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126"/>
  <workbookPr codeName="ThisWorkbook"/>
  <mc:AlternateContent xmlns:mc="http://schemas.openxmlformats.org/markup-compatibility/2006">
    <mc:Choice Requires="x15">
      <x15ac:absPath xmlns:x15ac="http://schemas.microsoft.com/office/spreadsheetml/2010/11/ac" url="C:\Users\Lizeth\Downloads\"/>
    </mc:Choice>
  </mc:AlternateContent>
  <xr:revisionPtr revIDLastSave="0" documentId="13_ncr:8001_{84F69AB5-7DEE-48AB-8617-69ADA312F228}" xr6:coauthVersionLast="47" xr6:coauthVersionMax="47" xr10:uidLastSave="{00000000-0000-0000-0000-000000000000}"/>
  <bookViews>
    <workbookView xWindow="810" yWindow="-120" windowWidth="19800" windowHeight="11760" tabRatio="717" activeTab="7" xr2:uid="{00000000-000D-0000-FFFF-FFFF00000000}"/>
  </bookViews>
  <sheets>
    <sheet name="7787" sheetId="251" r:id="rId1"/>
    <sheet name="7795" sheetId="261" r:id="rId2"/>
    <sheet name="7793" sheetId="262" r:id="rId3"/>
    <sheet name="7803" sheetId="263" r:id="rId4"/>
    <sheet name="7799" sheetId="264" r:id="rId5"/>
    <sheet name="7800" sheetId="265" r:id="rId6"/>
    <sheet name="7801" sheetId="266" r:id="rId7"/>
    <sheet name="TOTAL" sheetId="252" r:id="rId8"/>
    <sheet name="Hoja1" sheetId="267" r:id="rId9"/>
  </sheets>
  <definedNames>
    <definedName name="_xlnm.Print_Area" localSheetId="0">'7787'!$A$1:$M$141</definedName>
    <definedName name="_xlnm.Print_Area" localSheetId="7">TOTAL!$C$1:$O$25</definedName>
    <definedName name="_xlnm.Print_Titles" localSheetId="0">'7787'!$5:$6</definedName>
    <definedName name="_xlnm.Print_Titles" localSheetId="7">TOTAL!$1:$3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K7" i="265" l="1"/>
  <c r="K8" i="265"/>
  <c r="M8" i="265" s="1"/>
  <c r="K9" i="265"/>
  <c r="M9" i="265" s="1"/>
  <c r="K10" i="265"/>
  <c r="M10" i="265" s="1"/>
  <c r="K11" i="265"/>
  <c r="K12" i="265"/>
  <c r="M12" i="265" s="1"/>
  <c r="K13" i="265"/>
  <c r="M13" i="265" s="1"/>
  <c r="K14" i="265"/>
  <c r="K15" i="265"/>
  <c r="M15" i="265" s="1"/>
  <c r="K16" i="265"/>
  <c r="M16" i="265" s="1"/>
  <c r="K17" i="265"/>
  <c r="M17" i="265" s="1"/>
  <c r="K18" i="265"/>
  <c r="M18" i="265" s="1"/>
  <c r="K19" i="265"/>
  <c r="M19" i="265" s="1"/>
  <c r="K20" i="265"/>
  <c r="M20" i="265" s="1"/>
  <c r="K21" i="265"/>
  <c r="M21" i="265" s="1"/>
  <c r="K22" i="265"/>
  <c r="M22" i="265" s="1"/>
  <c r="K23" i="265"/>
  <c r="M23" i="265" s="1"/>
  <c r="K24" i="265"/>
  <c r="M24" i="265" s="1"/>
  <c r="K25" i="265"/>
  <c r="K26" i="265"/>
  <c r="K27" i="265"/>
  <c r="M27" i="265" s="1"/>
  <c r="K28" i="265"/>
  <c r="M28" i="265" s="1"/>
  <c r="K29" i="265"/>
  <c r="M29" i="265" s="1"/>
  <c r="K30" i="265"/>
  <c r="M30" i="265" s="1"/>
  <c r="K31" i="265"/>
  <c r="M31" i="265" s="1"/>
  <c r="K32" i="265"/>
  <c r="M32" i="265" s="1"/>
  <c r="K33" i="265"/>
  <c r="M33" i="265" s="1"/>
  <c r="K34" i="265"/>
  <c r="M34" i="265" s="1"/>
  <c r="K35" i="265"/>
  <c r="M35" i="265" s="1"/>
  <c r="K36" i="265"/>
  <c r="M36" i="265" s="1"/>
  <c r="K37" i="265"/>
  <c r="M37" i="265" s="1"/>
  <c r="K38" i="265"/>
  <c r="M38" i="265" s="1"/>
  <c r="K39" i="265"/>
  <c r="M39" i="265" s="1"/>
  <c r="K40" i="265"/>
  <c r="M40" i="265" s="1"/>
  <c r="K41" i="265"/>
  <c r="M41" i="265" s="1"/>
  <c r="K42" i="265"/>
  <c r="M42" i="265" s="1"/>
  <c r="K43" i="265"/>
  <c r="M43" i="265" s="1"/>
  <c r="K44" i="265"/>
  <c r="M44" i="265" s="1"/>
  <c r="K45" i="265"/>
  <c r="M45" i="265" s="1"/>
  <c r="K46" i="265"/>
  <c r="M46" i="265" s="1"/>
  <c r="K47" i="265"/>
  <c r="M47" i="265" s="1"/>
  <c r="K48" i="265"/>
  <c r="M48" i="265" s="1"/>
  <c r="K49" i="265"/>
  <c r="M49" i="265" s="1"/>
  <c r="K50" i="265"/>
  <c r="K51" i="265"/>
  <c r="M51" i="265" s="1"/>
  <c r="K52" i="265"/>
  <c r="M52" i="265" s="1"/>
  <c r="K53" i="265"/>
  <c r="M53" i="265" s="1"/>
  <c r="K54" i="265"/>
  <c r="M54" i="265" s="1"/>
  <c r="K55" i="265"/>
  <c r="M55" i="265" s="1"/>
  <c r="K56" i="265"/>
  <c r="M56" i="265" s="1"/>
  <c r="K57" i="265"/>
  <c r="K58" i="265"/>
  <c r="M58" i="265" s="1"/>
  <c r="K59" i="265"/>
  <c r="M59" i="265" s="1"/>
  <c r="K60" i="265"/>
  <c r="M60" i="265" s="1"/>
  <c r="K61" i="265"/>
  <c r="M61" i="265" s="1"/>
  <c r="K62" i="265"/>
  <c r="K63" i="265"/>
  <c r="M63" i="265" s="1"/>
  <c r="K64" i="265"/>
  <c r="M64" i="265" s="1"/>
  <c r="K65" i="265"/>
  <c r="M65" i="265" s="1"/>
  <c r="K66" i="265"/>
  <c r="M66" i="265" s="1"/>
  <c r="K67" i="265"/>
  <c r="M67" i="265" s="1"/>
  <c r="K68" i="265"/>
  <c r="M68" i="265" s="1"/>
  <c r="K69" i="265"/>
  <c r="M69" i="265" s="1"/>
  <c r="K70" i="265"/>
  <c r="K71" i="265"/>
  <c r="M71" i="265" s="1"/>
  <c r="K72" i="265"/>
  <c r="M72" i="265" s="1"/>
  <c r="K73" i="265"/>
  <c r="M73" i="265" s="1"/>
  <c r="K74" i="265"/>
  <c r="M74" i="265" s="1"/>
  <c r="K75" i="265"/>
  <c r="M75" i="265" s="1"/>
  <c r="K76" i="265"/>
  <c r="M76" i="265" s="1"/>
  <c r="K77" i="265"/>
  <c r="M77" i="265" s="1"/>
  <c r="K78" i="265"/>
  <c r="M78" i="265" s="1"/>
  <c r="K79" i="265"/>
  <c r="M79" i="265" s="1"/>
  <c r="K80" i="265"/>
  <c r="M80" i="265" s="1"/>
  <c r="K81" i="265"/>
  <c r="M81" i="265" s="1"/>
  <c r="K82" i="265"/>
  <c r="M82" i="265" s="1"/>
  <c r="K83" i="265"/>
  <c r="K84" i="265"/>
  <c r="M84" i="265" s="1"/>
  <c r="K85" i="265"/>
  <c r="M85" i="265" s="1"/>
  <c r="K86" i="265"/>
  <c r="M86" i="265" s="1"/>
  <c r="K87" i="265"/>
  <c r="M87" i="265" s="1"/>
  <c r="K88" i="265"/>
  <c r="M88" i="265" s="1"/>
  <c r="K89" i="265"/>
  <c r="M89" i="265" s="1"/>
  <c r="K90" i="265"/>
  <c r="M90" i="265" s="1"/>
  <c r="K91" i="265"/>
  <c r="M91" i="265" s="1"/>
  <c r="K92" i="265"/>
  <c r="M92" i="265" s="1"/>
  <c r="K93" i="265"/>
  <c r="M93" i="265" s="1"/>
  <c r="K94" i="265"/>
  <c r="M94" i="265" s="1"/>
  <c r="K95" i="265"/>
  <c r="M95" i="265" s="1"/>
  <c r="K96" i="265"/>
  <c r="M96" i="265" s="1"/>
  <c r="K97" i="265"/>
  <c r="M97" i="265" s="1"/>
  <c r="K98" i="265"/>
  <c r="M98" i="265" s="1"/>
  <c r="K99" i="265"/>
  <c r="M99" i="265" s="1"/>
  <c r="K100" i="265"/>
  <c r="M100" i="265" s="1"/>
  <c r="K101" i="265"/>
  <c r="M101" i="265" s="1"/>
  <c r="K102" i="265"/>
  <c r="M102" i="265" s="1"/>
  <c r="K103" i="265"/>
  <c r="M103" i="265" s="1"/>
  <c r="K104" i="265"/>
  <c r="M104" i="265" s="1"/>
  <c r="K105" i="265"/>
  <c r="M105" i="265" s="1"/>
  <c r="K106" i="265"/>
  <c r="M106" i="265" s="1"/>
  <c r="K107" i="265"/>
  <c r="M107" i="265" s="1"/>
  <c r="K108" i="265"/>
  <c r="M108" i="265" s="1"/>
  <c r="K109" i="265"/>
  <c r="M109" i="265" s="1"/>
  <c r="K110" i="265"/>
  <c r="M110" i="265" s="1"/>
  <c r="K111" i="265"/>
  <c r="M111" i="265" s="1"/>
  <c r="K112" i="265"/>
  <c r="M112" i="265" s="1"/>
  <c r="K113" i="265"/>
  <c r="M113" i="265" s="1"/>
  <c r="K114" i="265"/>
  <c r="M114" i="265" s="1"/>
  <c r="K115" i="265"/>
  <c r="M115" i="265" s="1"/>
  <c r="K116" i="265"/>
  <c r="M116" i="265" s="1"/>
  <c r="K117" i="265"/>
  <c r="M117" i="265" s="1"/>
  <c r="K118" i="265"/>
  <c r="K119" i="265"/>
  <c r="M119" i="265" s="1"/>
  <c r="K120" i="265"/>
  <c r="M120" i="265" s="1"/>
  <c r="K121" i="265"/>
  <c r="M121" i="265" s="1"/>
  <c r="K9" i="263"/>
  <c r="K10" i="263"/>
  <c r="K11" i="263"/>
  <c r="K12" i="263"/>
  <c r="M12" i="263" s="1"/>
  <c r="K13" i="263"/>
  <c r="M13" i="263" s="1"/>
  <c r="K14" i="263"/>
  <c r="K15" i="263"/>
  <c r="K16" i="263"/>
  <c r="M16" i="263" s="1"/>
  <c r="K17" i="263"/>
  <c r="M17" i="263" s="1"/>
  <c r="K18" i="263"/>
  <c r="M18" i="263" s="1"/>
  <c r="K19" i="263"/>
  <c r="K20" i="263"/>
  <c r="M20" i="263" s="1"/>
  <c r="K21" i="263"/>
  <c r="M21" i="263" s="1"/>
  <c r="K22" i="263"/>
  <c r="M22" i="263" s="1"/>
  <c r="K23" i="263"/>
  <c r="K24" i="263"/>
  <c r="M24" i="263" s="1"/>
  <c r="K25" i="263"/>
  <c r="M25" i="263" s="1"/>
  <c r="K26" i="263"/>
  <c r="M26" i="263" s="1"/>
  <c r="K27" i="263"/>
  <c r="K28" i="263"/>
  <c r="K29" i="263"/>
  <c r="M29" i="263" s="1"/>
  <c r="K30" i="263"/>
  <c r="K31" i="263"/>
  <c r="K32" i="263"/>
  <c r="M32" i="263" s="1"/>
  <c r="K33" i="263"/>
  <c r="M33" i="263" s="1"/>
  <c r="K34" i="263"/>
  <c r="M34" i="263" s="1"/>
  <c r="K35" i="263"/>
  <c r="K36" i="263"/>
  <c r="M36" i="263" s="1"/>
  <c r="K37" i="263"/>
  <c r="M37" i="263" s="1"/>
  <c r="K38" i="263"/>
  <c r="M38" i="263" s="1"/>
  <c r="K39" i="263"/>
  <c r="K40" i="263"/>
  <c r="K41" i="263"/>
  <c r="M41" i="263" s="1"/>
  <c r="K42" i="263"/>
  <c r="M42" i="263" s="1"/>
  <c r="K43" i="263"/>
  <c r="K44" i="263"/>
  <c r="M44" i="263" s="1"/>
  <c r="K45" i="263"/>
  <c r="M45" i="263" s="1"/>
  <c r="K46" i="263"/>
  <c r="M46" i="263" s="1"/>
  <c r="K47" i="263"/>
  <c r="K48" i="263"/>
  <c r="M48" i="263" s="1"/>
  <c r="K49" i="263"/>
  <c r="M49" i="263" s="1"/>
  <c r="K50" i="263"/>
  <c r="M50" i="263" s="1"/>
  <c r="K51" i="263"/>
  <c r="K52" i="263"/>
  <c r="M52" i="263" s="1"/>
  <c r="K53" i="263"/>
  <c r="M53" i="263" s="1"/>
  <c r="K54" i="263"/>
  <c r="M54" i="263" s="1"/>
  <c r="K55" i="263"/>
  <c r="K56" i="263"/>
  <c r="M56" i="263" s="1"/>
  <c r="K57" i="263"/>
  <c r="M57" i="263" s="1"/>
  <c r="K58" i="263"/>
  <c r="K59" i="263"/>
  <c r="K60" i="263"/>
  <c r="K61" i="263"/>
  <c r="M61" i="263" s="1"/>
  <c r="K62" i="263"/>
  <c r="M62" i="263" s="1"/>
  <c r="K63" i="263"/>
  <c r="K64" i="263"/>
  <c r="M64" i="263" s="1"/>
  <c r="K65" i="263"/>
  <c r="M65" i="263" s="1"/>
  <c r="K8" i="263"/>
  <c r="K8" i="262"/>
  <c r="K9" i="262"/>
  <c r="K10" i="262"/>
  <c r="K11" i="262"/>
  <c r="K12" i="262"/>
  <c r="K13" i="262"/>
  <c r="K14" i="262"/>
  <c r="M14" i="262" s="1"/>
  <c r="K15" i="262"/>
  <c r="M15" i="262" s="1"/>
  <c r="K16" i="262"/>
  <c r="M16" i="262" s="1"/>
  <c r="K17" i="262"/>
  <c r="K18" i="262"/>
  <c r="M18" i="262" s="1"/>
  <c r="K19" i="262"/>
  <c r="M19" i="262" s="1"/>
  <c r="K20" i="262"/>
  <c r="M20" i="262" s="1"/>
  <c r="K21" i="262"/>
  <c r="M21" i="262" s="1"/>
  <c r="K22" i="262"/>
  <c r="M22" i="262" s="1"/>
  <c r="K23" i="262"/>
  <c r="M23" i="262" s="1"/>
  <c r="K24" i="262"/>
  <c r="M24" i="262" s="1"/>
  <c r="K25" i="262"/>
  <c r="K26" i="262"/>
  <c r="M26" i="262" s="1"/>
  <c r="K27" i="262"/>
  <c r="M27" i="262" s="1"/>
  <c r="K28" i="262"/>
  <c r="K29" i="262"/>
  <c r="K30" i="262"/>
  <c r="K31" i="262"/>
  <c r="M31" i="262" s="1"/>
  <c r="K32" i="262"/>
  <c r="M32" i="262" s="1"/>
  <c r="K33" i="262"/>
  <c r="K34" i="262"/>
  <c r="M34" i="262" s="1"/>
  <c r="K35" i="262"/>
  <c r="M35" i="262" s="1"/>
  <c r="K36" i="262"/>
  <c r="M36" i="262" s="1"/>
  <c r="K37" i="262"/>
  <c r="M37" i="262" s="1"/>
  <c r="K38" i="262"/>
  <c r="M38" i="262" s="1"/>
  <c r="K39" i="262"/>
  <c r="M39" i="262" s="1"/>
  <c r="K40" i="262"/>
  <c r="K41" i="262"/>
  <c r="K42" i="262"/>
  <c r="M42" i="262" s="1"/>
  <c r="K43" i="262"/>
  <c r="M43" i="262" s="1"/>
  <c r="K44" i="262"/>
  <c r="M44" i="262" s="1"/>
  <c r="K45" i="262"/>
  <c r="K46" i="262"/>
  <c r="K47" i="262"/>
  <c r="M47" i="262" s="1"/>
  <c r="K48" i="262"/>
  <c r="M48" i="262" s="1"/>
  <c r="K49" i="262"/>
  <c r="K50" i="262"/>
  <c r="M50" i="262" s="1"/>
  <c r="K51" i="262"/>
  <c r="M51" i="262" s="1"/>
  <c r="K52" i="262"/>
  <c r="K53" i="262"/>
  <c r="K54" i="262"/>
  <c r="K55" i="262"/>
  <c r="M55" i="262" s="1"/>
  <c r="K56" i="262"/>
  <c r="M56" i="262" s="1"/>
  <c r="K57" i="262"/>
  <c r="K58" i="262"/>
  <c r="M58" i="262" s="1"/>
  <c r="K59" i="262"/>
  <c r="M59" i="262" s="1"/>
  <c r="K60" i="262"/>
  <c r="M60" i="262" s="1"/>
  <c r="K61" i="262"/>
  <c r="K62" i="262"/>
  <c r="K63" i="262"/>
  <c r="M63" i="262" s="1"/>
  <c r="K64" i="262"/>
  <c r="M64" i="262" s="1"/>
  <c r="K65" i="262"/>
  <c r="M65" i="262" s="1"/>
  <c r="K66" i="262"/>
  <c r="M66" i="262" s="1"/>
  <c r="K67" i="262"/>
  <c r="M67" i="262" s="1"/>
  <c r="K68" i="262"/>
  <c r="M68" i="262" s="1"/>
  <c r="K69" i="262"/>
  <c r="K70" i="262"/>
  <c r="M70" i="262" s="1"/>
  <c r="K71" i="262"/>
  <c r="M71" i="262" s="1"/>
  <c r="K72" i="262"/>
  <c r="M72" i="262" s="1"/>
  <c r="K73" i="262"/>
  <c r="K74" i="262"/>
  <c r="M74" i="262" s="1"/>
  <c r="K75" i="262"/>
  <c r="M75" i="262" s="1"/>
  <c r="K76" i="262"/>
  <c r="M76" i="262" s="1"/>
  <c r="K77" i="262"/>
  <c r="K78" i="262"/>
  <c r="M78" i="262" s="1"/>
  <c r="K79" i="262"/>
  <c r="M79" i="262" s="1"/>
  <c r="K80" i="262"/>
  <c r="K81" i="262"/>
  <c r="M81" i="262" s="1"/>
  <c r="K82" i="262"/>
  <c r="M82" i="262" s="1"/>
  <c r="K83" i="262"/>
  <c r="M83" i="262" s="1"/>
  <c r="K84" i="262"/>
  <c r="M84" i="262" s="1"/>
  <c r="K85" i="262"/>
  <c r="K86" i="262"/>
  <c r="M86" i="262" s="1"/>
  <c r="K87" i="262"/>
  <c r="M87" i="262" s="1"/>
  <c r="K88" i="262"/>
  <c r="M88" i="262" s="1"/>
  <c r="K89" i="262"/>
  <c r="K90" i="262"/>
  <c r="M90" i="262" s="1"/>
  <c r="K91" i="262"/>
  <c r="M91" i="262" s="1"/>
  <c r="K92" i="262"/>
  <c r="K93" i="262"/>
  <c r="K94" i="262"/>
  <c r="K95" i="262"/>
  <c r="M95" i="262" s="1"/>
  <c r="K96" i="262"/>
  <c r="M96" i="262" s="1"/>
  <c r="K97" i="262"/>
  <c r="M97" i="262" s="1"/>
  <c r="K98" i="262"/>
  <c r="M98" i="262" s="1"/>
  <c r="K99" i="262"/>
  <c r="M99" i="262" s="1"/>
  <c r="K100" i="262"/>
  <c r="M100" i="262" s="1"/>
  <c r="K101" i="262"/>
  <c r="K102" i="262"/>
  <c r="M102" i="262" s="1"/>
  <c r="K103" i="262"/>
  <c r="M103" i="262" s="1"/>
  <c r="K104" i="262"/>
  <c r="K105" i="262"/>
  <c r="M105" i="262" s="1"/>
  <c r="K106" i="262"/>
  <c r="M106" i="262" s="1"/>
  <c r="K107" i="262"/>
  <c r="M107" i="262" s="1"/>
  <c r="K108" i="262"/>
  <c r="M108" i="262" s="1"/>
  <c r="K109" i="262"/>
  <c r="K110" i="262"/>
  <c r="K111" i="262"/>
  <c r="M111" i="262" s="1"/>
  <c r="K112" i="262"/>
  <c r="M112" i="262" s="1"/>
  <c r="K113" i="262"/>
  <c r="M113" i="262" s="1"/>
  <c r="K114" i="262"/>
  <c r="M114" i="262" s="1"/>
  <c r="K115" i="262"/>
  <c r="M115" i="262" s="1"/>
  <c r="K116" i="262"/>
  <c r="K117" i="262"/>
  <c r="K118" i="262"/>
  <c r="K119" i="262"/>
  <c r="M119" i="262" s="1"/>
  <c r="K120" i="262"/>
  <c r="M120" i="262" s="1"/>
  <c r="K121" i="262"/>
  <c r="K122" i="262"/>
  <c r="M122" i="262" s="1"/>
  <c r="K123" i="262"/>
  <c r="M123" i="262" s="1"/>
  <c r="K124" i="262"/>
  <c r="M124" i="262" s="1"/>
  <c r="K125" i="262"/>
  <c r="K126" i="262"/>
  <c r="K127" i="262"/>
  <c r="M127" i="262" s="1"/>
  <c r="K128" i="262"/>
  <c r="M128" i="262" s="1"/>
  <c r="K129" i="262"/>
  <c r="M129" i="262" s="1"/>
  <c r="K130" i="262"/>
  <c r="M130" i="262" s="1"/>
  <c r="K131" i="262"/>
  <c r="M131" i="262" s="1"/>
  <c r="K132" i="262"/>
  <c r="M132" i="262" s="1"/>
  <c r="K133" i="262"/>
  <c r="K134" i="262"/>
  <c r="M134" i="262" s="1"/>
  <c r="K135" i="262"/>
  <c r="M135" i="262" s="1"/>
  <c r="K136" i="262"/>
  <c r="M136" i="262" s="1"/>
  <c r="K137" i="262"/>
  <c r="K138" i="262"/>
  <c r="M138" i="262" s="1"/>
  <c r="K139" i="262"/>
  <c r="M139" i="262" s="1"/>
  <c r="K140" i="262"/>
  <c r="M140" i="262" s="1"/>
  <c r="K141" i="262"/>
  <c r="M141" i="262" s="1"/>
  <c r="K142" i="262"/>
  <c r="M142" i="262" s="1"/>
  <c r="K143" i="262"/>
  <c r="M143" i="262" s="1"/>
  <c r="K144" i="262"/>
  <c r="K145" i="262"/>
  <c r="M145" i="262" s="1"/>
  <c r="K146" i="262"/>
  <c r="M146" i="262" s="1"/>
  <c r="K147" i="262"/>
  <c r="M147" i="262" s="1"/>
  <c r="K148" i="262"/>
  <c r="M148" i="262" s="1"/>
  <c r="K149" i="262"/>
  <c r="K150" i="262"/>
  <c r="M150" i="262" s="1"/>
  <c r="K151" i="262"/>
  <c r="M151" i="262" s="1"/>
  <c r="K152" i="262"/>
  <c r="M152" i="262" s="1"/>
  <c r="K153" i="262"/>
  <c r="K154" i="262"/>
  <c r="M154" i="262" s="1"/>
  <c r="K155" i="262"/>
  <c r="M155" i="262" s="1"/>
  <c r="K156" i="262"/>
  <c r="K157" i="262"/>
  <c r="K158" i="262"/>
  <c r="K159" i="262"/>
  <c r="M159" i="262" s="1"/>
  <c r="K160" i="262"/>
  <c r="M160" i="262" s="1"/>
  <c r="K161" i="262"/>
  <c r="M161" i="262" s="1"/>
  <c r="K162" i="262"/>
  <c r="M162" i="262" s="1"/>
  <c r="K163" i="262"/>
  <c r="M163" i="262" s="1"/>
  <c r="K164" i="262"/>
  <c r="M164" i="262" s="1"/>
  <c r="K165" i="262"/>
  <c r="K166" i="262"/>
  <c r="M166" i="262" s="1"/>
  <c r="K167" i="262"/>
  <c r="M167" i="262" s="1"/>
  <c r="K168" i="262"/>
  <c r="K169" i="262"/>
  <c r="K170" i="262"/>
  <c r="M170" i="262" s="1"/>
  <c r="K171" i="262"/>
  <c r="M171" i="262" s="1"/>
  <c r="K172" i="262"/>
  <c r="M172" i="262" s="1"/>
  <c r="K173" i="262"/>
  <c r="K174" i="262"/>
  <c r="M174" i="262" s="1"/>
  <c r="K175" i="262"/>
  <c r="M175" i="262" s="1"/>
  <c r="K176" i="262"/>
  <c r="M176" i="262" s="1"/>
  <c r="K177" i="262"/>
  <c r="K178" i="262"/>
  <c r="M178" i="262" s="1"/>
  <c r="K179" i="262"/>
  <c r="M179" i="262" s="1"/>
  <c r="K180" i="262"/>
  <c r="M180" i="262" s="1"/>
  <c r="K181" i="262"/>
  <c r="M181" i="262" s="1"/>
  <c r="K182" i="262"/>
  <c r="M182" i="262" s="1"/>
  <c r="K183" i="262"/>
  <c r="M183" i="262" s="1"/>
  <c r="K184" i="262"/>
  <c r="K185" i="262"/>
  <c r="K186" i="262"/>
  <c r="M186" i="262" s="1"/>
  <c r="K187" i="262"/>
  <c r="M187" i="262" s="1"/>
  <c r="K188" i="262"/>
  <c r="M188" i="262" s="1"/>
  <c r="K189" i="262"/>
  <c r="K190" i="262"/>
  <c r="M190" i="262" s="1"/>
  <c r="K191" i="262"/>
  <c r="M191" i="262" s="1"/>
  <c r="K192" i="262"/>
  <c r="M192" i="262" s="1"/>
  <c r="K193" i="262"/>
  <c r="K194" i="262"/>
  <c r="M194" i="262" s="1"/>
  <c r="K195" i="262"/>
  <c r="M195" i="262" s="1"/>
  <c r="K196" i="262"/>
  <c r="M196" i="262" s="1"/>
  <c r="K197" i="262"/>
  <c r="M197" i="262" s="1"/>
  <c r="K198" i="262"/>
  <c r="M198" i="262" s="1"/>
  <c r="K199" i="262"/>
  <c r="M199" i="262" s="1"/>
  <c r="K200" i="262"/>
  <c r="M200" i="262" s="1"/>
  <c r="K201" i="262"/>
  <c r="K202" i="262"/>
  <c r="K203" i="262"/>
  <c r="M203" i="262" s="1"/>
  <c r="K204" i="262"/>
  <c r="M204" i="262" s="1"/>
  <c r="K205" i="262"/>
  <c r="K206" i="262"/>
  <c r="M206" i="262" s="1"/>
  <c r="K207" i="262"/>
  <c r="M207" i="262" s="1"/>
  <c r="K208" i="262"/>
  <c r="M208" i="262" s="1"/>
  <c r="K209" i="262"/>
  <c r="K210" i="262"/>
  <c r="K211" i="262"/>
  <c r="M211" i="262" s="1"/>
  <c r="K212" i="262"/>
  <c r="M212" i="262" s="1"/>
  <c r="K213" i="262"/>
  <c r="M213" i="262" s="1"/>
  <c r="K214" i="262"/>
  <c r="M214" i="262" s="1"/>
  <c r="K215" i="262"/>
  <c r="M215" i="262" s="1"/>
  <c r="K216" i="262"/>
  <c r="M216" i="262" s="1"/>
  <c r="K217" i="262"/>
  <c r="K218" i="262"/>
  <c r="M218" i="262" s="1"/>
  <c r="K219" i="262"/>
  <c r="M219" i="262" s="1"/>
  <c r="K220" i="262"/>
  <c r="M220" i="262" s="1"/>
  <c r="K221" i="262"/>
  <c r="K222" i="262"/>
  <c r="M222" i="262" s="1"/>
  <c r="K223" i="262"/>
  <c r="M223" i="262" s="1"/>
  <c r="K224" i="262"/>
  <c r="K225" i="262"/>
  <c r="K226" i="262"/>
  <c r="K227" i="262"/>
  <c r="M227" i="262" s="1"/>
  <c r="K7" i="262"/>
  <c r="K8" i="261"/>
  <c r="K9" i="261"/>
  <c r="M9" i="261" s="1"/>
  <c r="K10" i="261"/>
  <c r="M10" i="261" s="1"/>
  <c r="K11" i="261"/>
  <c r="M11" i="261" s="1"/>
  <c r="K12" i="261"/>
  <c r="K13" i="261"/>
  <c r="M13" i="261" s="1"/>
  <c r="K14" i="261"/>
  <c r="M14" i="261" s="1"/>
  <c r="K15" i="261"/>
  <c r="M15" i="261" s="1"/>
  <c r="K16" i="261"/>
  <c r="K17" i="261"/>
  <c r="M17" i="261" s="1"/>
  <c r="K18" i="261"/>
  <c r="M18" i="261" s="1"/>
  <c r="K19" i="261"/>
  <c r="M19" i="261" s="1"/>
  <c r="K20" i="261"/>
  <c r="K21" i="261"/>
  <c r="M21" i="261" s="1"/>
  <c r="K22" i="261"/>
  <c r="M22" i="261" s="1"/>
  <c r="K23" i="261"/>
  <c r="M23" i="261" s="1"/>
  <c r="K24" i="261"/>
  <c r="K25" i="261"/>
  <c r="M25" i="261" s="1"/>
  <c r="K26" i="261"/>
  <c r="M26" i="261" s="1"/>
  <c r="K27" i="261"/>
  <c r="M27" i="261" s="1"/>
  <c r="K28" i="261"/>
  <c r="M28" i="261" s="1"/>
  <c r="K29" i="261"/>
  <c r="M29" i="261" s="1"/>
  <c r="K30" i="261"/>
  <c r="M30" i="261" s="1"/>
  <c r="K31" i="261"/>
  <c r="M31" i="261" s="1"/>
  <c r="K32" i="261"/>
  <c r="K33" i="261"/>
  <c r="M33" i="261" s="1"/>
  <c r="K34" i="261"/>
  <c r="M34" i="261" s="1"/>
  <c r="K35" i="261"/>
  <c r="M35" i="261" s="1"/>
  <c r="K36" i="261"/>
  <c r="K37" i="261"/>
  <c r="M37" i="261" s="1"/>
  <c r="K38" i="261"/>
  <c r="M38" i="261" s="1"/>
  <c r="K39" i="261"/>
  <c r="M39" i="261" s="1"/>
  <c r="K40" i="261"/>
  <c r="K41" i="261"/>
  <c r="M41" i="261" s="1"/>
  <c r="K42" i="261"/>
  <c r="M42" i="261" s="1"/>
  <c r="K43" i="261"/>
  <c r="M43" i="261" s="1"/>
  <c r="K44" i="261"/>
  <c r="K45" i="261"/>
  <c r="M45" i="261" s="1"/>
  <c r="K46" i="261"/>
  <c r="M46" i="261" s="1"/>
  <c r="K47" i="261"/>
  <c r="M47" i="261" s="1"/>
  <c r="K48" i="261"/>
  <c r="K49" i="261"/>
  <c r="M49" i="261" s="1"/>
  <c r="K50" i="261"/>
  <c r="M50" i="261" s="1"/>
  <c r="K51" i="261"/>
  <c r="M51" i="261" s="1"/>
  <c r="K52" i="261"/>
  <c r="K53" i="261"/>
  <c r="M53" i="261" s="1"/>
  <c r="K54" i="261"/>
  <c r="M54" i="261" s="1"/>
  <c r="K55" i="261"/>
  <c r="M55" i="261" s="1"/>
  <c r="K56" i="261"/>
  <c r="K57" i="261"/>
  <c r="M57" i="261" s="1"/>
  <c r="K58" i="261"/>
  <c r="M58" i="261" s="1"/>
  <c r="K59" i="261"/>
  <c r="M59" i="261" s="1"/>
  <c r="K60" i="261"/>
  <c r="K61" i="261"/>
  <c r="M61" i="261" s="1"/>
  <c r="K62" i="261"/>
  <c r="M62" i="261" s="1"/>
  <c r="K63" i="261"/>
  <c r="M63" i="261" s="1"/>
  <c r="K64" i="261"/>
  <c r="K65" i="261"/>
  <c r="M65" i="261" s="1"/>
  <c r="K66" i="261"/>
  <c r="M66" i="261" s="1"/>
  <c r="K67" i="261"/>
  <c r="M67" i="261" s="1"/>
  <c r="K68" i="261"/>
  <c r="K69" i="261"/>
  <c r="M69" i="261" s="1"/>
  <c r="K70" i="261"/>
  <c r="M70" i="261" s="1"/>
  <c r="K71" i="261"/>
  <c r="M71" i="261" s="1"/>
  <c r="K72" i="261"/>
  <c r="K73" i="261"/>
  <c r="M73" i="261" s="1"/>
  <c r="K74" i="261"/>
  <c r="M74" i="261" s="1"/>
  <c r="K75" i="261"/>
  <c r="M75" i="261" s="1"/>
  <c r="K76" i="261"/>
  <c r="K77" i="261"/>
  <c r="M77" i="261" s="1"/>
  <c r="K78" i="261"/>
  <c r="M78" i="261" s="1"/>
  <c r="K79" i="261"/>
  <c r="M79" i="261" s="1"/>
  <c r="K80" i="261"/>
  <c r="K81" i="261"/>
  <c r="K82" i="261"/>
  <c r="M82" i="261" s="1"/>
  <c r="K83" i="261"/>
  <c r="M83" i="261" s="1"/>
  <c r="K84" i="261"/>
  <c r="K85" i="261"/>
  <c r="M85" i="261" s="1"/>
  <c r="K86" i="261"/>
  <c r="M86" i="261" s="1"/>
  <c r="K87" i="261"/>
  <c r="M87" i="261" s="1"/>
  <c r="K88" i="261"/>
  <c r="K89" i="261"/>
  <c r="M89" i="261" s="1"/>
  <c r="K90" i="261"/>
  <c r="M90" i="261" s="1"/>
  <c r="K91" i="261"/>
  <c r="M91" i="261" s="1"/>
  <c r="K92" i="261"/>
  <c r="K93" i="261"/>
  <c r="M93" i="261" s="1"/>
  <c r="K94" i="261"/>
  <c r="M94" i="261" s="1"/>
  <c r="K95" i="261"/>
  <c r="M95" i="261" s="1"/>
  <c r="K96" i="261"/>
  <c r="K97" i="261"/>
  <c r="M97" i="261" s="1"/>
  <c r="K98" i="261"/>
  <c r="M98" i="261" s="1"/>
  <c r="K99" i="261"/>
  <c r="M99" i="261" s="1"/>
  <c r="K100" i="261"/>
  <c r="K101" i="261"/>
  <c r="M101" i="261" s="1"/>
  <c r="K102" i="261"/>
  <c r="M102" i="261" s="1"/>
  <c r="K103" i="261"/>
  <c r="M103" i="261" s="1"/>
  <c r="K104" i="261"/>
  <c r="K105" i="261"/>
  <c r="M105" i="261" s="1"/>
  <c r="K106" i="261"/>
  <c r="M106" i="261" s="1"/>
  <c r="K107" i="261"/>
  <c r="M107" i="261" s="1"/>
  <c r="K108" i="261"/>
  <c r="K109" i="261"/>
  <c r="M109" i="261" s="1"/>
  <c r="K110" i="261"/>
  <c r="M110" i="261" s="1"/>
  <c r="K111" i="261"/>
  <c r="M111" i="261" s="1"/>
  <c r="K112" i="261"/>
  <c r="M112" i="261" s="1"/>
  <c r="K113" i="261"/>
  <c r="M113" i="261" s="1"/>
  <c r="K114" i="261"/>
  <c r="M114" i="261" s="1"/>
  <c r="K115" i="261"/>
  <c r="M115" i="261" s="1"/>
  <c r="K116" i="261"/>
  <c r="K117" i="261"/>
  <c r="M117" i="261" s="1"/>
  <c r="K118" i="261"/>
  <c r="M118" i="261" s="1"/>
  <c r="K119" i="261"/>
  <c r="M119" i="261" s="1"/>
  <c r="K120" i="261"/>
  <c r="K121" i="261"/>
  <c r="M121" i="261" s="1"/>
  <c r="K122" i="261"/>
  <c r="M122" i="261" s="1"/>
  <c r="K123" i="261"/>
  <c r="M123" i="261" s="1"/>
  <c r="K124" i="261"/>
  <c r="K125" i="261"/>
  <c r="M125" i="261" s="1"/>
  <c r="K126" i="261"/>
  <c r="M126" i="261" s="1"/>
  <c r="K127" i="261"/>
  <c r="M127" i="261" s="1"/>
  <c r="K128" i="261"/>
  <c r="K129" i="261"/>
  <c r="M129" i="261" s="1"/>
  <c r="K130" i="261"/>
  <c r="M130" i="261" s="1"/>
  <c r="K131" i="261"/>
  <c r="M131" i="261" s="1"/>
  <c r="K132" i="261"/>
  <c r="K133" i="261"/>
  <c r="M133" i="261" s="1"/>
  <c r="K134" i="261"/>
  <c r="M134" i="261" s="1"/>
  <c r="K135" i="261"/>
  <c r="M135" i="261" s="1"/>
  <c r="K136" i="261"/>
  <c r="K137" i="261"/>
  <c r="M137" i="261" s="1"/>
  <c r="K138" i="261"/>
  <c r="M138" i="261" s="1"/>
  <c r="K139" i="261"/>
  <c r="M139" i="261" s="1"/>
  <c r="K140" i="261"/>
  <c r="K141" i="261"/>
  <c r="M141" i="261" s="1"/>
  <c r="K142" i="261"/>
  <c r="M142" i="261" s="1"/>
  <c r="K143" i="261"/>
  <c r="M143" i="261" s="1"/>
  <c r="K144" i="261"/>
  <c r="K145" i="261"/>
  <c r="M145" i="261" s="1"/>
  <c r="K146" i="261"/>
  <c r="M146" i="261" s="1"/>
  <c r="K147" i="261"/>
  <c r="M147" i="261" s="1"/>
  <c r="K148" i="261"/>
  <c r="K149" i="261"/>
  <c r="M149" i="261" s="1"/>
  <c r="K150" i="261"/>
  <c r="M150" i="261" s="1"/>
  <c r="K151" i="261"/>
  <c r="M151" i="261" s="1"/>
  <c r="K152" i="261"/>
  <c r="K153" i="261"/>
  <c r="M153" i="261" s="1"/>
  <c r="K154" i="261"/>
  <c r="M154" i="261" s="1"/>
  <c r="K155" i="261"/>
  <c r="M155" i="261" s="1"/>
  <c r="K156" i="261"/>
  <c r="K157" i="261"/>
  <c r="M157" i="261" s="1"/>
  <c r="K158" i="261"/>
  <c r="M158" i="261" s="1"/>
  <c r="K159" i="261"/>
  <c r="M159" i="261" s="1"/>
  <c r="K160" i="261"/>
  <c r="K161" i="261"/>
  <c r="M161" i="261" s="1"/>
  <c r="K7" i="261"/>
  <c r="K8" i="251"/>
  <c r="K9" i="251"/>
  <c r="K10" i="251"/>
  <c r="K11" i="251"/>
  <c r="K12" i="251"/>
  <c r="K13" i="251"/>
  <c r="K14" i="251"/>
  <c r="K15" i="251"/>
  <c r="K16" i="251"/>
  <c r="K17" i="251"/>
  <c r="K18" i="251"/>
  <c r="K19" i="251"/>
  <c r="K20" i="251"/>
  <c r="K21" i="251"/>
  <c r="K22" i="251"/>
  <c r="K23" i="251"/>
  <c r="K24" i="251"/>
  <c r="K25" i="251"/>
  <c r="K26" i="251"/>
  <c r="K27" i="251"/>
  <c r="K28" i="251"/>
  <c r="K29" i="251"/>
  <c r="K30" i="251"/>
  <c r="K31" i="251"/>
  <c r="K32" i="251"/>
  <c r="K33" i="251"/>
  <c r="K34" i="251"/>
  <c r="K35" i="251"/>
  <c r="K36" i="251"/>
  <c r="K37" i="251"/>
  <c r="K38" i="251"/>
  <c r="K39" i="251"/>
  <c r="K40" i="251"/>
  <c r="K41" i="251"/>
  <c r="K42" i="251"/>
  <c r="K43" i="251"/>
  <c r="K44" i="251"/>
  <c r="K45" i="251"/>
  <c r="K46" i="251"/>
  <c r="K47" i="251"/>
  <c r="K48" i="251"/>
  <c r="K49" i="251"/>
  <c r="K50" i="251"/>
  <c r="K51" i="251"/>
  <c r="K52" i="251"/>
  <c r="K53" i="251"/>
  <c r="K54" i="251"/>
  <c r="K55" i="251"/>
  <c r="K56" i="251"/>
  <c r="K57" i="251"/>
  <c r="K58" i="251"/>
  <c r="K59" i="251"/>
  <c r="K60" i="251"/>
  <c r="K61" i="251"/>
  <c r="K62" i="251"/>
  <c r="K63" i="251"/>
  <c r="K64" i="251"/>
  <c r="K65" i="251"/>
  <c r="K66" i="251"/>
  <c r="K67" i="251"/>
  <c r="K68" i="251"/>
  <c r="K69" i="251"/>
  <c r="K70" i="251"/>
  <c r="K71" i="251"/>
  <c r="K72" i="251"/>
  <c r="K73" i="251"/>
  <c r="K74" i="251"/>
  <c r="K75" i="251"/>
  <c r="K76" i="251"/>
  <c r="K77" i="251"/>
  <c r="K78" i="251"/>
  <c r="K79" i="251"/>
  <c r="K80" i="251"/>
  <c r="K81" i="251"/>
  <c r="K82" i="251"/>
  <c r="K83" i="251"/>
  <c r="K84" i="251"/>
  <c r="K85" i="251"/>
  <c r="K86" i="251"/>
  <c r="K87" i="251"/>
  <c r="K88" i="251"/>
  <c r="K89" i="251"/>
  <c r="K90" i="251"/>
  <c r="K91" i="251"/>
  <c r="K92" i="251"/>
  <c r="K93" i="251"/>
  <c r="K94" i="251"/>
  <c r="K95" i="251"/>
  <c r="K96" i="251"/>
  <c r="K97" i="251"/>
  <c r="K98" i="251"/>
  <c r="K99" i="251"/>
  <c r="K100" i="251"/>
  <c r="K101" i="251"/>
  <c r="K102" i="251"/>
  <c r="K103" i="251"/>
  <c r="K104" i="251"/>
  <c r="K105" i="251"/>
  <c r="K106" i="251"/>
  <c r="K107" i="251"/>
  <c r="K108" i="251"/>
  <c r="K109" i="251"/>
  <c r="K110" i="251"/>
  <c r="K111" i="251"/>
  <c r="K112" i="251"/>
  <c r="K113" i="251"/>
  <c r="K114" i="251"/>
  <c r="K115" i="251"/>
  <c r="K116" i="251"/>
  <c r="K117" i="251"/>
  <c r="K118" i="251"/>
  <c r="K119" i="251"/>
  <c r="K120" i="251"/>
  <c r="K121" i="251"/>
  <c r="K122" i="251"/>
  <c r="M122" i="251" s="1"/>
  <c r="K123" i="251"/>
  <c r="M123" i="251" s="1"/>
  <c r="K124" i="251"/>
  <c r="M124" i="251" s="1"/>
  <c r="K125" i="251"/>
  <c r="M125" i="251" s="1"/>
  <c r="K126" i="251"/>
  <c r="K127" i="251"/>
  <c r="M127" i="251" s="1"/>
  <c r="K128" i="251"/>
  <c r="M128" i="251" s="1"/>
  <c r="K129" i="251"/>
  <c r="M129" i="251" s="1"/>
  <c r="K130" i="251"/>
  <c r="K131" i="251"/>
  <c r="K132" i="251"/>
  <c r="M132" i="251" s="1"/>
  <c r="K133" i="251"/>
  <c r="M133" i="251" s="1"/>
  <c r="K134" i="251"/>
  <c r="M134" i="251" s="1"/>
  <c r="K135" i="251"/>
  <c r="M135" i="251" s="1"/>
  <c r="K136" i="251"/>
  <c r="M136" i="251" s="1"/>
  <c r="K137" i="251"/>
  <c r="M137" i="251" s="1"/>
  <c r="K138" i="251"/>
  <c r="M138" i="251" s="1"/>
  <c r="K139" i="251"/>
  <c r="M139" i="251" s="1"/>
  <c r="K7" i="251"/>
  <c r="M7" i="251" s="1"/>
  <c r="M121" i="251"/>
  <c r="M130" i="251"/>
  <c r="M11" i="265"/>
  <c r="M25" i="265"/>
  <c r="M57" i="265"/>
  <c r="M83" i="265"/>
  <c r="J63" i="266"/>
  <c r="M14" i="263"/>
  <c r="K9" i="266"/>
  <c r="K10" i="266"/>
  <c r="K11" i="266"/>
  <c r="K12" i="266"/>
  <c r="K13" i="266"/>
  <c r="K14" i="266"/>
  <c r="K15" i="266"/>
  <c r="M15" i="266" s="1"/>
  <c r="K16" i="266"/>
  <c r="M16" i="266" s="1"/>
  <c r="K17" i="266"/>
  <c r="M17" i="266" s="1"/>
  <c r="K18" i="266"/>
  <c r="M18" i="266" s="1"/>
  <c r="K19" i="266"/>
  <c r="M19" i="266" s="1"/>
  <c r="K20" i="266"/>
  <c r="M20" i="266" s="1"/>
  <c r="K21" i="266"/>
  <c r="M21" i="266" s="1"/>
  <c r="K22" i="266"/>
  <c r="M22" i="266" s="1"/>
  <c r="K23" i="266"/>
  <c r="M23" i="266" s="1"/>
  <c r="K24" i="266"/>
  <c r="M24" i="266" s="1"/>
  <c r="K25" i="266"/>
  <c r="M25" i="266" s="1"/>
  <c r="K26" i="266"/>
  <c r="M26" i="266" s="1"/>
  <c r="K27" i="266"/>
  <c r="M27" i="266" s="1"/>
  <c r="K28" i="266"/>
  <c r="M28" i="266" s="1"/>
  <c r="K29" i="266"/>
  <c r="M29" i="266" s="1"/>
  <c r="K30" i="266"/>
  <c r="M30" i="266" s="1"/>
  <c r="K31" i="266"/>
  <c r="M31" i="266" s="1"/>
  <c r="K32" i="266"/>
  <c r="M32" i="266" s="1"/>
  <c r="K33" i="266"/>
  <c r="M33" i="266" s="1"/>
  <c r="K34" i="266"/>
  <c r="M34" i="266" s="1"/>
  <c r="K35" i="266"/>
  <c r="M35" i="266" s="1"/>
  <c r="K36" i="266"/>
  <c r="M36" i="266" s="1"/>
  <c r="K37" i="266"/>
  <c r="M37" i="266" s="1"/>
  <c r="K38" i="266"/>
  <c r="M38" i="266" s="1"/>
  <c r="K39" i="266"/>
  <c r="M39" i="266" s="1"/>
  <c r="K40" i="266"/>
  <c r="M40" i="266" s="1"/>
  <c r="K41" i="266"/>
  <c r="M41" i="266" s="1"/>
  <c r="K42" i="266"/>
  <c r="M42" i="266" s="1"/>
  <c r="K43" i="266"/>
  <c r="M43" i="266" s="1"/>
  <c r="K44" i="266"/>
  <c r="M44" i="266" s="1"/>
  <c r="K45" i="266"/>
  <c r="M45" i="266" s="1"/>
  <c r="K46" i="266"/>
  <c r="M46" i="266" s="1"/>
  <c r="K47" i="266"/>
  <c r="M47" i="266" s="1"/>
  <c r="K48" i="266"/>
  <c r="M48" i="266" s="1"/>
  <c r="K49" i="266"/>
  <c r="M49" i="266" s="1"/>
  <c r="K50" i="266"/>
  <c r="M50" i="266" s="1"/>
  <c r="K51" i="266"/>
  <c r="M51" i="266" s="1"/>
  <c r="K52" i="266"/>
  <c r="M52" i="266" s="1"/>
  <c r="K53" i="266"/>
  <c r="M53" i="266" s="1"/>
  <c r="K54" i="266"/>
  <c r="M54" i="266" s="1"/>
  <c r="K55" i="266"/>
  <c r="M55" i="266" s="1"/>
  <c r="K56" i="266"/>
  <c r="M56" i="266" s="1"/>
  <c r="K57" i="266"/>
  <c r="M57" i="266" s="1"/>
  <c r="K58" i="266"/>
  <c r="M58" i="266" s="1"/>
  <c r="K59" i="266"/>
  <c r="M59" i="266" s="1"/>
  <c r="K60" i="266"/>
  <c r="M60" i="266" s="1"/>
  <c r="K61" i="266"/>
  <c r="M61" i="266" s="1"/>
  <c r="K62" i="266"/>
  <c r="M62" i="266" s="1"/>
  <c r="K8" i="266"/>
  <c r="J25" i="264"/>
  <c r="K8" i="264"/>
  <c r="M8" i="264" s="1"/>
  <c r="K9" i="264"/>
  <c r="K10" i="264"/>
  <c r="M10" i="264" s="1"/>
  <c r="K11" i="264"/>
  <c r="K12" i="264"/>
  <c r="M12" i="264" s="1"/>
  <c r="K13" i="264"/>
  <c r="K14" i="264"/>
  <c r="M14" i="264" s="1"/>
  <c r="K15" i="264"/>
  <c r="K16" i="264"/>
  <c r="M16" i="264" s="1"/>
  <c r="K17" i="264"/>
  <c r="K18" i="264"/>
  <c r="K19" i="264"/>
  <c r="K20" i="264"/>
  <c r="K21" i="264"/>
  <c r="K22" i="264"/>
  <c r="K23" i="264"/>
  <c r="K24" i="264"/>
  <c r="K7" i="264"/>
  <c r="M8" i="261"/>
  <c r="M20" i="261"/>
  <c r="M32" i="261"/>
  <c r="M68" i="261"/>
  <c r="M156" i="261"/>
  <c r="M19" i="263"/>
  <c r="M28" i="263"/>
  <c r="M31" i="263"/>
  <c r="M35" i="263"/>
  <c r="M39" i="263"/>
  <c r="M40" i="263"/>
  <c r="M43" i="263"/>
  <c r="M55" i="263"/>
  <c r="M59" i="263"/>
  <c r="M60" i="263"/>
  <c r="L63" i="266"/>
  <c r="L140" i="251"/>
  <c r="I140" i="251"/>
  <c r="M14" i="265"/>
  <c r="M26" i="265"/>
  <c r="M50" i="265"/>
  <c r="M62" i="265"/>
  <c r="M70" i="265"/>
  <c r="M118" i="265"/>
  <c r="M9" i="264"/>
  <c r="M11" i="264"/>
  <c r="M13" i="264"/>
  <c r="M15" i="264"/>
  <c r="M17" i="264"/>
  <c r="M18" i="264"/>
  <c r="M19" i="264"/>
  <c r="M20" i="264"/>
  <c r="M21" i="264"/>
  <c r="M22" i="264"/>
  <c r="M23" i="264"/>
  <c r="M24" i="264"/>
  <c r="M7" i="264"/>
  <c r="L25" i="264"/>
  <c r="I25" i="264"/>
  <c r="M23" i="263"/>
  <c r="M47" i="263"/>
  <c r="M51" i="263"/>
  <c r="M58" i="263"/>
  <c r="M63" i="263"/>
  <c r="I66" i="263"/>
  <c r="M173" i="262"/>
  <c r="M177" i="262"/>
  <c r="M184" i="262"/>
  <c r="M185" i="262"/>
  <c r="M189" i="262"/>
  <c r="M193" i="262"/>
  <c r="M201" i="262"/>
  <c r="M202" i="262"/>
  <c r="M205" i="262"/>
  <c r="M209" i="262"/>
  <c r="M210" i="262"/>
  <c r="M217" i="262"/>
  <c r="M221" i="262"/>
  <c r="M224" i="262"/>
  <c r="M225" i="262"/>
  <c r="M226" i="262"/>
  <c r="M8" i="251"/>
  <c r="M126" i="251"/>
  <c r="M131" i="251"/>
  <c r="F58" i="267"/>
  <c r="F53" i="267"/>
  <c r="F46" i="267"/>
  <c r="F41" i="267"/>
  <c r="F33" i="267"/>
  <c r="F22" i="267"/>
  <c r="F9" i="267"/>
  <c r="F10" i="267"/>
  <c r="F11" i="267"/>
  <c r="F12" i="267"/>
  <c r="F13" i="267"/>
  <c r="F8" i="267"/>
  <c r="E14" i="267"/>
  <c r="D14" i="267"/>
  <c r="C14" i="267"/>
  <c r="M27" i="263"/>
  <c r="M10" i="263"/>
  <c r="M11" i="263"/>
  <c r="M15" i="263"/>
  <c r="M30" i="263"/>
  <c r="M17" i="262"/>
  <c r="M25" i="262"/>
  <c r="M28" i="262"/>
  <c r="M29" i="262"/>
  <c r="M30" i="262"/>
  <c r="M33" i="262"/>
  <c r="M40" i="262"/>
  <c r="M41" i="262"/>
  <c r="M45" i="262"/>
  <c r="M46" i="262"/>
  <c r="M49" i="262"/>
  <c r="M52" i="262"/>
  <c r="M53" i="262"/>
  <c r="M54" i="262"/>
  <c r="M57" i="262"/>
  <c r="M61" i="262"/>
  <c r="M62" i="262"/>
  <c r="M69" i="262"/>
  <c r="M73" i="262"/>
  <c r="M77" i="262"/>
  <c r="M80" i="262"/>
  <c r="M85" i="262"/>
  <c r="M89" i="262"/>
  <c r="M92" i="262"/>
  <c r="M93" i="262"/>
  <c r="M94" i="262"/>
  <c r="M101" i="262"/>
  <c r="M104" i="262"/>
  <c r="M109" i="262"/>
  <c r="M110" i="262"/>
  <c r="M116" i="262"/>
  <c r="M117" i="262"/>
  <c r="M118" i="262"/>
  <c r="M121" i="262"/>
  <c r="M125" i="262"/>
  <c r="M126" i="262"/>
  <c r="M133" i="262"/>
  <c r="M137" i="262"/>
  <c r="M144" i="262"/>
  <c r="M149" i="262"/>
  <c r="M153" i="262"/>
  <c r="M156" i="262"/>
  <c r="M157" i="262"/>
  <c r="M158" i="262"/>
  <c r="M165" i="262"/>
  <c r="M168" i="262"/>
  <c r="M169" i="262"/>
  <c r="M56" i="261"/>
  <c r="M72" i="261"/>
  <c r="M84" i="261"/>
  <c r="M96" i="261"/>
  <c r="M108" i="261"/>
  <c r="M128" i="261"/>
  <c r="M132" i="261"/>
  <c r="M136" i="261"/>
  <c r="M144" i="261"/>
  <c r="M160" i="261"/>
  <c r="M12" i="261"/>
  <c r="M16" i="261"/>
  <c r="M24" i="261"/>
  <c r="M36" i="261"/>
  <c r="M40" i="261"/>
  <c r="M44" i="261"/>
  <c r="M48" i="261"/>
  <c r="M52" i="261"/>
  <c r="M60" i="261"/>
  <c r="M64" i="261"/>
  <c r="M76" i="261"/>
  <c r="M80" i="261"/>
  <c r="M81" i="261"/>
  <c r="M88" i="261"/>
  <c r="M92" i="261"/>
  <c r="M100" i="261"/>
  <c r="M104" i="261"/>
  <c r="M116" i="261"/>
  <c r="M120" i="261"/>
  <c r="M124" i="261"/>
  <c r="M140" i="261"/>
  <c r="M148" i="261"/>
  <c r="M152" i="261"/>
  <c r="I162" i="261"/>
  <c r="K25" i="264" l="1"/>
  <c r="K140" i="251"/>
  <c r="M25" i="264"/>
  <c r="F14" i="267"/>
  <c r="J228" i="262"/>
  <c r="J162" i="261" l="1"/>
  <c r="J66" i="263" l="1"/>
  <c r="J140" i="251"/>
  <c r="J122" i="265" l="1"/>
  <c r="K10" i="252" s="1"/>
  <c r="M7" i="261" l="1"/>
  <c r="K162" i="261" l="1"/>
  <c r="L122" i="265"/>
  <c r="M9" i="266"/>
  <c r="M10" i="266"/>
  <c r="M11" i="266"/>
  <c r="M12" i="266"/>
  <c r="M13" i="266"/>
  <c r="M14" i="266"/>
  <c r="M8" i="266"/>
  <c r="M7" i="265"/>
  <c r="M9" i="263"/>
  <c r="M8" i="263"/>
  <c r="M8" i="262"/>
  <c r="M9" i="262"/>
  <c r="M10" i="262"/>
  <c r="M11" i="262"/>
  <c r="M12" i="262"/>
  <c r="M13" i="262"/>
  <c r="M7" i="262"/>
  <c r="M9" i="251"/>
  <c r="M10" i="251"/>
  <c r="M11" i="251"/>
  <c r="M12" i="251"/>
  <c r="M13" i="251"/>
  <c r="M14" i="251"/>
  <c r="M15" i="251"/>
  <c r="M16" i="251"/>
  <c r="M17" i="251"/>
  <c r="M18" i="251"/>
  <c r="M19" i="251"/>
  <c r="M20" i="251"/>
  <c r="M21" i="251"/>
  <c r="M22" i="251"/>
  <c r="M23" i="251"/>
  <c r="M24" i="251"/>
  <c r="M25" i="251"/>
  <c r="M26" i="251"/>
  <c r="M27" i="251"/>
  <c r="M28" i="251"/>
  <c r="M29" i="251"/>
  <c r="M30" i="251"/>
  <c r="M31" i="251"/>
  <c r="M32" i="251"/>
  <c r="M33" i="251"/>
  <c r="M34" i="251"/>
  <c r="M35" i="251"/>
  <c r="M36" i="251"/>
  <c r="M37" i="251"/>
  <c r="M38" i="251"/>
  <c r="M39" i="251"/>
  <c r="M40" i="251"/>
  <c r="M41" i="251"/>
  <c r="M42" i="251"/>
  <c r="M43" i="251"/>
  <c r="M44" i="251"/>
  <c r="M45" i="251"/>
  <c r="M46" i="251"/>
  <c r="M47" i="251"/>
  <c r="M48" i="251"/>
  <c r="M49" i="251"/>
  <c r="M50" i="251"/>
  <c r="M51" i="251"/>
  <c r="M52" i="251"/>
  <c r="M53" i="251"/>
  <c r="M54" i="251"/>
  <c r="M55" i="251"/>
  <c r="M56" i="251"/>
  <c r="M57" i="251"/>
  <c r="M58" i="251"/>
  <c r="M59" i="251"/>
  <c r="M60" i="251"/>
  <c r="M61" i="251"/>
  <c r="M62" i="251"/>
  <c r="M63" i="251"/>
  <c r="M64" i="251"/>
  <c r="M65" i="251"/>
  <c r="M66" i="251"/>
  <c r="M67" i="251"/>
  <c r="M68" i="251"/>
  <c r="M69" i="251"/>
  <c r="M70" i="251"/>
  <c r="M71" i="251"/>
  <c r="M72" i="251"/>
  <c r="M73" i="251"/>
  <c r="M74" i="251"/>
  <c r="M75" i="251"/>
  <c r="M76" i="251"/>
  <c r="M77" i="251"/>
  <c r="M78" i="251"/>
  <c r="M79" i="251"/>
  <c r="M80" i="251"/>
  <c r="M81" i="251"/>
  <c r="M82" i="251"/>
  <c r="M83" i="251"/>
  <c r="M84" i="251"/>
  <c r="M85" i="251"/>
  <c r="M86" i="251"/>
  <c r="M87" i="251"/>
  <c r="M88" i="251"/>
  <c r="M89" i="251"/>
  <c r="M90" i="251"/>
  <c r="M91" i="251"/>
  <c r="M92" i="251"/>
  <c r="M93" i="251"/>
  <c r="M94" i="251"/>
  <c r="M95" i="251"/>
  <c r="M96" i="251"/>
  <c r="M97" i="251"/>
  <c r="M98" i="251"/>
  <c r="M99" i="251"/>
  <c r="M100" i="251"/>
  <c r="M101" i="251"/>
  <c r="M102" i="251"/>
  <c r="M103" i="251"/>
  <c r="M104" i="251"/>
  <c r="M105" i="251"/>
  <c r="M106" i="251"/>
  <c r="M107" i="251"/>
  <c r="M108" i="251"/>
  <c r="M109" i="251"/>
  <c r="M110" i="251"/>
  <c r="M111" i="251"/>
  <c r="M112" i="251"/>
  <c r="M113" i="251"/>
  <c r="M114" i="251"/>
  <c r="M115" i="251"/>
  <c r="M116" i="251"/>
  <c r="M117" i="251"/>
  <c r="M118" i="251"/>
  <c r="M119" i="251"/>
  <c r="M120" i="251"/>
  <c r="K11" i="252"/>
  <c r="K9" i="252"/>
  <c r="K8" i="252"/>
  <c r="K7" i="252"/>
  <c r="K6" i="252"/>
  <c r="K5" i="252"/>
  <c r="M140" i="251" l="1"/>
  <c r="K4" i="252"/>
  <c r="K12" i="252" s="1"/>
  <c r="K228" i="262"/>
  <c r="K66" i="263"/>
  <c r="K122" i="265"/>
  <c r="K63" i="266"/>
  <c r="L66" i="263" l="1"/>
  <c r="M8" i="252" s="1"/>
  <c r="L162" i="261"/>
  <c r="M6" i="252" s="1"/>
  <c r="M5" i="252" l="1"/>
  <c r="M10" i="252"/>
  <c r="I5" i="252" l="1"/>
  <c r="I122" i="265" l="1"/>
  <c r="I10" i="252" s="1"/>
  <c r="I63" i="266"/>
  <c r="I11" i="252" s="1"/>
  <c r="I8" i="252"/>
  <c r="I228" i="262"/>
  <c r="I7" i="252" s="1"/>
  <c r="L228" i="262"/>
  <c r="M7" i="252" s="1"/>
  <c r="M9" i="252" l="1"/>
  <c r="I9" i="252"/>
  <c r="I6" i="252"/>
  <c r="M122" i="265" l="1"/>
  <c r="F11" i="252"/>
  <c r="F10" i="252"/>
  <c r="F9" i="252"/>
  <c r="F8" i="252"/>
  <c r="F7" i="252"/>
  <c r="F6" i="252"/>
  <c r="E6" i="252"/>
  <c r="E7" i="252"/>
  <c r="E8" i="252"/>
  <c r="E9" i="252"/>
  <c r="E10" i="252"/>
  <c r="E11" i="252"/>
  <c r="H11" i="252" l="1"/>
  <c r="M11" i="252"/>
  <c r="H9" i="252"/>
  <c r="H8" i="252"/>
  <c r="L7" i="252"/>
  <c r="H6" i="252"/>
  <c r="M162" i="261"/>
  <c r="E5" i="252"/>
  <c r="F5" i="252"/>
  <c r="F4" i="252" s="1"/>
  <c r="G5" i="252"/>
  <c r="F28" i="252"/>
  <c r="O7" i="252" l="1"/>
  <c r="N7" i="252"/>
  <c r="L10" i="252"/>
  <c r="M66" i="263"/>
  <c r="G4" i="252"/>
  <c r="G12" i="252" s="1"/>
  <c r="L9" i="252"/>
  <c r="J9" i="252"/>
  <c r="L6" i="252"/>
  <c r="J6" i="252"/>
  <c r="L11" i="252"/>
  <c r="O11" i="252" s="1"/>
  <c r="J11" i="252"/>
  <c r="H7" i="252"/>
  <c r="J7" i="252"/>
  <c r="H10" i="252"/>
  <c r="J10" i="252"/>
  <c r="M228" i="262"/>
  <c r="M63" i="266"/>
  <c r="E12" i="252"/>
  <c r="N6" i="252" l="1"/>
  <c r="O6" i="252"/>
  <c r="N9" i="252"/>
  <c r="O9" i="252"/>
  <c r="N11" i="252"/>
  <c r="O10" i="252"/>
  <c r="N10" i="252"/>
  <c r="L5" i="252"/>
  <c r="M4" i="252"/>
  <c r="M12" i="252" s="1"/>
  <c r="F12" i="252"/>
  <c r="H5" i="252"/>
  <c r="H4" i="252" s="1"/>
  <c r="J5" i="252"/>
  <c r="O5" i="252" l="1"/>
  <c r="N5" i="252"/>
  <c r="H12" i="252"/>
  <c r="J8" i="252" l="1"/>
  <c r="I4" i="252" l="1"/>
  <c r="L8" i="252"/>
  <c r="I12" i="252" l="1"/>
  <c r="L12" i="252" s="1"/>
  <c r="N12" i="252" s="1"/>
  <c r="J4" i="252"/>
  <c r="L4" i="252"/>
  <c r="N4" i="252" s="1"/>
  <c r="O8" i="252"/>
  <c r="O4" i="252" s="1"/>
  <c r="O12" i="252" s="1"/>
  <c r="N8" i="252"/>
  <c r="J12" i="252" l="1"/>
</calcChain>
</file>

<file path=xl/sharedStrings.xml><?xml version="1.0" encoding="utf-8"?>
<sst xmlns="http://schemas.openxmlformats.org/spreadsheetml/2006/main" count="4077" uniqueCount="3126">
  <si>
    <t>SALDO POR</t>
  </si>
  <si>
    <t>GIRAR</t>
  </si>
  <si>
    <t>OBJETO</t>
  </si>
  <si>
    <t>SALDO POR GIRAR</t>
  </si>
  <si>
    <t>FECHA</t>
  </si>
  <si>
    <t>GIROS</t>
  </si>
  <si>
    <t>VALOR</t>
  </si>
  <si>
    <t>CONTRATISTA</t>
  </si>
  <si>
    <t>REGISTRO</t>
  </si>
  <si>
    <t>CDP</t>
  </si>
  <si>
    <t xml:space="preserve">COMPROMISO </t>
  </si>
  <si>
    <t>TIPO Y No.</t>
  </si>
  <si>
    <t>COMPROMISOS</t>
  </si>
  <si>
    <t>TOTAL</t>
  </si>
  <si>
    <t>No.</t>
  </si>
  <si>
    <t>% GIROS</t>
  </si>
  <si>
    <t xml:space="preserve">PROYECTO  </t>
  </si>
  <si>
    <t>DEPENDENCIA</t>
  </si>
  <si>
    <t>SUBSECRETARÍA</t>
  </si>
  <si>
    <t>Subsecretaría para la Gobernabilidad y la Garantía de Derechos</t>
  </si>
  <si>
    <t>Subsecretaría de  Gestión Institucional</t>
  </si>
  <si>
    <t>Subsecretaría de Gestión Local</t>
  </si>
  <si>
    <t>Director de Relaciones Políticas</t>
  </si>
  <si>
    <t>% EJECUCIÓN</t>
  </si>
  <si>
    <t>EJECUCIÓN DETALLADA DE UN PROYECTO DE INVERSIÓN</t>
  </si>
  <si>
    <t>TOTAL INVERSIÓN</t>
  </si>
  <si>
    <t xml:space="preserve">CÓDIGO </t>
  </si>
  <si>
    <t>APROPIACIÓN INICIAL</t>
  </si>
  <si>
    <t>APROPIACIÓN DISPONIBLE</t>
  </si>
  <si>
    <t>MODIFICACIÓN</t>
  </si>
  <si>
    <t>SUSPENSIÓN</t>
  </si>
  <si>
    <t>RESUMEN EJECUCIÓN DE GASTOS DE INVERSIÓN - VIGENCIA 2020</t>
  </si>
  <si>
    <t>JOSE LUIS GARCIA ROJAS</t>
  </si>
  <si>
    <t>Prestar los servicios profesionales a la Dirección de Gestión del Talento Humano con el fin de brindar apoyo jurídico en los procesos a cargo de la Dirección</t>
  </si>
  <si>
    <t>LAURA VIVIANA MEDRANO RODRIGUEZ</t>
  </si>
  <si>
    <t>VALERIA ALEJANDRA POVEDA GUTIERREZ</t>
  </si>
  <si>
    <t>FABIO HUMBERTO MONROY GARCIA</t>
  </si>
  <si>
    <t>LUIS EDUARDO GOMEZ NARVAEZ</t>
  </si>
  <si>
    <t>PAOLA  OSPINA CASTAÑEDA</t>
  </si>
  <si>
    <t>YENY  YAÑEZ BOLIVAR</t>
  </si>
  <si>
    <t>VALENTINA  ZULUAGA TAMAYO</t>
  </si>
  <si>
    <t>CLAUDIA PATRICIA GOMEZ ORTIZ</t>
  </si>
  <si>
    <t>JAIME ALEXANDER HURTADO SOTO</t>
  </si>
  <si>
    <t>DIEGO ENRIQUE RODRIGUEZ DELGADO</t>
  </si>
  <si>
    <t>SECRETARIA DISTRITAL DE GOBIERNO</t>
  </si>
  <si>
    <t>EDGAR JAIME MARTINEZ RODRIGUEZ</t>
  </si>
  <si>
    <t>CAROLINA  VELANDIA FLOREZ</t>
  </si>
  <si>
    <t>YADIRA FERNANDA ARIAS ESPINOSA</t>
  </si>
  <si>
    <t>YURY ANDREA SANCHEZ GALINDO</t>
  </si>
  <si>
    <t>SANDRA LUCIA ROJAS GARZON</t>
  </si>
  <si>
    <t>CRISTHIAM MAURICIO LOSADA MONCADA</t>
  </si>
  <si>
    <t>VIVIANA CAROLINA MONTAÑA CARVAJAL</t>
  </si>
  <si>
    <t>PAULA ALEJANDRA GUEVARA CORTES</t>
  </si>
  <si>
    <t>ANYULY  CAMACHO MARTINEZ</t>
  </si>
  <si>
    <t>MARY LUZ RODRIGUEZ CALDERON</t>
  </si>
  <si>
    <t>LUZ YADIRA RIVERA CARO</t>
  </si>
  <si>
    <t>CLAUDIA MARCELA MOZO GUERRERO</t>
  </si>
  <si>
    <t>ANDREA MARCELA RODRIGUEZ ARANGO</t>
  </si>
  <si>
    <t>JAIME ALEJANDRO CARDENAS SENA</t>
  </si>
  <si>
    <t>MARIA JOSE BARRERA RANGEL</t>
  </si>
  <si>
    <t>CARLOS CAMILO HERNANDEZ BRITO</t>
  </si>
  <si>
    <t>DIEGO FELIPE BAQUERO FRANCO</t>
  </si>
  <si>
    <t>MILTHON MAURICIO ROJAS MORA</t>
  </si>
  <si>
    <t>JOHANNA PATRICIA PLAZAS AVILA</t>
  </si>
  <si>
    <t>ROSA HELENA RAMIREZ VARGAS</t>
  </si>
  <si>
    <t>ANGELICA MARIA ALFONSO ALFONSO</t>
  </si>
  <si>
    <t>LUIS FERNANDO BETANCOURT MAYA</t>
  </si>
  <si>
    <t>YALESI LILIANA CORTES HUESO</t>
  </si>
  <si>
    <t>CARLOS ALBERTO DUEÑAS MARTINEZ</t>
  </si>
  <si>
    <t>CRISTIAN CAMILO LEON RAMIREZ</t>
  </si>
  <si>
    <t>ANDREA CAROLINA PEREIRA CORRALES</t>
  </si>
  <si>
    <t>ADRIANA MARIBETH FEDULLO RUMBO</t>
  </si>
  <si>
    <t>PAULA YINETH CUERVO DELGADO</t>
  </si>
  <si>
    <t>MAURICIO  HERNANDEZ CACERES</t>
  </si>
  <si>
    <t>CARLOS EDUARDO CASTILLO VANEGAS</t>
  </si>
  <si>
    <t>CARLOS ANDRES CORREDOR CAIPA</t>
  </si>
  <si>
    <t>CAMILO ERNESTO PORTILLA ARIAS</t>
  </si>
  <si>
    <t>ELBA BRIDGETH PEREZ CUBILLOS</t>
  </si>
  <si>
    <t>CARMEN ROCIO ACEVEDO BERMUDEZ</t>
  </si>
  <si>
    <t>3-3-1-16-01-04-7787 Fortalecimiento de la capacidad institucional  y de los actores sociales para la garantia, promocióon y proteccion de los derechos humanos</t>
  </si>
  <si>
    <t>Fortalecimiento de la capacidad institucional de las Alcaldías Locales y de los actores sociales para la garantia, promocion y proteccion de los derechos humanos en bogota.</t>
  </si>
  <si>
    <t>7787 -</t>
  </si>
  <si>
    <t>7795-</t>
  </si>
  <si>
    <t>Fortalecimiento de la convivencia y el ejercicio policivo a cargo de la SDG en el Distrito Capital Bogota.</t>
  </si>
  <si>
    <t>7793-</t>
  </si>
  <si>
    <t>Desarrollo de acciones colectivas  y confianza para la convivencia, el dialogo social y la cultura ciudadana en bogota.</t>
  </si>
  <si>
    <t>7803-</t>
  </si>
  <si>
    <t>Desarrollo de la participacion Digital e innovaciom Social para una Nueva Forma de Gobernabilidad en Bogota.</t>
  </si>
  <si>
    <t>7799-</t>
  </si>
  <si>
    <t>Fortalecimiento de las relaciones politicas entre la administracion Distrital y los actores politicos de los niveles nacionales, regionales, distrital y local.</t>
  </si>
  <si>
    <t>7800-</t>
  </si>
  <si>
    <t>Fortalecimiento de la capacidad y Gestiom Institucional de la Secretaria Distrital de Gobierno.</t>
  </si>
  <si>
    <t>7801-</t>
  </si>
  <si>
    <t>Fortalecimiento de la Gobernanza y Gobernabilidad en las localidades de Bogota.</t>
  </si>
  <si>
    <t>TOTAL "UN NUEVO CONTRATO SOCIAL Y AMBIENTYAL PARA EL SIGLO XXI"</t>
  </si>
  <si>
    <t>NANCY ELENA CEPEDA LOPEZ</t>
  </si>
  <si>
    <t>3-3-1-16-01-04-7795 Fortalecimiento de la convivencia y el ejercicio policivo a cargo de la SDG en el Distrito Capital</t>
  </si>
  <si>
    <t>3-3-1-16-01-04-7793 Desarrollo de Acciones colectivas y confianza para la convivencia, el dialogo social  y la cultura ciudadana</t>
  </si>
  <si>
    <t>3-3-1-16-01-04-7803 Desarrollo de la Participación digital e innovacion social para una nueva forma de gobernabilidad</t>
  </si>
  <si>
    <t>ORGANIZACION DE ESTADOS IBEROAMERICANOS O.E.I.</t>
  </si>
  <si>
    <t>3-3-1-16-01-04-7800 Fortalecimiento de la capacidad y gestión institucional de la Secretaría Distrital de Gobierno</t>
  </si>
  <si>
    <t>ALBA LUCIA RENDON MADERO</t>
  </si>
  <si>
    <t>DIANA GISELLE OSORIO ROZO</t>
  </si>
  <si>
    <t>MARIA FERNANDA CASTILLO OSPINA</t>
  </si>
  <si>
    <t>ANDREA PATRICIA AGUDELO MONJE</t>
  </si>
  <si>
    <t>GUADALUPE  ERRAZURIZ</t>
  </si>
  <si>
    <t>MILENA ANTONIA DUARTE PRIETO</t>
  </si>
  <si>
    <t>DIANA PAOLA CHACON POVEDA</t>
  </si>
  <si>
    <t>CAROLINA  ANAYA FLOREZ</t>
  </si>
  <si>
    <t>ANA MARIA RODRIGUEZ COMAS</t>
  </si>
  <si>
    <t>DIANA CECILIA CASTAÑEDA CASTILLA</t>
  </si>
  <si>
    <t>EDWIN HARVEY GUTIERREZ LOZANO</t>
  </si>
  <si>
    <t>NIDIA PATRICIA MENDEZ TORRES</t>
  </si>
  <si>
    <t>DIEGO MAURICIO HILARION NIÑO</t>
  </si>
  <si>
    <t>LIZETH PAOLA TORRES REYES</t>
  </si>
  <si>
    <t>1646</t>
  </si>
  <si>
    <t>MAXIMO ENRIQUE PEREZ CARDONA</t>
  </si>
  <si>
    <t>546</t>
  </si>
  <si>
    <t>1642</t>
  </si>
  <si>
    <t>1643</t>
  </si>
  <si>
    <t>1462</t>
  </si>
  <si>
    <t>1470</t>
  </si>
  <si>
    <t>1353</t>
  </si>
  <si>
    <t>1349</t>
  </si>
  <si>
    <t>1478</t>
  </si>
  <si>
    <t>1337</t>
  </si>
  <si>
    <t>1362</t>
  </si>
  <si>
    <t>1360</t>
  </si>
  <si>
    <t>1297</t>
  </si>
  <si>
    <t>1516</t>
  </si>
  <si>
    <t>1517</t>
  </si>
  <si>
    <t>1394</t>
  </si>
  <si>
    <t>1395</t>
  </si>
  <si>
    <t>1532</t>
  </si>
  <si>
    <t>1541</t>
  </si>
  <si>
    <t>1546</t>
  </si>
  <si>
    <t>1381</t>
  </si>
  <si>
    <t>1553</t>
  </si>
  <si>
    <t>1555</t>
  </si>
  <si>
    <t>1383</t>
  </si>
  <si>
    <t>1385</t>
  </si>
  <si>
    <t>1557</t>
  </si>
  <si>
    <t>1559</t>
  </si>
  <si>
    <t>1078</t>
  </si>
  <si>
    <t>1562</t>
  </si>
  <si>
    <t>1564</t>
  </si>
  <si>
    <t>1380</t>
  </si>
  <si>
    <t>1565</t>
  </si>
  <si>
    <t>1430</t>
  </si>
  <si>
    <t>1602</t>
  </si>
  <si>
    <t>1384</t>
  </si>
  <si>
    <t>DIANA MARCELA RODRIGUEZ RAMIREZ</t>
  </si>
  <si>
    <t>137</t>
  </si>
  <si>
    <t>JHONATAN  PARDO NIÑO</t>
  </si>
  <si>
    <t>DIEGO ALEXANDER GONZALEZ GOMEZ</t>
  </si>
  <si>
    <t>1468</t>
  </si>
  <si>
    <t>1342</t>
  </si>
  <si>
    <t>1485</t>
  </si>
  <si>
    <t>1344</t>
  </si>
  <si>
    <t>1513</t>
  </si>
  <si>
    <t>1335</t>
  </si>
  <si>
    <t>1528</t>
  </si>
  <si>
    <t>1563</t>
  </si>
  <si>
    <t>1413</t>
  </si>
  <si>
    <t>1589</t>
  </si>
  <si>
    <t>1595</t>
  </si>
  <si>
    <t>1597</t>
  </si>
  <si>
    <t>1611</t>
  </si>
  <si>
    <t>1436</t>
  </si>
  <si>
    <t>1621</t>
  </si>
  <si>
    <t>470</t>
  </si>
  <si>
    <t>890</t>
  </si>
  <si>
    <t>1421</t>
  </si>
  <si>
    <t>1606</t>
  </si>
  <si>
    <t>887</t>
  </si>
  <si>
    <t>1282</t>
  </si>
  <si>
    <t>1273</t>
  </si>
  <si>
    <t>1157</t>
  </si>
  <si>
    <t>1499</t>
  </si>
  <si>
    <t>1504</t>
  </si>
  <si>
    <t>1508</t>
  </si>
  <si>
    <t>1509</t>
  </si>
  <si>
    <t>1271</t>
  </si>
  <si>
    <t>1525</t>
  </si>
  <si>
    <t>1526</t>
  </si>
  <si>
    <t>1535</t>
  </si>
  <si>
    <t>1540</t>
  </si>
  <si>
    <t>1264</t>
  </si>
  <si>
    <t>1547</t>
  </si>
  <si>
    <t>1370</t>
  </si>
  <si>
    <t>1410</t>
  </si>
  <si>
    <t>1411</t>
  </si>
  <si>
    <t>860</t>
  </si>
  <si>
    <t>869</t>
  </si>
  <si>
    <t>1289</t>
  </si>
  <si>
    <t>1295</t>
  </si>
  <si>
    <t>1477</t>
  </si>
  <si>
    <t>1317</t>
  </si>
  <si>
    <t>954</t>
  </si>
  <si>
    <t>1343</t>
  </si>
  <si>
    <t>1501</t>
  </si>
  <si>
    <t>1329</t>
  </si>
  <si>
    <t>1527</t>
  </si>
  <si>
    <t>1314</t>
  </si>
  <si>
    <t>1529</t>
  </si>
  <si>
    <t>1315</t>
  </si>
  <si>
    <t>1558</t>
  </si>
  <si>
    <t>1561</t>
  </si>
  <si>
    <t>1566</t>
  </si>
  <si>
    <t>1330</t>
  </si>
  <si>
    <t>1583</t>
  </si>
  <si>
    <t>1320</t>
  </si>
  <si>
    <t>1587</t>
  </si>
  <si>
    <t>1372</t>
  </si>
  <si>
    <t>1590</t>
  </si>
  <si>
    <t>836</t>
  </si>
  <si>
    <t>857</t>
  </si>
  <si>
    <t>859</t>
  </si>
  <si>
    <t>865</t>
  </si>
  <si>
    <t>867</t>
  </si>
  <si>
    <t>ANGELA JOHANA PATIÑO QUIROGA</t>
  </si>
  <si>
    <t>ADRIANA PATRICIA SANCHEZ SALGADO</t>
  </si>
  <si>
    <t>FRANCISCO JAVIER DIAZ CANASTEROS</t>
  </si>
  <si>
    <t>ANDRES RICARDO AMAYA MUÑOZ</t>
  </si>
  <si>
    <t>JENNY ALEXANDRA CAMARGO RUBIO</t>
  </si>
  <si>
    <t>YULI YERALDIN MURILLO COBA</t>
  </si>
  <si>
    <t>1433</t>
  </si>
  <si>
    <t>1453</t>
  </si>
  <si>
    <t>1486</t>
  </si>
  <si>
    <t>1718</t>
  </si>
  <si>
    <t>1502</t>
  </si>
  <si>
    <t>901</t>
  </si>
  <si>
    <t>774</t>
  </si>
  <si>
    <t>905</t>
  </si>
  <si>
    <t>904</t>
  </si>
  <si>
    <t>929</t>
  </si>
  <si>
    <t>946</t>
  </si>
  <si>
    <t>MARCIA LORENA CABRERA ANTIA</t>
  </si>
  <si>
    <t>BOGOTA DISTRITO CAPITAL</t>
  </si>
  <si>
    <t>1459</t>
  </si>
  <si>
    <t>1690</t>
  </si>
  <si>
    <t>1451</t>
  </si>
  <si>
    <t>1693</t>
  </si>
  <si>
    <t>HECTOR WILMAR OLARTE CANCINO</t>
  </si>
  <si>
    <t>PROGRAMA DE LAS NACIONES UNIDAS PARA EL DESARROLLO</t>
  </si>
  <si>
    <t>964</t>
  </si>
  <si>
    <t>1707</t>
  </si>
  <si>
    <t>933</t>
  </si>
  <si>
    <t>CRISTINA LILIANA RAMIREZ ARANGO</t>
  </si>
  <si>
    <t>Prestar los servicios profesionales brindando acompañamiento a losprocesos de espacios colaborativos y trámites a cargo de la Dirección deGestión de Talento Humano</t>
  </si>
  <si>
    <t>1444</t>
  </si>
  <si>
    <t>1018</t>
  </si>
  <si>
    <t>907</t>
  </si>
  <si>
    <t>908</t>
  </si>
  <si>
    <t>931</t>
  </si>
  <si>
    <t>940</t>
  </si>
  <si>
    <t>1440</t>
  </si>
  <si>
    <t>1432</t>
  </si>
  <si>
    <t>1422</t>
  </si>
  <si>
    <t>1460</t>
  </si>
  <si>
    <t>1673</t>
  </si>
  <si>
    <t>1446</t>
  </si>
  <si>
    <t>1445</t>
  </si>
  <si>
    <t>1728</t>
  </si>
  <si>
    <t>915</t>
  </si>
  <si>
    <t>921</t>
  </si>
  <si>
    <t>1667</t>
  </si>
  <si>
    <t>1675</t>
  </si>
  <si>
    <t>1677</t>
  </si>
  <si>
    <t>1678</t>
  </si>
  <si>
    <t>1681</t>
  </si>
  <si>
    <t>1684</t>
  </si>
  <si>
    <t>735</t>
  </si>
  <si>
    <t>1567</t>
  </si>
  <si>
    <t>684</t>
  </si>
  <si>
    <t>995</t>
  </si>
  <si>
    <t>1448</t>
  </si>
  <si>
    <t>1652</t>
  </si>
  <si>
    <t>ELVIA YANET QUEVEDO GUTIERREZ</t>
  </si>
  <si>
    <t>CARMEN VANESSA RODRIGUEZ VALENTIERRA</t>
  </si>
  <si>
    <t>1841</t>
  </si>
  <si>
    <t>1846</t>
  </si>
  <si>
    <t>1852</t>
  </si>
  <si>
    <t>1864</t>
  </si>
  <si>
    <t>1885</t>
  </si>
  <si>
    <t>976</t>
  </si>
  <si>
    <t>769</t>
  </si>
  <si>
    <t>993</t>
  </si>
  <si>
    <t>1396</t>
  </si>
  <si>
    <t>1630</t>
  </si>
  <si>
    <t>1920</t>
  </si>
  <si>
    <t>354</t>
  </si>
  <si>
    <t>983</t>
  </si>
  <si>
    <t>1921</t>
  </si>
  <si>
    <t>980</t>
  </si>
  <si>
    <t>992</t>
  </si>
  <si>
    <t>734</t>
  </si>
  <si>
    <t>1441</t>
  </si>
  <si>
    <t>1925</t>
  </si>
  <si>
    <t>1714</t>
  </si>
  <si>
    <t>1715</t>
  </si>
  <si>
    <t>977</t>
  </si>
  <si>
    <t>988</t>
  </si>
  <si>
    <t>981</t>
  </si>
  <si>
    <t>994</t>
  </si>
  <si>
    <t>1001</t>
  </si>
  <si>
    <t>608</t>
  </si>
  <si>
    <t>699</t>
  </si>
  <si>
    <t>3-3-1-16-05-52-7799 Fortalecimiento de las relaciones politicas entre la administración distrital y los actores políticos</t>
  </si>
  <si>
    <t>3-3-1-16-05-57-7801 Fortalecimiento de la gobernanza y gobernabilidad en las localidades de Bogotá</t>
  </si>
  <si>
    <t>RESERVAS PRESUPUESTALES</t>
  </si>
  <si>
    <t>ANULACIONES</t>
  </si>
  <si>
    <t>RESERVAS DEFINITIVAS</t>
  </si>
  <si>
    <t>GIROS ACUMULADOS</t>
  </si>
  <si>
    <t>Prestar servicios profesionales en la Dirección de Derechos Humanos parala implementación de la estrategia de prevención de vulneraciones a losderechos a la vida, libertad, integridad y seguridad de personaspertenecientes a grupos de especial vulnerabilidad constitucional</t>
  </si>
  <si>
    <t>PRESTAR SERVICIOS PROFESIONALES A LA DIRECCIÓN DE DERECHOS HUMANOS PARA FORTALECER LA COORDINACIÓN DE LA TERRITORIALIZACIÓN DEL SISTEMA DISTRITAL DE DERECHOS HUMANOS Y LA POLÍTICA PÚBLICA INTEGRAL DE DERECHOS HUMANOS EN LAS LOCALIDADES DE BOGOTÁ D.C</t>
  </si>
  <si>
    <t>Prestación del servicio de transporte público terrestre automotor especial para las dependencias del nivel central de la Secretaría Distrital de Gobierno</t>
  </si>
  <si>
    <t>PRESTAR EL SERVICIO PERMANENTE DE COMUNICACIONES PARA LA EJECUCIÓN DE LOS PLANES DE MEDIOS QUE PERMITAN DIVULGAR DE MANERA MASIVA Y EN LOS MEDIOS COMUNITARIOS LOS PROYECTOS DE REACTIVACIÓN ECÓNOMICA, CONVOCATORIAS PARA APOYAR CON RECURSOS LOS PROGRAMAS DIRIGIDOS A LOS JOVENES Y OTRAS POBLACIONES, ESTRATEGIAS DE PARTICIPACIÓN CIUDADANA Y CAMPAÑAS PEDAGÓGICAS DE PREVENCIÓN CONTRA LOS DELITOS QUE ATENTEN CONTRA LOS DERECHOS HUMANOS, ENTRE OTROS PLANES QUE ADELANTA LA ENTIDAD EN BENEFICIO DE LA CIUDADANIA</t>
  </si>
  <si>
    <t>Prestar servicios profesionales en la Dirección de Derechos Humanos como enlace técnico para garantizar la atención requerida en la implementación de la ruta de prevención y protección para líderes y lideresas, en el marco del programa de prevención de vulneraciones a los derechos a la vida, libertad&lt;(&gt;,&lt;)&gt; integridad y seguridad de personas LGBTI, víctimas del delito de trata de personas, líderes, lideresas, defensores y defensoras de derechos humanos, que demanden medidas de prevención o protección.</t>
  </si>
  <si>
    <t>JHONATAN DAVID DIAZ JAIME</t>
  </si>
  <si>
    <t>JUAN CARLOS BERNAL RIAÑO</t>
  </si>
  <si>
    <t>UNION TEMPORAL TRANSPORTRES BOGOTA</t>
  </si>
  <si>
    <t>ANA DALILA GOMEZ BAOS</t>
  </si>
  <si>
    <t>JORGE ANDRES RIAÑO LEON</t>
  </si>
  <si>
    <t>LAURA JULIANA RUIZ BECERRA</t>
  </si>
  <si>
    <t>UNION TEMPORAL MEDIOS GOBIERNO 2021</t>
  </si>
  <si>
    <t>JOHANNA MARCELA RAMOS MARTINEZ</t>
  </si>
  <si>
    <t>UNION TEMPORAL B&amp;C 21</t>
  </si>
  <si>
    <t>MARLEY YESENIA CORTES AVILA</t>
  </si>
  <si>
    <t>JOHANN SEBASTIAN BARON BUITRAGO</t>
  </si>
  <si>
    <t>WILLIAM ALEJANDRO JIMENEZ MENDEZ</t>
  </si>
  <si>
    <t>WENCESLAO  MALAVER BERNAL</t>
  </si>
  <si>
    <t>EDWIN FERNEY GIL CARDENAS</t>
  </si>
  <si>
    <t>MARIA ANGELICA GRANADOS QUIÑONES</t>
  </si>
  <si>
    <t>MARIA DEL MAR ACEVEDO ESTRADA</t>
  </si>
  <si>
    <t>NATALIA  PUPO ROJAS</t>
  </si>
  <si>
    <t>LINA YENNYFER BEJARANO NEWBALL</t>
  </si>
  <si>
    <t>ANGYE JULIETH JIMENEZ CHACON</t>
  </si>
  <si>
    <t>MIGUEL ANDRES GARCIA ARAGON</t>
  </si>
  <si>
    <t>EDUIN  LOZANO JIMENEZ</t>
  </si>
  <si>
    <t>JENNY CAROLINA CORTES CANTE</t>
  </si>
  <si>
    <t>GERMAN CAMILO HERNANDEZ TRIVIÑO</t>
  </si>
  <si>
    <t>LAURA MILENA BALLEN VELASQUEZ</t>
  </si>
  <si>
    <t>JULIANA  MARTINEZ LONDOÑO</t>
  </si>
  <si>
    <t>FERNANDO ALEXANDER SANMIGUEL MARTINEZ</t>
  </si>
  <si>
    <t>MABEL EDILSA BERNAL ORTIZ</t>
  </si>
  <si>
    <t>NILTON CESAR SALAS PEREZ</t>
  </si>
  <si>
    <t>ONE WORK SHOP S A S</t>
  </si>
  <si>
    <t>IVONNE ALEJANDRA RODRIGUEZ NUMPAQUE</t>
  </si>
  <si>
    <t>427</t>
  </si>
  <si>
    <t>528</t>
  </si>
  <si>
    <t>447</t>
  </si>
  <si>
    <t>499</t>
  </si>
  <si>
    <t>558</t>
  </si>
  <si>
    <t>541</t>
  </si>
  <si>
    <t>632</t>
  </si>
  <si>
    <t>664</t>
  </si>
  <si>
    <t>577</t>
  </si>
  <si>
    <t>588</t>
  </si>
  <si>
    <t>670</t>
  </si>
  <si>
    <t>802</t>
  </si>
  <si>
    <t>671</t>
  </si>
  <si>
    <t>801</t>
  </si>
  <si>
    <t>691</t>
  </si>
  <si>
    <t>825</t>
  </si>
  <si>
    <t>903</t>
  </si>
  <si>
    <t>761</t>
  </si>
  <si>
    <t>634</t>
  </si>
  <si>
    <t>1000</t>
  </si>
  <si>
    <t>811</t>
  </si>
  <si>
    <t>1009</t>
  </si>
  <si>
    <t>999</t>
  </si>
  <si>
    <t>1022</t>
  </si>
  <si>
    <t>688</t>
  </si>
  <si>
    <t>1072</t>
  </si>
  <si>
    <t>868</t>
  </si>
  <si>
    <t>1096</t>
  </si>
  <si>
    <t>1102</t>
  </si>
  <si>
    <t>1103</t>
  </si>
  <si>
    <t>1221</t>
  </si>
  <si>
    <t>1248</t>
  </si>
  <si>
    <t>1252</t>
  </si>
  <si>
    <t>996</t>
  </si>
  <si>
    <t>1270</t>
  </si>
  <si>
    <t>1234</t>
  </si>
  <si>
    <t>1278</t>
  </si>
  <si>
    <t>1284</t>
  </si>
  <si>
    <t>1226</t>
  </si>
  <si>
    <t>1037</t>
  </si>
  <si>
    <t>1026</t>
  </si>
  <si>
    <t>1267</t>
  </si>
  <si>
    <t>1321</t>
  </si>
  <si>
    <t>1334</t>
  </si>
  <si>
    <t>1048</t>
  </si>
  <si>
    <t>1312</t>
  </si>
  <si>
    <t>1336</t>
  </si>
  <si>
    <t>1293</t>
  </si>
  <si>
    <t>1051</t>
  </si>
  <si>
    <t>1397</t>
  </si>
  <si>
    <t>1311</t>
  </si>
  <si>
    <t>1426</t>
  </si>
  <si>
    <t>1087</t>
  </si>
  <si>
    <t>1345</t>
  </si>
  <si>
    <t>1327</t>
  </si>
  <si>
    <t>1338</t>
  </si>
  <si>
    <t>1090</t>
  </si>
  <si>
    <t>1491</t>
  </si>
  <si>
    <t>1373</t>
  </si>
  <si>
    <t>1117</t>
  </si>
  <si>
    <t>1358</t>
  </si>
  <si>
    <t>1118</t>
  </si>
  <si>
    <t>1123</t>
  </si>
  <si>
    <t>1520</t>
  </si>
  <si>
    <t>1134</t>
  </si>
  <si>
    <t>1133</t>
  </si>
  <si>
    <t>1389</t>
  </si>
  <si>
    <t>1132</t>
  </si>
  <si>
    <t>1533</t>
  </si>
  <si>
    <t>1163</t>
  </si>
  <si>
    <t>1398</t>
  </si>
  <si>
    <t>1183</t>
  </si>
  <si>
    <t>1578</t>
  </si>
  <si>
    <t>1185</t>
  </si>
  <si>
    <t>1434</t>
  </si>
  <si>
    <t>1179</t>
  </si>
  <si>
    <t>1461</t>
  </si>
  <si>
    <t>1424</t>
  </si>
  <si>
    <t>1196</t>
  </si>
  <si>
    <t>1275</t>
  </si>
  <si>
    <t>667</t>
  </si>
  <si>
    <t>1301</t>
  </si>
  <si>
    <t>1870</t>
  </si>
  <si>
    <t>1307</t>
  </si>
  <si>
    <t>1306</t>
  </si>
  <si>
    <t>1884</t>
  </si>
  <si>
    <t>1888</t>
  </si>
  <si>
    <t>1915</t>
  </si>
  <si>
    <t>Prestar servicios profesionales a la Dirección de Gestión Policiva, paradiseñar e implementar estrategias orientadas a optimizar la articulacióninterinstitucional para la aplicación de la Ley 1801 de 2016</t>
  </si>
  <si>
    <t>Prestar los servicios profesionales especializados para adelantar r los desarrollos necesarios para estabilizar la herramienta ARCO O en su relación funcional.</t>
  </si>
  <si>
    <t>Prestar los servicios profesionales especializados para adelantar los desarrollos necesarios para estabilizar la herramienta ARCO en su relación funcional.</t>
  </si>
  <si>
    <t>Pago de la nómina general de septiembre de 2021 (Planta de Inversión).</t>
  </si>
  <si>
    <t>REALIZAR LA ADQUISICIÓN DE SERVICIOS DE DISEÑO, DESARROLLO E IMPLEMENTACIÓN DE ANALÍTICA DE DATOS BASADOS EN HERRAMIENTAS DE INTELIGENCIA ARTIFICIAL PARA LA ARTICULACIÓN INTELIGENTE DEL SISTEMA ARCO MEDIANTE LA PLATAFORMA TECNOLÓGICA DE LA NUBE DE ORACLE</t>
  </si>
  <si>
    <t>Prestar servicios de apoyo para el levantamiento técnico de inventarios documentales en los archivos de la Secretaría Distrital de Gobierno</t>
  </si>
  <si>
    <t>Prestar servicios profesionales especializados para el seguimiento estratégico de los proyectos de ley de interés de la Secretaría de gobierno&lt;(&gt;,&lt;)&gt; especialmente los tendientes al fortalecimiento de la gestión policiva</t>
  </si>
  <si>
    <t>CONTRATAR LOS SERVICIOS ESPECIALIZADOS DE ACTUALIZACIÓN DEL DIAGNÓSTICO INTEGRAL DE ARCHIVOS DE LAS DEPENDENCIAS Y PROYECTOS DE LA SDG ASÍ COMO LEVANTAR LOS INVENTARIOS DOCUMENTALES EN SU ESTADO NATURAL Y ORGANIZAR LOS ARCHIVOS DEL ÁREA DE GESTIÓN POLICIVA Y DE LAS INSPECCIONES DE POLICÍA DE BOGOTÁ BAJO LOS LINEAMIENTOS DE LA GESTIÓN DOCUMENTAL DE LA SECRETARÍA DISTRITAL DE GOBIERNO DE BOGOTÁ</t>
  </si>
  <si>
    <t>REALIZAR LA ADICIÓN, PRÓRROGA Y OTRO SI DEL CONTRATO 137 DE 2021 SUSCRITO ENTRE SECRETARIA DISTRITAL DE GOBIERNO Y CRISTIAN CAMILO LEON RAMIREZ</t>
  </si>
  <si>
    <t>Realizar un estudio de cargas, un estudio técnico de estructura interna de las Alcaldías Locales que incluya modificación de la planta de personal y su articulación con las disposiciones relativas al Gabinete Local, de conformidad con los lineamientos establecidos por el Departamento Administrativo del Servicio Civil Distrital DASC, el Decreto Ley 1421 de 1993, la Ley 2116 de 2021, y demás normatividad aplicable</t>
  </si>
  <si>
    <t>CONTRATAR BAJO EL SISTEMA DE PRECIOS FIJOS UNITARIOS Y CANTIDAD DE OBRA REALMENTE EJECUTADA LA ACTUALIZACIÓN A LA NORMA VIGENTE DE LA VENTILACIÓN MECÁNICA DE LOS PISOS 1, 2 y 3 y LA ADECUACIÓN DE ESPACIOS DE TRABAJO DEL PRIMER PISO DE LAS INSTALACIONES DEL NIVEL CENTRAL DE LA SECRETARÍA DISTRITAL DE GOBIERNO DE LA ALCALDÍA MAYOR DE BOGOTÁ</t>
  </si>
  <si>
    <t>DANGHELY ALEJANDRA ALVAREZ ALARCON</t>
  </si>
  <si>
    <t>ALVARO YANKY ZAPATA BARBOSA</t>
  </si>
  <si>
    <t>DIANA MILENA JIMENEZ MORENO</t>
  </si>
  <si>
    <t>RAFAEL SANTIAGO LAVERDE BENITEZ</t>
  </si>
  <si>
    <t>DOUGLAS SMITH CANO MORENO</t>
  </si>
  <si>
    <t>DIANA CAROLINA LEON VALERO</t>
  </si>
  <si>
    <t>NELSON ENRIQUE RUBIO VELASCO</t>
  </si>
  <si>
    <t>GABRIEL ALEJANDRO GONZALEZ DIAZ</t>
  </si>
  <si>
    <t>LEONARDO  ROJAS ACEVEDO</t>
  </si>
  <si>
    <t>JOHN WILSON CANO AVILA</t>
  </si>
  <si>
    <t>FRANCISCO JAVIER CAMARGO RAMOS</t>
  </si>
  <si>
    <t>ALCIDES  AGUILAR PIRATOVA</t>
  </si>
  <si>
    <t>CATALINA  ARANZAZU MEJIA</t>
  </si>
  <si>
    <t>CESAR LEANDRO PENAGOS VILLARRAGA</t>
  </si>
  <si>
    <t>GARETH STEVEN SELLA FORERO</t>
  </si>
  <si>
    <t>JEHISON DAVID CIFUENTES CORTES</t>
  </si>
  <si>
    <t>JULIAN GERARDO ROJAS AGUIRRE</t>
  </si>
  <si>
    <t>GUILLERMO  OTALORA LOZANO</t>
  </si>
  <si>
    <t>SANDRA LILIANA BARON BECERRA</t>
  </si>
  <si>
    <t>SULY MONICA ANGEL RUIZ</t>
  </si>
  <si>
    <t>ANDRES ARMANDO DUARTE PRIETO</t>
  </si>
  <si>
    <t>LILIANA MILENA HERNANDEZ ROJAS</t>
  </si>
  <si>
    <t>JORGE ELIECER RODRIGUEZ BERNAL</t>
  </si>
  <si>
    <t>JOSE MAURICIO SAENZ BARRETO</t>
  </si>
  <si>
    <t>FRANCISCO ARTURO TAFUR LOPEZ</t>
  </si>
  <si>
    <t>ANDRES MAURICIO MARTINEZ MONTOYA</t>
  </si>
  <si>
    <t>DIEGO FERNANDO BUSTOS OROZCO</t>
  </si>
  <si>
    <t>CLAUDIA PATRICIA CALAO GONZALEZ</t>
  </si>
  <si>
    <t>JULIAN DAVID RUIZ SALGADO</t>
  </si>
  <si>
    <t>MARIA KAMILA ROJAS MUÑOZ</t>
  </si>
  <si>
    <t>JUAN DAVID CUADROS GARZON</t>
  </si>
  <si>
    <t>UNION TEMPORAL TECNOLOGIA ORACLE EFICIEN TE</t>
  </si>
  <si>
    <t>LUIS GABRIEL MARQUEZ UMAÑA</t>
  </si>
  <si>
    <t>MARCOS FIDEL HERNANDEZ VERGARA</t>
  </si>
  <si>
    <t>YULY ANDREA NIVIAYO CASTRO</t>
  </si>
  <si>
    <t>JEIMMY CAROLINA HERNANDEZ MARTIN</t>
  </si>
  <si>
    <t>MICHAEL BRAYAN PINILLA COY</t>
  </si>
  <si>
    <t>ANDRES CAMILO MOYANO DUARTE</t>
  </si>
  <si>
    <t>HECTOR JULIO RAMOS PRIETO</t>
  </si>
  <si>
    <t>INFOTIC S A</t>
  </si>
  <si>
    <t>ANGELICA MARIA GOMEZ COGOLLO</t>
  </si>
  <si>
    <t>TATIANA CECILIA MESA SALAMANCA</t>
  </si>
  <si>
    <t>MARCO ANDRES OLAYA BUITRAGO</t>
  </si>
  <si>
    <t>JENNY PAOLA LAGOS DIAZ</t>
  </si>
  <si>
    <t>KATHERINNE ALEXANDRA RIAÑO OVALLE</t>
  </si>
  <si>
    <t>JONATHAN WILMER LANDINEZ ROJAS</t>
  </si>
  <si>
    <t>NICOLAS EDUARDO RIAÑO JIMENEZ</t>
  </si>
  <si>
    <t>EPYCA CONSULTORES S.A.S.</t>
  </si>
  <si>
    <t>SOLINOFF CORPORATION SAS</t>
  </si>
  <si>
    <t>457</t>
  </si>
  <si>
    <t>405</t>
  </si>
  <si>
    <t>490</t>
  </si>
  <si>
    <t>439</t>
  </si>
  <si>
    <t>376</t>
  </si>
  <si>
    <t>440</t>
  </si>
  <si>
    <t>554</t>
  </si>
  <si>
    <t>502</t>
  </si>
  <si>
    <t>565</t>
  </si>
  <si>
    <t>507</t>
  </si>
  <si>
    <t>560</t>
  </si>
  <si>
    <t>521</t>
  </si>
  <si>
    <t>571</t>
  </si>
  <si>
    <t>530</t>
  </si>
  <si>
    <t>628</t>
  </si>
  <si>
    <t>591</t>
  </si>
  <si>
    <t>604</t>
  </si>
  <si>
    <t>656</t>
  </si>
  <si>
    <t>569</t>
  </si>
  <si>
    <t>650</t>
  </si>
  <si>
    <t>576</t>
  </si>
  <si>
    <t>679</t>
  </si>
  <si>
    <t>603</t>
  </si>
  <si>
    <t>692</t>
  </si>
  <si>
    <t>712</t>
  </si>
  <si>
    <t>689</t>
  </si>
  <si>
    <t>714</t>
  </si>
  <si>
    <t>894</t>
  </si>
  <si>
    <t>752</t>
  </si>
  <si>
    <t>1023</t>
  </si>
  <si>
    <t>1024</t>
  </si>
  <si>
    <t>1041</t>
  </si>
  <si>
    <t>1050</t>
  </si>
  <si>
    <t>1074</t>
  </si>
  <si>
    <t>1198</t>
  </si>
  <si>
    <t>934</t>
  </si>
  <si>
    <t>1193</t>
  </si>
  <si>
    <t>1205</t>
  </si>
  <si>
    <t>1209</t>
  </si>
  <si>
    <t>1212</t>
  </si>
  <si>
    <t>1288</t>
  </si>
  <si>
    <t>1290</t>
  </si>
  <si>
    <t>1253</t>
  </si>
  <si>
    <t>1280</t>
  </si>
  <si>
    <t>1047</t>
  </si>
  <si>
    <t>1291</t>
  </si>
  <si>
    <t>1400</t>
  </si>
  <si>
    <t>1254</t>
  </si>
  <si>
    <t>1341</t>
  </si>
  <si>
    <t>1429</t>
  </si>
  <si>
    <t>1077</t>
  </si>
  <si>
    <t>1340</t>
  </si>
  <si>
    <t>1073</t>
  </si>
  <si>
    <t>1346</t>
  </si>
  <si>
    <t>1058</t>
  </si>
  <si>
    <t>1319</t>
  </si>
  <si>
    <t>1328</t>
  </si>
  <si>
    <t>1095</t>
  </si>
  <si>
    <t>1332</t>
  </si>
  <si>
    <t>1097</t>
  </si>
  <si>
    <t>1366</t>
  </si>
  <si>
    <t>1114</t>
  </si>
  <si>
    <t>1378</t>
  </si>
  <si>
    <t>1121</t>
  </si>
  <si>
    <t>1393</t>
  </si>
  <si>
    <t>1139</t>
  </si>
  <si>
    <t>1530</t>
  </si>
  <si>
    <t>1140</t>
  </si>
  <si>
    <t>1405</t>
  </si>
  <si>
    <t>1147</t>
  </si>
  <si>
    <t>1149</t>
  </si>
  <si>
    <t>1162</t>
  </si>
  <si>
    <t>1417</t>
  </si>
  <si>
    <t>1173</t>
  </si>
  <si>
    <t>1416</t>
  </si>
  <si>
    <t>1435</t>
  </si>
  <si>
    <t>1294</t>
  </si>
  <si>
    <t>1636</t>
  </si>
  <si>
    <t>1849</t>
  </si>
  <si>
    <t>1850</t>
  </si>
  <si>
    <t>1300</t>
  </si>
  <si>
    <t>1287</t>
  </si>
  <si>
    <t>1872</t>
  </si>
  <si>
    <t>1876</t>
  </si>
  <si>
    <t>1881</t>
  </si>
  <si>
    <t>1313</t>
  </si>
  <si>
    <t>1886</t>
  </si>
  <si>
    <t>1322</t>
  </si>
  <si>
    <t>1352</t>
  </si>
  <si>
    <t>1897</t>
  </si>
  <si>
    <t>1903</t>
  </si>
  <si>
    <t>1908</t>
  </si>
  <si>
    <t>1324</t>
  </si>
  <si>
    <t>1910</t>
  </si>
  <si>
    <t>1914</t>
  </si>
  <si>
    <t>1917</t>
  </si>
  <si>
    <t>1926</t>
  </si>
  <si>
    <t>1414</t>
  </si>
  <si>
    <t>519</t>
  </si>
  <si>
    <t>840</t>
  </si>
  <si>
    <t>83</t>
  </si>
  <si>
    <t>82</t>
  </si>
  <si>
    <t>379</t>
  </si>
  <si>
    <t>1418</t>
  </si>
  <si>
    <t>1419</t>
  </si>
  <si>
    <t>JAVIER ANDRES GUERRA ACOSTA</t>
  </si>
  <si>
    <t>CLAUDIA VIVIANA OSPINA VASQUEZ</t>
  </si>
  <si>
    <t>LEIDY PAULA CORDOBA MORENO</t>
  </si>
  <si>
    <t>JORGE ELIECER CASTELLANOS RODRIGUEZ</t>
  </si>
  <si>
    <t>LUZ MERY MUÑOZ PALACIOS</t>
  </si>
  <si>
    <t>ANA BEATRIZ ACEVEDO MORENO</t>
  </si>
  <si>
    <t>OLMEDO ABELARDO ALTAMIRANO MORENO</t>
  </si>
  <si>
    <t>LINA MARCELA CASTILLO NISPERUZA</t>
  </si>
  <si>
    <t>DIEGO FERNANDO CAMARGO MARIN</t>
  </si>
  <si>
    <t>EDGARDO JOSE MAESTRE ROMERO</t>
  </si>
  <si>
    <t>JHOAN FERNANDO ALVAREZ GARZON</t>
  </si>
  <si>
    <t>MARIA DEL PILAR BUITRAGO GOMEZ</t>
  </si>
  <si>
    <t>DIANA CAROLINA BARACALDO VELASQUEZ</t>
  </si>
  <si>
    <t>MELADY SOFIA GUERRERO CASTAÑEDA</t>
  </si>
  <si>
    <t>JOSE CARLOS JIMENEZ BUSTILLO</t>
  </si>
  <si>
    <t>VIVIANA  VALENCIA CARDONA</t>
  </si>
  <si>
    <t>LUZ STELLA AMAYA NAVARRO</t>
  </si>
  <si>
    <t>JOHAN ANDREY SUTA ESPINEL</t>
  </si>
  <si>
    <t>LUIS ERNESTO SIERRA QUINTERO</t>
  </si>
  <si>
    <t>JUAN DAVID CARREÑO PASCUAS</t>
  </si>
  <si>
    <t>JONATHAN  CARDENAS GARZON</t>
  </si>
  <si>
    <t>JAVIER ALBERTO MENDEZ PINZON</t>
  </si>
  <si>
    <t>JUANA CATALINA QUINTERO NAVARRO</t>
  </si>
  <si>
    <t>HERNAN GERARDO RAMIREZ VILLAMIL</t>
  </si>
  <si>
    <t>FRANK YOJAN PANTOJA BARRERA</t>
  </si>
  <si>
    <t>DIANA MARCELA RINCON ORTIZ</t>
  </si>
  <si>
    <t>FABIO ANDRES BUSTOS ARDILA</t>
  </si>
  <si>
    <t>HECTOR MANUEL PAIBA ARDILA</t>
  </si>
  <si>
    <t>JUAN SEBASTIAN MACHADO SANTOS</t>
  </si>
  <si>
    <t>LAURA XIMENA ALDANA CHOCONTA</t>
  </si>
  <si>
    <t>HENRRY JOHAN GOMEZ CASTAÑEDA</t>
  </si>
  <si>
    <t>WILMER ALEXIS VALENCIA CONTO</t>
  </si>
  <si>
    <t>LUISA FERNANDA DUQUE PINEDA</t>
  </si>
  <si>
    <t>JUAN SEBASTIAN RODRIGUEZ ZAMUDIO</t>
  </si>
  <si>
    <t>MARCO FIDEL PEDROZA HUERTAS</t>
  </si>
  <si>
    <t>FERNANDO  FLOREZ MORA</t>
  </si>
  <si>
    <t>JAIRO ANTONIO DIAZ ACHURY</t>
  </si>
  <si>
    <t>CAMILO ALEJANDRO RODRIGUEZ FONSECA</t>
  </si>
  <si>
    <t>RONAL ESNEIDER CASTIBLANCO MACA</t>
  </si>
  <si>
    <t>LIBIA MERCEDES CALDERON CRUZ</t>
  </si>
  <si>
    <t>ANGIE NATALIA MEDINA LEON</t>
  </si>
  <si>
    <t>JHON JAMES GIRON DIAZ</t>
  </si>
  <si>
    <t>JUAN DAVID RODRIGUEZ FAJARDO</t>
  </si>
  <si>
    <t>MARGIORI  GONZALEZ SIABATO</t>
  </si>
  <si>
    <t>MANUELA  NARVAEZ BLANCO</t>
  </si>
  <si>
    <t>JOSE ALEJANDRO SUAREZ RODRIGUEZ</t>
  </si>
  <si>
    <t>DAVID SANTIAGO ARANGO ANZOLA</t>
  </si>
  <si>
    <t>PEDRO JAVIER FORERO SEPULVEDA</t>
  </si>
  <si>
    <t>DIEGO ALEXANDER GUTIERREZ BALLEN</t>
  </si>
  <si>
    <t>CARLOS JOSE RODRIGUEZ VILLAMIZAR</t>
  </si>
  <si>
    <t>SANDRA PATRICIA MENDOZA GRANJA</t>
  </si>
  <si>
    <t>CESAR ANDRES ANDRADE OCAMPO</t>
  </si>
  <si>
    <t>DAVID FABIAN CIFUENTES TELLEZ</t>
  </si>
  <si>
    <t>LEIDY TATIANA RESTREPO IDARRAGA</t>
  </si>
  <si>
    <t>MARTHA INES DEL RIO BETANCUR</t>
  </si>
  <si>
    <t>PRESTAR SERVICIOS DE APOYO A LA GESTIÓN PARA LA PROMOCIÓN DE LA SANA CONVIVENCIA EN EL FÚTBOL DENTRO Y FUERA DEL ESTADIO A TRAVÉS DEL PROGRAMA DE BARRISMO SOCIAL, ASISTIR LOS TEMAS RELACIONADOS CON LA CONVIVENCIA, DIALOGO SOCIAL Y PROTESTAS.</t>
  </si>
  <si>
    <t>PRESTAR LOS SERVICIOS DE APOYO A LA GESTIÓN A LA DIRECCIÓN DE CONVIVENCIA Y DIÁLOGO SOCIAL PARA BRINDAR ACOMPAÑAMIENTO EN LOS PROCESOS DE CONFLICTIVIDAD SOCIAL  MOVILIZACIÓN CIUDADANA, AGLOMERACIONES, APOYAR LA IMPLEMENTACIÓN DE ACCIONES DE DIÁLOGO Y PREVENCIÓN QUE SE  REQUIERAN EN MATERIA GOBERNABILIDAD, ASISTIR LOS TEMAS RELACIONADOS CON LA CONVIVENCIA, DIÁLOGO SOCIAL Y PROTESTAS.</t>
  </si>
  <si>
    <t>REALIZAR LA ADICION Y PRORROGA DEL CONTRATO No. 944 DE 2020 SUSCRITO POR LA SECRETARIA DISTRITAL DE GOBIERNO Y ORGANIZACIÓN DE ESTADOS IBEROAMERICANOS PARA LA EDUCACIÓN, LA CIENCIA Y LA CULTURA -OEI</t>
  </si>
  <si>
    <t>564</t>
  </si>
  <si>
    <t>625</t>
  </si>
  <si>
    <t>739</t>
  </si>
  <si>
    <t>791</t>
  </si>
  <si>
    <t>715</t>
  </si>
  <si>
    <t>817</t>
  </si>
  <si>
    <t>998</t>
  </si>
  <si>
    <t>834</t>
  </si>
  <si>
    <t>997</t>
  </si>
  <si>
    <t>1094</t>
  </si>
  <si>
    <t>1104</t>
  </si>
  <si>
    <t>886</t>
  </si>
  <si>
    <t>1141</t>
  </si>
  <si>
    <t>1145</t>
  </si>
  <si>
    <t>1144</t>
  </si>
  <si>
    <t>1146</t>
  </si>
  <si>
    <t>1148</t>
  </si>
  <si>
    <t>1138</t>
  </si>
  <si>
    <t>1127</t>
  </si>
  <si>
    <t>1158</t>
  </si>
  <si>
    <t>1128</t>
  </si>
  <si>
    <t>1160</t>
  </si>
  <si>
    <t>1168</t>
  </si>
  <si>
    <t>1204</t>
  </si>
  <si>
    <t>963</t>
  </si>
  <si>
    <t>1202</t>
  </si>
  <si>
    <t>1250</t>
  </si>
  <si>
    <t>1220</t>
  </si>
  <si>
    <t>1261</t>
  </si>
  <si>
    <t>1229</t>
  </si>
  <si>
    <t>1231</t>
  </si>
  <si>
    <t>1265</t>
  </si>
  <si>
    <t>1232</t>
  </si>
  <si>
    <t>1276</t>
  </si>
  <si>
    <t>1219</t>
  </si>
  <si>
    <t>1277</t>
  </si>
  <si>
    <t>1218</t>
  </si>
  <si>
    <t>1002</t>
  </si>
  <si>
    <t>1230</t>
  </si>
  <si>
    <t>1281</t>
  </si>
  <si>
    <t>1285</t>
  </si>
  <si>
    <t>1020</t>
  </si>
  <si>
    <t>1246</t>
  </si>
  <si>
    <t>1292</t>
  </si>
  <si>
    <t>1269</t>
  </si>
  <si>
    <t>1021</t>
  </si>
  <si>
    <t>1028</t>
  </si>
  <si>
    <t>1251</t>
  </si>
  <si>
    <t>1233</t>
  </si>
  <si>
    <t>1308</t>
  </si>
  <si>
    <t>1033</t>
  </si>
  <si>
    <t>1286</t>
  </si>
  <si>
    <t>1049</t>
  </si>
  <si>
    <t>1052</t>
  </si>
  <si>
    <t>1046</t>
  </si>
  <si>
    <t>1399</t>
  </si>
  <si>
    <t>1401</t>
  </si>
  <si>
    <t>1437</t>
  </si>
  <si>
    <t>1100</t>
  </si>
  <si>
    <t>1323</t>
  </si>
  <si>
    <t>1105</t>
  </si>
  <si>
    <t>1135</t>
  </si>
  <si>
    <t>1392</t>
  </si>
  <si>
    <t>1155</t>
  </si>
  <si>
    <t>1166</t>
  </si>
  <si>
    <t>1551</t>
  </si>
  <si>
    <t>1150</t>
  </si>
  <si>
    <t>1178</t>
  </si>
  <si>
    <t>1569</t>
  </si>
  <si>
    <t>1425</t>
  </si>
  <si>
    <t>1572</t>
  </si>
  <si>
    <t>1180</t>
  </si>
  <si>
    <t>1442</t>
  </si>
  <si>
    <t>1171</t>
  </si>
  <si>
    <t>1408</t>
  </si>
  <si>
    <t>1466</t>
  </si>
  <si>
    <t>1865</t>
  </si>
  <si>
    <t>1893</t>
  </si>
  <si>
    <t>1911</t>
  </si>
  <si>
    <t>1913</t>
  </si>
  <si>
    <t>1916</t>
  </si>
  <si>
    <t>1918</t>
  </si>
  <si>
    <t>1924</t>
  </si>
  <si>
    <t>CLAUDIA VICTORIA CASTAÑO MARTINEZ</t>
  </si>
  <si>
    <t>LEONOR  GUATIBONZA VALDERRAMA</t>
  </si>
  <si>
    <t>CARLOS JOSE ROSADO GAMBOA</t>
  </si>
  <si>
    <t>CLOUD CITY COLOMBIA SAS</t>
  </si>
  <si>
    <t>ANDREA MILENA ARIAS PRIETO</t>
  </si>
  <si>
    <t>MARIA CAMILA HERNANDEZ MORA</t>
  </si>
  <si>
    <t>EDISSON DAVID HERNANDEZ RAMIREZ</t>
  </si>
  <si>
    <t>MARIA DEL CARMEN PRIETO CLAVIJO</t>
  </si>
  <si>
    <t>PRESTAR SERVICIOS PROFESIONALES EN LA SUBSECRETARÍA PARA LAGOBERNABILIDAD Y LA GARANTÍA DE DERECHO PARA LA DIFUSIÓN A LA CIUDADANÍA Y GRUPOS DE VALOR DEL DESARROLLO DE ACCIONES ESTRATEGICAS DE LASPOLÍTICAS, PLANES, PROGRAMAS, Y PROYECTOS EN EL MARCO DE LAIMPLEMENTACIÓN DEL LABORATORIO DE INNOVACIÓN SOCIAL CON ENFASIS EN LOSTEMAS DE DERECHOS HUMANOS, GOBERNABILIDAD Y PARTICIPACIÓN</t>
  </si>
  <si>
    <t>Prestar el servicio de mensajería masiva por mensajes de texto SMS, mensajería a través de WhatsApp, mensajería de voz, para informar y convocar ciudadanos a participar en los diferentes procesos de presupuestos participativos, causas y/o consultas ciudadanas y otros a cargo de la Secretaría Distrital de Gobierno</t>
  </si>
  <si>
    <t>Prestar los servicios de apoyo a la gestión en la Secretaría Distrital de Gobierno en los asuntos relacionados con las estrategias de comunicaciones desde el Despacho en cumplimiento al manejo efectivo de la información.</t>
  </si>
  <si>
    <t>593</t>
  </si>
  <si>
    <t>514</t>
  </si>
  <si>
    <t>515</t>
  </si>
  <si>
    <t>484</t>
  </si>
  <si>
    <t>711</t>
  </si>
  <si>
    <t>756</t>
  </si>
  <si>
    <t>662</t>
  </si>
  <si>
    <t>773</t>
  </si>
  <si>
    <t>718</t>
  </si>
  <si>
    <t>945</t>
  </si>
  <si>
    <t>885</t>
  </si>
  <si>
    <t>1197</t>
  </si>
  <si>
    <t>1255</t>
  </si>
  <si>
    <t>1031</t>
  </si>
  <si>
    <t>1084</t>
  </si>
  <si>
    <t>1552</t>
  </si>
  <si>
    <t>1156</t>
  </si>
  <si>
    <t>1427</t>
  </si>
  <si>
    <t>1184</t>
  </si>
  <si>
    <t>1701</t>
  </si>
  <si>
    <t>1906</t>
  </si>
  <si>
    <t>ROSA MARIA GRANADOS ORTIZ</t>
  </si>
  <si>
    <t>EVER JULIO VEGA BENAVIDES</t>
  </si>
  <si>
    <t>MERCEDES KARINA ECHEVERRY GARCIA</t>
  </si>
  <si>
    <t>GINA PAOLA ROJAS GUTIERREZ</t>
  </si>
  <si>
    <t>YULI KATHERIN LOPEZ PEÑA</t>
  </si>
  <si>
    <t>JESUS DAVID ANGARITA VARGAS</t>
  </si>
  <si>
    <t>GINA MARCELA RUBIO RODRIGUEZ</t>
  </si>
  <si>
    <t>DANIELA CAROLINA SANABRIA GUERRERO</t>
  </si>
  <si>
    <t>NESTOR RAUL TORRES RAMOS</t>
  </si>
  <si>
    <t>PEDRO ALONSO GRATZ ESPINOSA</t>
  </si>
  <si>
    <t>BRENDA KATHERINE GARZON GOMEZ</t>
  </si>
  <si>
    <t>NESTOR EDUARDO PARRA RODRIGUEZ</t>
  </si>
  <si>
    <t>NANCY PAOLA BOLIVAR CUCHIA</t>
  </si>
  <si>
    <t>JUAN MANUEL VELASQUEZ MUÑOZ</t>
  </si>
  <si>
    <t>Representar judicial y extrajudicialmente a la Entidad y a las JuntasAdministradoras Locales, las Alcaldías Locales y los Fondos deDesarrollo Local, en los procesos que le sean asignados, así como en lasdemás actuaciones administrativas que se requieran</t>
  </si>
  <si>
    <t>PRESTAR LOS SERVICIOS DE APOYO A LAS LABORES DE MANTENIMIENTO LOCATIVO,PREVENTIVO Y CORRECTIVO, Y REPARACIONES Y ADECUACIONES QUE SE PRESENTENEN LAS SEDES DEL NIVEL CENTRAL DE LA SECRETARIA DISTRITAL DE GOBIERNO.</t>
  </si>
  <si>
    <t>Prestar servicios profesionales en la Secretaría Distrital de gobierno de Bogotá para el impulso en la gestión de la información que apoyen la toma decisiones basadas en datos, por medio de técnicas de analítica y del uso de herramientas computacionales, para el cumplimiento de sus funciones misionales.</t>
  </si>
  <si>
    <t>Prestar servicios profesionales para la administración de la infraestructura y los servicios de la nube de oracle (Bases de datos, servidores de aplicaciones e IAS) y on premises implementados en la Secretaria Distrital de Gobierno.</t>
  </si>
  <si>
    <t>488</t>
  </si>
  <si>
    <t>878</t>
  </si>
  <si>
    <t>1159</t>
  </si>
  <si>
    <t>916</t>
  </si>
  <si>
    <t>1207</t>
  </si>
  <si>
    <t>1216</t>
  </si>
  <si>
    <t>1194</t>
  </si>
  <si>
    <t>958</t>
  </si>
  <si>
    <t>1125</t>
  </si>
  <si>
    <t>1259</t>
  </si>
  <si>
    <t>1577</t>
  </si>
  <si>
    <t>401</t>
  </si>
  <si>
    <t>1875</t>
  </si>
  <si>
    <t>1912</t>
  </si>
  <si>
    <t>1919</t>
  </si>
  <si>
    <t>SANDY LORENA CALDERON MARTINEZ</t>
  </si>
  <si>
    <t>YULIET STEFFANIA RODRIGUEZ CABEZAS</t>
  </si>
  <si>
    <t>LUISA FERNANDA TIRADO LEON</t>
  </si>
  <si>
    <t>KAREN LUCIA MOLANO GRANADOS</t>
  </si>
  <si>
    <t>DIANA MARCELA PARRA VERA</t>
  </si>
  <si>
    <t>OSCAR FELIPE GOMEZ QUINTERO</t>
  </si>
  <si>
    <t>ANDREA DEL PILAR GUTIERREZ PARRA</t>
  </si>
  <si>
    <t>EDUARDO ANTONIO RINCON LOZANO</t>
  </si>
  <si>
    <t>NICOLAS  PEÑA MORENO</t>
  </si>
  <si>
    <t>GUILLERMO ANTONIO ARROYO ARGUMEDO</t>
  </si>
  <si>
    <t>Prestar los servicios profesionales como apoyo para el desarrollo de losproyectos estratégicos de la Subsecretaría de Gestión Local</t>
  </si>
  <si>
    <t>Prestación de servicios profesionales a la Dirección para la Gestión del desarrollo Local en desarrollo y planeación de los proyectos de inversión en materia de protección animal en el marco de asistencia técnica integral dirigida a los Fondos de Desarrollo Local FDL</t>
  </si>
  <si>
    <t>602</t>
  </si>
  <si>
    <t>1064</t>
  </si>
  <si>
    <t>1238</t>
  </si>
  <si>
    <t>1348</t>
  </si>
  <si>
    <t>1725</t>
  </si>
  <si>
    <t xml:space="preserve">PROYECTO </t>
  </si>
  <si>
    <t>VALOR RESERVA</t>
  </si>
  <si>
    <t xml:space="preserve">VALOR GIRADO </t>
  </si>
  <si>
    <t xml:space="preserve">SALDO POR GIRAR </t>
  </si>
  <si>
    <t>Subsecretaría de Gestión Institucional</t>
  </si>
  <si>
    <t>Dirección de Relaciones Politicas</t>
  </si>
  <si>
    <t xml:space="preserve">TOTALES </t>
  </si>
  <si>
    <t>Subsecretaría para la Gobernabilidad y Garantía de Derechos</t>
  </si>
  <si>
    <t>SALDO DE RESERVAS POR PROYECTOS DE INVERSION AL 19 DE OCTUBRE 2022</t>
  </si>
  <si>
    <t xml:space="preserve">BENEFICIARIO </t>
  </si>
  <si>
    <t>PROYECTO</t>
  </si>
  <si>
    <t>TOTAL PROYECTO</t>
  </si>
  <si>
    <t>No. Del contrato</t>
  </si>
  <si>
    <t>Objeto Contractual</t>
  </si>
  <si>
    <t xml:space="preserve"> </t>
  </si>
  <si>
    <t>113</t>
  </si>
  <si>
    <t>77</t>
  </si>
  <si>
    <t>293</t>
  </si>
  <si>
    <t>148</t>
  </si>
  <si>
    <t>294</t>
  </si>
  <si>
    <t>153</t>
  </si>
  <si>
    <t>295</t>
  </si>
  <si>
    <t>172</t>
  </si>
  <si>
    <t>296</t>
  </si>
  <si>
    <t>181</t>
  </si>
  <si>
    <t>355</t>
  </si>
  <si>
    <t>259</t>
  </si>
  <si>
    <t>351</t>
  </si>
  <si>
    <t>260</t>
  </si>
  <si>
    <t>357</t>
  </si>
  <si>
    <t>270</t>
  </si>
  <si>
    <t>361</t>
  </si>
  <si>
    <t>336</t>
  </si>
  <si>
    <t>620</t>
  </si>
  <si>
    <t>520</t>
  </si>
  <si>
    <t>59</t>
  </si>
  <si>
    <t>727</t>
  </si>
  <si>
    <t>748</t>
  </si>
  <si>
    <t>1593</t>
  </si>
  <si>
    <t>1613</t>
  </si>
  <si>
    <t>1635</t>
  </si>
  <si>
    <t>1697</t>
  </si>
  <si>
    <t>1729</t>
  </si>
  <si>
    <t>1245</t>
  </si>
  <si>
    <t>1758</t>
  </si>
  <si>
    <t>1819</t>
  </si>
  <si>
    <t>1821</t>
  </si>
  <si>
    <t>1831</t>
  </si>
  <si>
    <t>1861</t>
  </si>
  <si>
    <t>1871</t>
  </si>
  <si>
    <t>1882</t>
  </si>
  <si>
    <t>1904</t>
  </si>
  <si>
    <t>1129</t>
  </si>
  <si>
    <t>1938</t>
  </si>
  <si>
    <t>1939</t>
  </si>
  <si>
    <t>1412</t>
  </si>
  <si>
    <t>1962</t>
  </si>
  <si>
    <t>1982</t>
  </si>
  <si>
    <t>1996</t>
  </si>
  <si>
    <t>2009</t>
  </si>
  <si>
    <t>2011</t>
  </si>
  <si>
    <t>1483</t>
  </si>
  <si>
    <t>2022</t>
  </si>
  <si>
    <t>1467</t>
  </si>
  <si>
    <t>2038</t>
  </si>
  <si>
    <t>2039</t>
  </si>
  <si>
    <t>1458</t>
  </si>
  <si>
    <t>2049</t>
  </si>
  <si>
    <t>2051</t>
  </si>
  <si>
    <t>2055</t>
  </si>
  <si>
    <t>2059</t>
  </si>
  <si>
    <t>2063</t>
  </si>
  <si>
    <t>2064</t>
  </si>
  <si>
    <t>2082</t>
  </si>
  <si>
    <t>2087</t>
  </si>
  <si>
    <t>2090</t>
  </si>
  <si>
    <t>2104</t>
  </si>
  <si>
    <t>2108</t>
  </si>
  <si>
    <t>1523</t>
  </si>
  <si>
    <t>2121</t>
  </si>
  <si>
    <t>2125</t>
  </si>
  <si>
    <t>1522</t>
  </si>
  <si>
    <t>2126</t>
  </si>
  <si>
    <t>1479</t>
  </si>
  <si>
    <t>2141</t>
  </si>
  <si>
    <t>1510</t>
  </si>
  <si>
    <t>2163</t>
  </si>
  <si>
    <t>2175</t>
  </si>
  <si>
    <t>2192</t>
  </si>
  <si>
    <t>2194</t>
  </si>
  <si>
    <t>2201</t>
  </si>
  <si>
    <t>1614</t>
  </si>
  <si>
    <t>2211</t>
  </si>
  <si>
    <t>2216</t>
  </si>
  <si>
    <t>1568</t>
  </si>
  <si>
    <t>2223</t>
  </si>
  <si>
    <t>2226</t>
  </si>
  <si>
    <t>2234</t>
  </si>
  <si>
    <t>1607</t>
  </si>
  <si>
    <t>2237</t>
  </si>
  <si>
    <t>2238</t>
  </si>
  <si>
    <t>2240</t>
  </si>
  <si>
    <t>1511</t>
  </si>
  <si>
    <t>2242</t>
  </si>
  <si>
    <t>1627</t>
  </si>
  <si>
    <t>2251</t>
  </si>
  <si>
    <t>1622</t>
  </si>
  <si>
    <t>2256</t>
  </si>
  <si>
    <t>2277</t>
  </si>
  <si>
    <t>2280</t>
  </si>
  <si>
    <t>1623</t>
  </si>
  <si>
    <t>2281</t>
  </si>
  <si>
    <t>2283</t>
  </si>
  <si>
    <t>1644</t>
  </si>
  <si>
    <t>2299</t>
  </si>
  <si>
    <t>2301</t>
  </si>
  <si>
    <t>1660</t>
  </si>
  <si>
    <t>2307</t>
  </si>
  <si>
    <t>1672</t>
  </si>
  <si>
    <t>2327</t>
  </si>
  <si>
    <t>1754</t>
  </si>
  <si>
    <t>2406</t>
  </si>
  <si>
    <t>2518</t>
  </si>
  <si>
    <t>1883</t>
  </si>
  <si>
    <t>3173</t>
  </si>
  <si>
    <t>1905</t>
  </si>
  <si>
    <t>3358</t>
  </si>
  <si>
    <t>3362</t>
  </si>
  <si>
    <t>1929</t>
  </si>
  <si>
    <t>3363</t>
  </si>
  <si>
    <t>3365</t>
  </si>
  <si>
    <t>3366</t>
  </si>
  <si>
    <t>1928</t>
  </si>
  <si>
    <t>3370</t>
  </si>
  <si>
    <t>1901</t>
  </si>
  <si>
    <t>3379</t>
  </si>
  <si>
    <t>1930</t>
  </si>
  <si>
    <t>3380</t>
  </si>
  <si>
    <t>1944</t>
  </si>
  <si>
    <t>3385</t>
  </si>
  <si>
    <t>1945</t>
  </si>
  <si>
    <t>3395</t>
  </si>
  <si>
    <t>1943</t>
  </si>
  <si>
    <t>3397</t>
  </si>
  <si>
    <t>1927</t>
  </si>
  <si>
    <t>3404</t>
  </si>
  <si>
    <t>1873</t>
  </si>
  <si>
    <t>3423</t>
  </si>
  <si>
    <t>1999</t>
  </si>
  <si>
    <t>3426</t>
  </si>
  <si>
    <t>2000</t>
  </si>
  <si>
    <t>3428</t>
  </si>
  <si>
    <t>1987</t>
  </si>
  <si>
    <t>3465</t>
  </si>
  <si>
    <t>3466</t>
  </si>
  <si>
    <t>1998</t>
  </si>
  <si>
    <t>3493</t>
  </si>
  <si>
    <t>2143</t>
  </si>
  <si>
    <t>3818</t>
  </si>
  <si>
    <t>2135</t>
  </si>
  <si>
    <t>3874</t>
  </si>
  <si>
    <t>2008</t>
  </si>
  <si>
    <t>3875</t>
  </si>
  <si>
    <t>1986</t>
  </si>
  <si>
    <t>3876</t>
  </si>
  <si>
    <t>2188</t>
  </si>
  <si>
    <t>3895</t>
  </si>
  <si>
    <t>2091</t>
  </si>
  <si>
    <t>3903</t>
  </si>
  <si>
    <t>2138</t>
  </si>
  <si>
    <t>3904</t>
  </si>
  <si>
    <t>2189</t>
  </si>
  <si>
    <t>3912</t>
  </si>
  <si>
    <t>2202</t>
  </si>
  <si>
    <t>3914</t>
  </si>
  <si>
    <t>2207</t>
  </si>
  <si>
    <t>3915</t>
  </si>
  <si>
    <t>2204</t>
  </si>
  <si>
    <t>3916</t>
  </si>
  <si>
    <t>2183</t>
  </si>
  <si>
    <t>3928</t>
  </si>
  <si>
    <t>2203</t>
  </si>
  <si>
    <t>3937</t>
  </si>
  <si>
    <t>2208</t>
  </si>
  <si>
    <t>3941</t>
  </si>
  <si>
    <t>3944</t>
  </si>
  <si>
    <t>2232</t>
  </si>
  <si>
    <t>3950</t>
  </si>
  <si>
    <t>2206</t>
  </si>
  <si>
    <t>3997</t>
  </si>
  <si>
    <t>2185</t>
  </si>
  <si>
    <t>4010</t>
  </si>
  <si>
    <t>2318</t>
  </si>
  <si>
    <t>4067</t>
  </si>
  <si>
    <t>2002</t>
  </si>
  <si>
    <t>4074</t>
  </si>
  <si>
    <t>65</t>
  </si>
  <si>
    <t>140</t>
  </si>
  <si>
    <t>182</t>
  </si>
  <si>
    <t>183</t>
  </si>
  <si>
    <t>184</t>
  </si>
  <si>
    <t>289</t>
  </si>
  <si>
    <t>290</t>
  </si>
  <si>
    <t>301</t>
  </si>
  <si>
    <t>343</t>
  </si>
  <si>
    <t>498</t>
  </si>
  <si>
    <t>695</t>
  </si>
  <si>
    <t>723</t>
  </si>
  <si>
    <t>1113</t>
  </si>
  <si>
    <t>1247</t>
  </si>
  <si>
    <t>1244</t>
  </si>
  <si>
    <t>624</t>
  </si>
  <si>
    <t>402</t>
  </si>
  <si>
    <t>93</t>
  </si>
  <si>
    <t>669</t>
  </si>
  <si>
    <t>1369</t>
  </si>
  <si>
    <t>464</t>
  </si>
  <si>
    <t>1386</t>
  </si>
  <si>
    <t>1404</t>
  </si>
  <si>
    <t>204</t>
  </si>
  <si>
    <t>1409</t>
  </si>
  <si>
    <t>1423</t>
  </si>
  <si>
    <t>776</t>
  </si>
  <si>
    <t>693</t>
  </si>
  <si>
    <t>821</t>
  </si>
  <si>
    <t>706</t>
  </si>
  <si>
    <t>876</t>
  </si>
  <si>
    <t>1449</t>
  </si>
  <si>
    <t>1473</t>
  </si>
  <si>
    <t>1494</t>
  </si>
  <si>
    <t>1497</t>
  </si>
  <si>
    <t>66</t>
  </si>
  <si>
    <t>109</t>
  </si>
  <si>
    <t>64</t>
  </si>
  <si>
    <t>881</t>
  </si>
  <si>
    <t>497</t>
  </si>
  <si>
    <t>757</t>
  </si>
  <si>
    <t>1126</t>
  </si>
  <si>
    <t>110</t>
  </si>
  <si>
    <t>1581</t>
  </si>
  <si>
    <t>WILSON FABIAN SANABRIA SIERRA</t>
  </si>
  <si>
    <t>ANGELICA MARIA ANGARITA SERRANO</t>
  </si>
  <si>
    <t>CARLOS ANDRES SAENZ RIVEROS</t>
  </si>
  <si>
    <t>MAICOL ANDRES QUIROGA BARRANTES</t>
  </si>
  <si>
    <t>JUAN CAMILO PEÑA LIZARAZO</t>
  </si>
  <si>
    <t>SANDRA PATRICIA SIERRA AMOROCHO</t>
  </si>
  <si>
    <t>CLARA ESPERANZA PORTELA ARDILA</t>
  </si>
  <si>
    <t>ASOCIACION DE HOGARES SI A LA VIDA</t>
  </si>
  <si>
    <t>KATHERIN  ALVAREZ ALONSO</t>
  </si>
  <si>
    <t>MARTHA INES ALARCON CARRERA</t>
  </si>
  <si>
    <t>JULIAN CAMILO GOMEZ FONTECHA</t>
  </si>
  <si>
    <t>MABEL ROCIO SOCHA QUITIAN</t>
  </si>
  <si>
    <t>PABLO ANTONIO TUTA CUY</t>
  </si>
  <si>
    <t>KELLY JOHANA ALEGRIA NAVARRO</t>
  </si>
  <si>
    <t>KAREN MARGARITA OSORIO GARCIA</t>
  </si>
  <si>
    <t>WILLIAM VENTURA PADILLA GONZALEZ</t>
  </si>
  <si>
    <t>LUIS MIGUEL RODRIGUEZ AYERBE</t>
  </si>
  <si>
    <t>DAILY JOHANNA RIVEROS LUGO</t>
  </si>
  <si>
    <t>JOHANA CATHERINE SUAREZ MACHADO</t>
  </si>
  <si>
    <t>ANGELICA MARIA PRIETO ESCOBAR</t>
  </si>
  <si>
    <t>JORGE ARMANDO SUAREZ MEDINA</t>
  </si>
  <si>
    <t>CONSORCIO TRANSPORTES SG</t>
  </si>
  <si>
    <t>FABIAN ANDRES DIAZ SANCHEZ</t>
  </si>
  <si>
    <t>LIDIA DIYANIRE CASTAÑEDA GUTIERREZ</t>
  </si>
  <si>
    <t>MARIA ALEJANDRA TORRES SOLER</t>
  </si>
  <si>
    <t>DIEGO ARMANDO ZABALETA POVEDA</t>
  </si>
  <si>
    <t>ANGELA PATRICIA DIAZ DUQUE</t>
  </si>
  <si>
    <t>GERALDINE YURANI RUBIANO RUBIANO</t>
  </si>
  <si>
    <t>FRANCISCO ALFONSO CORREA REY</t>
  </si>
  <si>
    <t>JORGE ENRIQUE GROSSO PEREZ</t>
  </si>
  <si>
    <t>SERGIO ANDRES PALACIOS MORENO</t>
  </si>
  <si>
    <t>JULIET PATRICIA DUQUE MALAGON</t>
  </si>
  <si>
    <t>OSCAR ALEJANDRO ALVARADO VALENCIA</t>
  </si>
  <si>
    <t>XIOMARA LISETH QUINO SANDOVAL</t>
  </si>
  <si>
    <t>NATALIA ELENA MARTINEZ GARCIA</t>
  </si>
  <si>
    <t>DANNA VALENTINA BELLO MOLINA</t>
  </si>
  <si>
    <t>RICHARD STEVEN VIRVIESCAS REY</t>
  </si>
  <si>
    <t>ANGIE ALEJANDRA MENDEZ VERGARA</t>
  </si>
  <si>
    <t>LUIS EDUARDO CHIQUIZA AREVALO</t>
  </si>
  <si>
    <t>MARIA CLAUDIA ALEJANDRA SAA CAMELO</t>
  </si>
  <si>
    <t>ANDRES FELIPE GRANJA OREJUELA</t>
  </si>
  <si>
    <t>JESSICA SARAI GOMEZ BLANCO</t>
  </si>
  <si>
    <t>WENDY PAOLA QUEVEDO MORENO</t>
  </si>
  <si>
    <t>CRISTIAN CAMILO CHIGUASUQUE GONZALEZ</t>
  </si>
  <si>
    <t>EDILBERTO  SOTO SANDOVAL</t>
  </si>
  <si>
    <t>CAROLINA  APACHE NARVAEZ</t>
  </si>
  <si>
    <t>MARCO ELVER CASTAÑEDA ROZO</t>
  </si>
  <si>
    <t>DIEGO ALEJANDRO DIAZ RINCON</t>
  </si>
  <si>
    <t>JUAN SEBASTIAN REYES PINILLA</t>
  </si>
  <si>
    <t>JUAN PABLO CABRERA CIFUENTES</t>
  </si>
  <si>
    <t>LUIS RICARDO GOMEZ PINTO</t>
  </si>
  <si>
    <t>MARIA CAROLINA ARIZA CARDOZO</t>
  </si>
  <si>
    <t>UNIVERSIDAD DE LA SABANA</t>
  </si>
  <si>
    <t>CRISTIAN ANDRES LOPEZ PARDO</t>
  </si>
  <si>
    <t>DIANA MARCELA SALAZAR GUZMAN</t>
  </si>
  <si>
    <t>FANNY LUCIA LOZADA SILVA</t>
  </si>
  <si>
    <t>NUBIA PATRICIA BALAGUERA LANCHEROS</t>
  </si>
  <si>
    <t>KAREN JOHANNA HERRERA MURCIA</t>
  </si>
  <si>
    <t>DEISY YISEL SANTIAGO ANZOLA</t>
  </si>
  <si>
    <t>JUDY ASTRID MUÑOZ MELO</t>
  </si>
  <si>
    <t>SEBASTIAN CAMILO SILVA SUAREZ</t>
  </si>
  <si>
    <t>DANIEL MAURICIO GARCIA LAMUS</t>
  </si>
  <si>
    <t>INDUSTRIAS CRUZ HERMANOS S A</t>
  </si>
  <si>
    <t>PRESTAR SERVICIOS PROFESIONALES EN LA DIRECCIÓN DE DERECHOS HUMANOSAPOYANDO LA COORDINACIÓN DE ACTIVIDADES MISIONALES Y ESTRATÉGICAS ACARGO DE LA DIRECCIÓN Y SUS DEPENDENCIAS</t>
  </si>
  <si>
    <t>Prestar servicios profesionales en la Subdirección de Asuntos de laLibertad Religiosa y de Conciencia para apoyar la coordinación de lagestión técnica y territorialización de la Política Pública Distrital deLibertades Fundamentales de Religión, Culto y Conciencia y la PlataformaInterreligiosa para la Acción Social y Comunitaria (PIRPAS).</t>
  </si>
  <si>
    <t>Prestar servicios profesionales para efectuar la gestión técnica yadministrativa en la Subdirección de Asuntos de la Libertad Religiosa yde Conciencia para realizar la implementación y territorialización de laPolítica Pública Distrital de Libertades Fundamentales de Religión,Culto y Conciencia, la Plataforma Interreligiosa para la Acción Social yComunitaria (PIRPAS) y el fortalecimiento de la participación ciudadanadel sector.</t>
  </si>
  <si>
    <t>Prestar servicios profesionales en la Subdirección de Asuntos de laLibertad Religiosa y de Conciencia para apoyar la organización,seguimiento y cumplimiento de la territorialización de la PolíticaPública Distrital de Libertades Fundamentales de Religión, Culto yConciencia en los espacios locales de participación del sectorreligioso.</t>
  </si>
  <si>
    <t>Prestar servicios profesionales para el desarrollo de procesos deformación de la Política Pública de Libertades Fundamentales deReligión, Culto y Conciencia, y apoyar la participación deOrganizaciones del Sector Religioso, Entidades Religiosas y poblaciónobjeto de la subdirección de asuntos de la libertad religiosa y deconciencia.</t>
  </si>
  <si>
    <t>Prestar servicios profesionales para efectuar la gestión técnica delaPlataforma Interreligiosa para la Acción Social y Comunitaria (PIRPAS)procesos de formación ciudadana, la implementación de la  PolíticaPública Distrital de Libertades Fundamentales de Religión, Culto yConciencia, y fomentar la participación ciudadana del sector en elDistrito Capital.</t>
  </si>
  <si>
    <t>Prestar servicios profesionales para brindar acompañamiento jurídico enel desarrollo de las actividades y funciones de la Subdirección deAsuntos de la Libertad Religiosa y de Conciencia.</t>
  </si>
  <si>
    <t>Prestar servicios profesionales para efectuar el fortalecimiento oinstitucional, acompañar la participación ciudadana, y la aplicación ycumplimiento de la Política Pública Distrital de Libertades Fundamentales de Religión, Culto y Conciencia en el Distrito Capital.</t>
  </si>
  <si>
    <t>Prestar servicios profesionales para la gestión técnica en la promociónacompañamiento y desarrollo de la Ruta de promoción y atención dederechos fundamentales de religión, culto y conciencia, y apoyar y desarrollar los espacios de partición ciudadana a cargo de laSubdirección de Asuntos de Libertad Religiosa y De Conciencia.</t>
  </si>
  <si>
    <t>"PRESTAR SERVICIOS PROFESIONALES EN LA DIRECCIÓN DE DERECHOS HUMANOSCOMO ENLACE TÉCNICO PARA GARANTIZAR LA ATENCIÓN REQUERIDA EN LAIMPLEMENTACIÓN DE LA RUTA DE PREVENCIÓN Y PROTECCIÓN PARA VÍCTIMAS DEABUSO POLICIAL EN EL MARCO DEL PROGRAMA DE PREVENCIÓN DE VULNERACIONES ALOS DERECHOS A LA VIDA, LIBERTAD, INTEGRIDAD Y SEGURIDAD DE PERSONASLGBTI, VÍCTIMAS DEL DELITO DE TRATA DE PERSONAS, LÍDERES, LIDERESAS,DEFENSORES Y DEFENSORAS DE DERECHOSHUMANOS, QUE DEMANDEN MEDIDAS DE PREVENCIÓN O PROTECCIÓN</t>
  </si>
  <si>
    <t>PRESTAR SERVICIOS PROFESIONALES EN LA DIRECCIÓN DE DERECHOS HUMANOS PARAIMPLEMENTAR LAS ACCIONES DE TERRITORIALIZACIÓN DEL SISTEMA DISTRITAL DEDERECHOS HUMANOS Y LAS ACCIONES ESTRATÉGICAS DE LA DIRECCIÓN A PARTIR DEUN ENFOQUE TERRITORIAL Y POBLACIONAL</t>
  </si>
  <si>
    <t>PRESTAR SERVICIOS PROFESIONALES EN LA DIRECCION DE DERECHOS HUMANOS PARAGARANTIZAR LA IMPLEMENTACION DE LA ESTRATEGIA DE PREVENCION DEVULNERACIONES A LOS DERECHOS A LA VIDA, LIBERTAD, INTEGRIDAD Y SEGURIDADDE PERSONAS LGBTI, VICTIMAS DEL DELITO DE TRATA DE PERSONAS, LIDERES,LIDERESAS, DEFENSORES Y DEFENSORAS DE DERECHOS HUMANOS QUEDEMANDEN MEDIDAS DE PREVENCION O PROTECCION</t>
  </si>
  <si>
    <t>PRESTAR SERVICIOS PROFESIONALES EN LA DIRECCIÓN DE DERECHOS HUMANOS PARAGARANTIZAR LA ATENCIÓN PSICOSOCIAL REQUERIDA PARA LA IMPLEMENTACIÓN DELA ESTRATEGIA DE PREVENCIÓN DE VULNERACIONES A LOS DERECHOS A LA VIDA,LIBERTAD&lt;(&gt;,&lt;)&gt; INTEGRIDAD Y SEGURIDAD DE PERSONAS LGBTI, VÍCTIMAS DELDELITO DE TRATA DE PERSONAS O DE ABUSO DE AUTORIDAD Y/O DE FUERZA,LIDERES, LIDERESAS, REINCORPORADOS, DEFENSORES Y DEFENSORAS DE DERECHOSHUMANOS, QUE DEMANDEN MEDIDAS DE PREVENCIÓN O PROTECCIÓN</t>
  </si>
  <si>
    <t>PRESTAR LOS SERVICIOS PROFESIONALES A LA DIRECCIÓN DE DERECHOS HUMANOSDE LA SECRETARIA DISTRITAL DE GOBIERNO EN LOS ASUNTOS JURÍDICOS YLEGALES QUE REQUIERAN LOS PROCESOS MISIONALES Y ADMINISTRATIVOS QUE SEADELANTAN EN LA DIRECCIÓN</t>
  </si>
  <si>
    <t>Prestar los servicios para implementar medidas de asistencia, atención,promoción, prevención y protección de personas, comunidades, grupos ocolectivos, víctimas de vulneraciones a los derechos a la vida,libertad, integridad y seguridad personal; el desarrollo de acciones defortalecimiento a organizaciones sociales para la protección de losDerechos Humanos, así como la realización de actividadesorganizacionales, estratégicas e institucionales propias de laSecretaría Distrital de Gobierno</t>
  </si>
  <si>
    <t>Prestar servicios profesionales para apoyar la implementación de laPolítica Pública Distrital de Libertades Fundamentales de Religión,Culto y Conciencia</t>
  </si>
  <si>
    <t>Prestar servicios profesionales para la gestión técnica en la promoción,acompañamiento y desarrollo de espacios de partición ciudadana a cargode la Subdirección de Asuntos de Libertad Religiosa y De Conciencia.</t>
  </si>
  <si>
    <t>Prestar servicios profesionales para efectuar la gestión técnicaenfocada a la implementación de la Ruta de promoción y atención en elmarco de la Política Pública distrital de libertades fundamentales dereligión, culto y conciencia, y la territorialización de la PolíticaPública en espacios locales de participación.</t>
  </si>
  <si>
    <t>Prestar servicios de apoyo a la gestión técnica, administrativa yterritorial para el cumplimiento a satisfacción de las funciones de laSubdirección de Asuntos de Libertad Religiosa y de Conciencia y elcumplimiento de las metas de la Política Pública distrital de libertadesfundamentales de religión, culto y conciencia</t>
  </si>
  <si>
    <t>Prestar servicios profesionales para la operación de la SecretariaTécnica Distrital de Discapacidad, brindando la asistencia técnica yoperativa requeridapor el equipo técnico para la reformulación de la Política Pública deDiscapacidad.</t>
  </si>
  <si>
    <t>Prestar los servicios profesionales para apoyar a la Subdurección deAsuntos Etnicos en la atención a las comunidades y pueblos etnicos delDistrito a través de los espacios de atención diferenciada y lareformulaciión e implementación de las políticas públicas ëtnicas.</t>
  </si>
  <si>
    <t>Prestar los servicios profesionales en la ejecución metodológica y deasistencia técnica para realizar las acciones requeridas para iniciar laimplementación de la Política Pública de discapacidad y apoyar de maneratransversal el cumplimiento del ciclo de las políticas públicas étnicasen Bogotá.</t>
  </si>
  <si>
    <t>Prestar servicios de apoyo a la gestión técnica, administrativa yterritorial para el cumplimiento a satisfacción de las funciones de laSubdirección deAsuntos de Libertad Religiosa y de Conciencia y el cumplimiento de lasmetas de la Política Pública distrital de libertades fundamentales dereligión, culto yconciencia</t>
  </si>
  <si>
    <t>PRESTAR SERVICIOS PROFESIONALES EN LA DIRECCIÓN DE DERECHOS HUMANOS PARAGARANTIZAR LA ATENCIÓN JURÍDICA REQUERIDA PARA LA IMPLEMENTACIÓN DE LAESTRATEGIA DE PREVENCIÓN DE VULNERACIONES A LOS DERECHOS A LA VIDA,LIBERTAD, INTEGRIDADY SEGURIDAD DE PERSONAS LGBTI, VÍCTIMAS DEL DELITO DE TRATA DE PERSONASO DE ABUSO DE AUTORIDAD Y/O DE FUERZA, LIDERES&lt;(&gt;,&lt;)&gt; LIDERESAS,REINCORPORADOS, DEFENSORES Y DEFENSORAS DE DERECHOS HUMANOS, QUEDEMANDEN MEDIDAS DE PREVENCIÓN O PROTECCIÓN</t>
  </si>
  <si>
    <t>PRESTAR SERVICIOS PROFESIONALES EN LA DIRECCIÓN DE DERECHOS HUMANOSAPOYANDO LA COORDINACIÓN DE ACTIVIDADES MISIONALES Y ESTRATÉGICAS ACARGO DE LA DIRECCIÓN Y SUS DEPENDENCIAS.</t>
  </si>
  <si>
    <t>PRESTAR SERVICIOS PROFESIONALES PARA FORTALECER LA CAPACIDAD DE LAINSTITUCIONALIDAD Y DE LOS ACTORES SOCIALES, A TRAVÉS DE ACCIONESPEDAGÓGICAS CONJUNTAS Y SOSTENIBLES QUE PREVENGAN LA VULNERACIÓN,GARANTICEN, PROMUEVAN Y PROTEJAN LOS DERECHOS HUMANOS.</t>
  </si>
  <si>
    <t>Prestar servicios profesionales para efectuar la gestión técnicaenfocada a la implementación de la Política Pública de libertadesfundamentales de religión&lt;(&gt;,&lt;)&gt; culto y conciencia, laterritorialización de la Política Pública en espacios locales departicipación y el impulso de la libertad de conciencia en el Distrito</t>
  </si>
  <si>
    <t>PRESTAR SERVICIOS PROFESIONALES EN LA DIRECCIÓN DE DERECHOS HUMANOS PARAGARANTIZAR LA ATENCIÓN JURÍDICA REQUERIDAPARA LA IMPLEMENTACIÓN DE LA ESTRATEGIA DE PREVENCIÓN DE VULNERACIONES ALOS DERECHOS A LA VIDA, LIBERTAD, INTEGRIDADY SEGURIDAD DE PERSONAS LGBTI, VICTIMAS DEL DELITO DE TRATA DE PERSONASO DE ABUSO DE AUTORIDAD Y/O DE FUERZA, LIDERESLIDERESAS, DEFENSORES Y DEFENSORAS DE DERECHOS HUMANOS, QUE DEMANDENMEDIDAS DE PREVENCIÓN O PROTECCIÓN</t>
  </si>
  <si>
    <t>Prestar servicios de interpretación en Lengua de Señas Colombiana a lapoblación con discapacidad auditiva y sordoceguera según losrequerimientos de la Subsecretaría para la gobernabilidad y la garantíade derechos y el Sistema Distrital de Discapacidad; a través de laSecretaría Técnica Distrital deDiscapacidad.</t>
  </si>
  <si>
    <t>"PRESTAR SERVICIOS PROFESIONALES EN LA DIRECCIÓNDE DERECHOS HUMANOS PARA GARANTIZAR LA ATENCIÓN JURÍDICA REQUERIDA PARALA IMPLEMENTACIÓN DE LA ESTRATEGIA DE PREVENCIÓN DE VULNERACIONES A LOSDERECHOS A LA VIDA, LIBERTAD, INTEGRIDAD Y SEGURIDAD DE PERSONAS LGBTI,VÍCTIMAS DEL DELITO DE TRATA DE PERSONAS O DE ABUSO DE AUTORIDAD Y/O DEFUERZA, LIDERES, LIDERESAS, REINCORPORACIÓN, DEFENSORES Y DEFENSORAS DEDERECHOS HUMANOS, QUE DEMANDEN MEDIDAS DE PREVENCIÓN O PROTECCIÓN"</t>
  </si>
  <si>
    <t>PRESTAR SERVICIOS PROFESIONALES EN LA DIRECCIÓN DE DERECHOS HUMANOS PARAGARANTIZAR LA ATENCIÓN PSICOSOCIALREQUERIDA PARA LA IMPLEMENTACIÓN DE LA ESTRATEGIA DE PREVENCIÓN DEVULNERACIONES A LOS DERECHOS A LA VIDA, LIBERTAD&lt;(&gt;,&lt;)&gt; INTEGRIDAD YSEGURIDAD DE PERSONAS LGBTI, VÍCTIMAS DEL DELITO DE TRATA DE PERSONAS ODE ABUSO DE AUTORIDAD Y/O DE FUERZA, LIDERES&lt;(&gt;,&lt;)&gt; LIDERESAS,REINCORPORADOS, DEFENSORES Y DEFENSORAS DE DERECHOS HUMANOS, QUEDEMANDEN MEDIDASDE PREVENCIÓN O PROTECCIÓN</t>
  </si>
  <si>
    <t>"PRESTAR SERVICIOS PROFESIONALES EN LA DIRECCIÓN DE DERECHOS HUMANOSPARA GARANTIZAR LA ATENCIÓN JURÍDICA REQUERIDA PARA LA IMPLEMENTACIÓN DELA ESTRATEGIA DE PREVENCIÓN DE VULNERACIONES A LOS DERECHOS A LA VIDA,LIBERTAD, INTEGRIDADY SEGURIDAD DE PERSONAS LGBTI, VÍCTIMAS DEL DELITO DE TRATA DE PERSONASO DE ABUSO DE AUTORIDAD Y/O DE FUERZA, LIDERES&lt;(&gt;,&lt;)&gt; LIDERESAS,REINCORPORADOS, DEFENSORES Y DEFENSORAS DE DERECHOS HUMANOS, QUEDEMANDEN MEDIDAS DE PREVENCIÓN O PROTECCIÓN"</t>
  </si>
  <si>
    <t>Prestación del servicio de transporte público terrestre automotorespecial para los proyectos y las dependencias del nivel central de laSECRETARIA DISTRITAL DE GOBIERNO</t>
  </si>
  <si>
    <t>PRESTAR LOS SERVICIOS PROFESIONALES EN LA DIRECCIÓN DE DERECHOS HUMANOSEN LA GESTIÓN DE LAS ACCIONESADMINISTRATIVAS, FINANCIERAS Y MISIONALES DE LA DIRECCIÓN, EN ESPECIALLAS ENMARCADAS EN EL COMPONENTE DE RUTAS DE PROMOCIÓN, PREVENCIÓN,ATENCIÓN Y PROTECCIÓN A LOS DERECHOS A LA VIDA LIBERTAD INTEGRIDAD YSEGURIDAD DE PERSONAS YGRUPOS DE ESPECIAL VULNERABILIDAD</t>
  </si>
  <si>
    <t>PRESTAR SERVICIOS DE APOYO A LA GESTIÓN EN LA SUBDIRECCIÓN DE ASUNTOS DELA LIBERTAD RELIGIOSA Y DE CONCIENCIA PARA REALIZAR LA GESTIÓN TÉCNICAPARA LA IMPLEMENTACIÓN Y TERRITORIALIZACIÓN DE LA POLÍTICA PÚBLICADISTRITAL DE LIBERTADES FUNDAMENTALES DE RELIGIÓN, CULTO Y CONCIENCIA</t>
  </si>
  <si>
    <t>Prestar los servicios profesionales en la ejecución metodológica y deasistencia técnica para cumplir el ciclo de la política pública delPueblo Étnico Rrom o Gitano en Bogotá.</t>
  </si>
  <si>
    <t>PRESTAR SERVICIOS PROFESIONALES EN LA DIRECCIÓN DE DERECHOS HUMANOS PARAAPOYAR EL SEGUIMIENTO DE LA POLÍTICAPÚBLICA INTEGRAL DE DERECHOS HUMANOS, EL SISTEMA DISTRITAL DE DERECHOSHUMANOS Y LA IMPLEMENTACIÓN DE LA POLÍTICAPÚBLICA PARA LA LUCHA CONTRA LA TRATA DE PERSONAS</t>
  </si>
  <si>
    <t>PRESTAR SERVICIOS PROFESIONALES EN LA DIRECCIÓN DE DERECHOS HUMANOS PARAIMPLEMENTAR LAS ACCIONES DETERRITORIALIZACIÓN DEL SISTEMA DISTRITAL DE DERECHOS HUMANOS Y LASACCIONES ESTRATÉGICAS DE LA DIRECCIÓN A PARTIR DE UN ENFOQUE TERRITORIALY POBLACIONAL</t>
  </si>
  <si>
    <t>PRESTAR SERVICIOS PROFESIONALES EN LA DIRECCIÓN DE DERECHOS HUMANOS PARAGARANTIZAR LA ATENCIÓN JURÍDICA REQUERIDA PARA LA IMPLEMENTACIÓN DE LAESTRATEGIA DE PREVENCIÓN DE VULNERACIONES A LOS DERECHOS A LA VIDA,LIBERTAD, INTEGRIDAD Y SEGURIDAD DE PERSONAS LGBTI, VICTIMAS DEL DELITODE TRATA DE PERSONAS O DE ABUSO DE AUTORIDAD Y/O DE FUERZA, LIDERESLIDERESAS, DEFENSORES Y DEFENSORAS DE DERECHOS HUMANOS, QUE DEMANDENMEDIDAS DE PREVENCIÓN O PROTECCIÓN</t>
  </si>
  <si>
    <t>"Prestar servicios de apoyo a la gestión en la Subdirección de Asuntosde la Libertad Religiosa y de Conciencia para realizar la gestióntécnica para la implementación y territorialización de la línea delibertad de conciencia como derecho fundamental de libertad de religión,culto y conciencia"</t>
  </si>
  <si>
    <t>REALIZAR LA ADICIÓN Y PRORROGA DEL CONTRATO 604 DE 2022 SUSCRITO ENTRELA SECRETARIA DISTRITAL DE GOBIERNO Y MABEL EDILSA BERNAL ORTIZ</t>
  </si>
  <si>
    <t>Prestar los servicios profesionales en la ejecución metodológica y deasistencia técnica para cumplir el ciclo de la política pública para lospueblos indígenas en Bogotá</t>
  </si>
  <si>
    <t>REALIZAR LA ADICIÓN Y PRORROGA DEL CONTRATO 624 DE 2022 SUSCRITO ENTRELA SECRETARIA DISTRITAL DE GOBIERNO Y IVONNE ALEJANDRA RODRIGUEZNUMPAQUE</t>
  </si>
  <si>
    <t>REALIZAR LA ADICIÓN Y PRORROGA DEL CONTRATO 946 DE 2022 SUSCRITO ENTRELA SECRETARIA DISTRITAL DE GOBIERNO Y ANGELAJOHANA PATIÑO QUIROGA</t>
  </si>
  <si>
    <t>REALIZAR LA ADICIÓN Y PRORROGA DEL CONTRATO 402 DE 2022 SUSCRITO ENTRELA SECRETARIA DISTRITAL DE GOBIERNO Y OSCAR ALEJANDRO ALVARADO VALENCIA</t>
  </si>
  <si>
    <t>REALIZAR LA ADICIÓN Y PRORROGA DEL CONTRATO 93 DE 2022 SUSCRITO ENTRE LASECRETARIA DISTRITAL DE GOBIERNO Y MARIA ANGELICA GRANADOS QUIÑONES</t>
  </si>
  <si>
    <t>REALIZAR LA ADICIÓN Y PRORROGA DEL CONTRATO 656 DE 2022 SUSCRITO ENTRELA SECRETARIA DISTRITAL DE GOBIERNO Y ANGYE JULIETH JIMENEZ CHACON</t>
  </si>
  <si>
    <t>REALIZAR LA ADICIÓN Y PRORROGA DEL CONTRATO 669 DE 2022 SUSCRITO ENTRELA SECRETARIA DISTRITAL DE GOBIERNO Y XIOMARA LISETH QUINO SANDOVAL</t>
  </si>
  <si>
    <t>PRESTAR SERVICIOS PROFESIONALES EN LA DIRECCIÓN DE DERECHOS HUMANOS PARAGARANTIZAR LA ATENCIÓN PSICOSOCIAL REQUERIDA PARA LA IMPLEMENTACIÓN DELA ESTRATEGIA DE PREVENCIÓN DE VULNERACIONES A LOS DERECHOS A LA VIDA,LIBERTAD&lt;(&gt;,&lt;)&gt; INTEGRIDAD Y SEGURIDAD DE PERSONAS LGBTI, VÍCTIMAS DELDELITO DE TRATA DE PERSONAS O DE ABUSO DE AUTORIDAD Y/O DE FUERZA,LIDERES, LIDERESAS, REINCORPORADOS, DEFENSORES Y DEFENSORAS DE DERECHOSHUMANOS, QUE DEMANDEN MEDIDAS DE PREVENCIÓN O PROTECCIÓN.</t>
  </si>
  <si>
    <t>PRESTAR SERVICIOS PROFESIONALES EN LA DIRECCIÓN DE DERECHOS HUMANOS PARAGARANTIZAR LA ATENCIÓN PSICOSOCIAL REQUERIDA PARA LA IMPLEMENTACIÓN DELA ESTRATEGIA DE PREVENCIÓN DE VULNERACIONES A LOS DERECHOS A LA VIDA,LIBERTAD&lt;(&gt;,&lt;)&gt; INTEGRIDAD Y SEGURIDAD DE PERSONAS LGBTI, VÍCTIMAS DELDELITO DE TRATA DE PERSONAS O DE ABUSO DE AUTORIDAD Y/O DEFUERZA, LIDERES, LIDERESAS, REINCORPORADOS, DEFENSORES Y DEFENSORAS DEDERECHOS HUMANOS, QUE DEMANDEN MEDIDAS DE PREVENCIÓN O PROTECCIÓN.</t>
  </si>
  <si>
    <t>REALIZAR LA ADICIÓN Y PRORROGA DEL CONTRATO 464 DE 2022 SUSCRITO ENTRELA SECRETARIA DISTRITAL DE GOBIERNO Y SANDRA LUCIA ROJAS GARZON</t>
  </si>
  <si>
    <t>PRESTAR SERVICIOS PROFESIONALES A LA DIRECCIÓN DE DERECHOS HUMANOS DE LASECRETARIA DISTRITAL DE GOBIERNO EN LOS ASUNTOS JURÍDICOS Y LEGALES QUEREQUIERAN LOS PROCESOS MISIONALES Y ADMINISTRATIVOS QUE SE ADELANTAN ENLA DIRECCIÓN</t>
  </si>
  <si>
    <t>PRESTAR SERVICIOS PROFESIONALES EN LA SUBDIRECCIÓN DE ASUNTOS ÉTNICOS,PARA REALIZAR ACOMPAÑAMIENTO EN LA GESTIÓN DE LA REFORMULACIÓN DE LAPOLÍTICA PÚBLICA ÉTNICA, EN ARTICULACIÓN CON EL PROCESO DEL TRAZADORPRESUPUESTAL ÉTNICO.</t>
  </si>
  <si>
    <t>REALIZAR LA ADICION Y PRÓRROGA NO.1. DEL CONTRATO DEL CONTRATO 204 DE2022 SUSCRITO ENTRE SECRETARIA DISTRITAL DE GOBIERNO Y CRISTIAN CAMILOCHIGUASUQUE GONZALEZ</t>
  </si>
  <si>
    <t>REALIZAR LA ADICIÓN, PRÓRROGA Y OTRO SI MODIFICATORIO DEL CONTRATO 625DE 2022 SUSCRITO ENTRE LA SECRETARIA DISTRITAL DE GOBIERNO Y IVONNELAURA JULIANA RUIZ BECERRA</t>
  </si>
  <si>
    <t>PRESTAR SERVICIOS PROFESIONALES EN LA DIRECCIÓN DE DERECHOS HUMANOS PARAGARANTIZAR LA ATENCIÓN JURÍDICA REQUERIDA PARA LA IMPLEMENTACIÓN DE LAESTRATEGIA DE PREVENCIÓN DE VULNERACIONES A LOS DERECHOS A LA VIDA,LIBERTAD, INTEGRIDADY SEGURIDAD DE PERSONAS LGBTI, VICTIMAS DEL DELITO DE TRATA DE PERSONASO DE ABUSO DE AUTORIDAD Y/O DE FUERZA, LIDERES, LIDERESAS, DEFENSORES YDEFENSORAS DE DERECHOS HUMANOS, QUE DEMANDEN MEDIDAS DE PREVENCIÓN OPROTECCIÓN</t>
  </si>
  <si>
    <t>PRESTAR SERVICIOS PROFESIONALES EN LA DIRECCIÓN DE DERECHOS HUMANOS PARAGARANTIZAR LA ATENCIÓN PSICOSOCIAL REQUERIDA PARA LA IMPLEMENTACIÓN DELA ESTRATEGIA DE PREVENCIÓN DE VULNERACIONES A LOS DERECHOS A LA VIDA,LIBERTAD&lt;(&gt;,&lt;)&gt; INTEGRIDAD Y SEGURIDAD DE PERSONAS LGBTI, VÍCTIMAS DELDELITO DE TRATA DE PERSONAS O DE ABUSO DE AUTORIDAD Y/O DEFUERZA, LIDERES, LIDERESAS, REINCORPORADOS, DEFENSORES Y DEFENSORAS DEDERECHOS HUMANOS, QUE DEMANDEN MEDIDAS DE PREVENCIÓN O PROTECCIÓN</t>
  </si>
  <si>
    <t>PRESTAR SERVICIOS PROFESIONALES EN LA DIRECCIÓN DE DERECHOS HUMANOS PARAAPOYAR LA COORDINACIÓN DE ACCIONES DE PREVENCIÓN DE VULNERACIONES A LOSDERECHOS A LA VIDA, LIBERTAD, INTEGRIDAD Y SEGURIDAD DE PERSONAS, GRUPOSOCOMUNIDADES, EN EL MARCO DE LAS COMPETENCIAS DEL DISTRITO, CON ÉNFASISEN POBLACIÓN LGBTI, VÍCTIMAS DEL DELITO DE TRATA DE PERSONAS,DEFENSORES(AS) DE DERECHOS HUMANOS Y ABUSOS DE LA FUERZA PÚBLICA.</t>
  </si>
  <si>
    <t>Prestar servicios de impresión, producción, instalación y desinstalaciónde piezas gráficas en pequeño, mediano y gran formato, así como deconfecciones para la divulgación de campañas y estrategiasinstitucionales de la Secretaría Distrital de Gobierno</t>
  </si>
  <si>
    <t>REALIZAR LA ADICION Y PRORROGA DEL CONTRATO 776 DE 2022 SUSCRITO ENTRESECRETARIA DISTRITAL DE GOBIERNO Y MARIA DEL MAR ACEVEDO ESTRADA.</t>
  </si>
  <si>
    <t>REALIZAR LA ADICION Y PRORROGA DEL CONTRATO 693 DE 2022 SUSCRITO ENTRESECRETARIA DISTRITAL DE GOBIERNO Y WILLIAM ALEJANDRO JIMENEZ MENDEZ</t>
  </si>
  <si>
    <t>REALIZAR LA ADICION Y PRORROGA DEL CONTRATO 752 DE 2022 SUSCRITO ENTRESECRETARIA DISTRITAL DE GOBIERNO Y JUANSEBASTIÁN REYES PINILLA</t>
  </si>
  <si>
    <t>REALIZAR LA ADICION Y PRORROGA DEL CONTRATO 821 DE 2022 SUSCRITO ENTRESECRETARIA DISTRITAL DE GOBIERNO Y JULIANA MARTÍNEZ LONDOÑO.</t>
  </si>
  <si>
    <t>REALIZAR LA ADICION Y PRORROGA DEL CONTRATO 706 DE 2022 SUSCRITO ENTRESECRETARIA DISTRITAL DE GOBIERNO Y EDWIN FERNEY GIL CARDENAS.</t>
  </si>
  <si>
    <t>PRESTAR SERVICIOS PROFESIONALES EN LA DIRECCIÓN DE DERECHOS HUMANOS PARAREALIZAR EL SEGUIMIENTO A LOS INFORMES DEL SISTEMA DE ALERTAS TEMPRANASDE LA DEFENSORÍA DEL PUEBLO Y DE LA COMISIÓN INTERSECTORIAL DELMINISTERIO DEL INTERIOR</t>
  </si>
  <si>
    <t>REALIZAR LA ADICION Y PRORROGA DEL CONTRATO 876 DE 2022 SUSCRITO ENTRESECRETARIA DISTRITAL DE GOBIERNO Y FERNANDO ALEXANDER SANMIGUELMARTINEZ.</t>
  </si>
  <si>
    <t>REALIZAR LA ADICION Y PRORROGA DEL CONTRATO 916 DE 2022 SUSCRITO ENTRESECRETARIA DISTRITAL DE GOBIERNO Y JUAN PABLO CABRERA CIFUENTES.</t>
  </si>
  <si>
    <t>PRESTAR SERVICIOS PROFESIONALES EN LA DIRECCIÓN DE DERECHOS HUMANOS PARAAPOYAR LA COORDINACIÓN DE LAIMPLEMENTACIÓN, SEGUIMIENTO Y REPORTE DEL PROGRAMA DISTRITAL DEEDUCACIÓN EN DERECHOS HUMANOS PARA LA PAZ Y RECONCILIACIÓN</t>
  </si>
  <si>
    <t>PRESTAR SERVICIOS PROFESIONALES EN LA DIRECCIÓN DE DERECHOS HUMANOS PARAAPOYAR EL SEGUIMIENTO DE LA POLÍTICA PÚBLICA INTEGRAL DE DERECHOSHUMANOS, EL SISTEMA DISTRITAL DE DERECHOS HUMANOS Y LA IMPLEMENTACIÓN DELA POLÍTICA PÚBLICA PARA LA LUCHA CONTRA LA TRATA DE PERSONAS.</t>
  </si>
  <si>
    <t>Contratar la prestación de servicios técnicos, metodológicos ylogísticos para la realización del proceso de formación en nivel dediplomado parafuncionarios y servidores públicos, ciudadanía, líderes y lideresas delsector religioso, dentro del marco de la Política Pública de LibertadesFundamentales de Religión, Culto y Conciencia en el Distrito Capital.</t>
  </si>
  <si>
    <t>PRESTAR SERVICIOS DE APOYO A LA GESTIÓN EN LA DIRECCIÓN DE DERECHOSHUMANOS PARA IMPLEMENTAR LAS ACCIONES DETERRITORIALIZACIÓN DEL SISTEMA DISTRITAL DE DERECHOS HUMANOS Y LASACCIONES ESTRATÉGICAS DE LA DIRECCIÓN A PARTIR DEUN ENFOQUE TERRITORIAL Y POBLACIONAL</t>
  </si>
  <si>
    <t>REALIZAR LA ADICION Y PRORROGA DEL CONTRATO 290 DE 2022 SUSCRITO ENTRESECRETARIA DISTRITAL DE GOBIERNO Y WENCESLAOMALAVER BERNAL.</t>
  </si>
  <si>
    <t>REALIZAR LA ADICION Y PRORROGA DEL CONTRATO 140 DE 2022 SUSCRITO ENTRESECRETARIA DISTRITAL DE GOBIERNO Y ANGÉLICA MARÍA ANGARITA SERRANO.</t>
  </si>
  <si>
    <t>REALIZAR LA ADICION Y PRORROGA DEL CONTRATO 301 DE 2022 SUSCRITO ENTRESECRETARIA DISTRITAL DE GOBIERNO Y JORGE ANDRES RIAÑO LEON</t>
  </si>
  <si>
    <t>REALIZAR LA ADICION Y PRORROGA DEL CONTRATO 182 DE 2022 SUSCRITO ENTRESECRETARIA DISTRITAL DE GOBIERNO Y CARLOS ANDRÉS SAENZ RIVEROS.</t>
  </si>
  <si>
    <t>REALIZAR LA ADICION Y PRORROGA DEL CONTRATO 183 DE 2022 SUSCRITO ENTRESECRETARIA DISTRITAL DE GOBIERNO Y MAICOL ANDRES QUIROGA BARRANTES.</t>
  </si>
  <si>
    <t>REALIZAR LA ADICION Y PRORROGA DEL CONTRATO 289 DE 2022 SUSCRITO ENTRESECRETARIA DISTRITAL DE GOBIERNO Y JUAN CAMILO PEÑA LIZARAZO.</t>
  </si>
  <si>
    <t>PRESTAR SERVICIOS DE APOYO A LA GESTIÓN PARA FORTALECER LA CAPACIDAD DELA INSTITUCIONALIDAD Y DE LOS ACTORES SOCIALES, A TRAVÉS DE ACCIONESPEDAGÓGICAS CONJUNTAS Y SOSTENIBLES QUE PREVENGAN LA VULNERACIÓN,GARANTICEN&lt;(&gt;,&lt;)&gt; PROMUEVAN Y PROTEJAN LOS DERECHOS HUMANOS</t>
  </si>
  <si>
    <t>REALIZAR LA ADICION Y PRORROGA DEL CONTRATO 343 DE 2022 SUSCRITO ENTRESECRETARIA DISTRITAL DE GOBIERNO Y ALBA LUCÍA RENDÓN MADERO.</t>
  </si>
  <si>
    <t>REALIZAR LA ADICION Y PRORROGA DEL CONTRATO 1024 DE 2022 SUSCRITO ENTRESECRETARIA DISTRITAL DE GOBIERNO Y MARTHA INÉS ALARCÓN CARRERA</t>
  </si>
  <si>
    <t>REALIZAR LA ADICION Y PRORROGA DEL CONTRATO 1050 DE 2022 SUSCRITO ENTRESECRETARIA DISTRITAL DE GOBIERNO Y MABEL ROCIO SOCHA QUITIAN</t>
  </si>
  <si>
    <t>REALIZAR LA ADICION Y PRORROGA DEL CONTRATO 1023 DE 2022 SUSCRITO ENTRESECRETARIA DISTRITAL DE GOBIERNO Y KATHERIN ALVAREZ ALONSO</t>
  </si>
  <si>
    <t>REALIZAR LA ADICION Y PRORROGA DEL CONTRATO 184 DE 2022 SUSCRITO ENTRESECRETARIA DISTRITAL DE GOBIERNO Y MARIAFERNANDA CASTILLO OSPINA</t>
  </si>
  <si>
    <t>REALIZAR LA ADICION Y PRORROGA DEL CONVENIO DE COOPERACIÓN INTERNACIONAL980 DE 2022 SUSCRITO ENTRE SECRETARIA DISTRITAL DE GOBIERNO Y PROGRAMADE LAS NACIONES UNIDAS PARA EL DESARROLLO PNUD</t>
  </si>
  <si>
    <t>REALIZAR LA ADICION Y PRORROGA DEL CONTRATO 66 DE 2022 SUSCRITO ENTRESECRETARIA DISTRITAL DE GOBIERNO Y DIAZ JAIMEJHONATAN DAVID</t>
  </si>
  <si>
    <t>REALIZAR LA ADICION Y PRORROGA DEL CONTRATO 109 DE 2022 SUSCRITO ENTRESECRETARIA DISTRITAL DE GOBIERNO Y RODRIGUEZVALENTIERRA CARMEN VANESSA</t>
  </si>
  <si>
    <t>REALIZAR LA ADICION Y PRORROGA DEL CONTRATO 1087 DE 2022 SUSCRITO ENTRESECRETARIA DISTRITAL DE GOBIERNO Y PABLOANTONIO TUTA CUY</t>
  </si>
  <si>
    <t>PRESTAR SERVICIOS PROFESIONALES EN LA DIRECCIÓN DE DERECHOS HUMANOS PARALA FORMULACIÓN DE DOCUMENTOS TÉCNICOS CUANTITATIVOS Y CUALITATIVOS PARALA PREVENCIÓN DE VULNERACIONES A LOS DERECHOS A LA VIDA, LIBERTAD,INTEGRIDAD Y SEGURIDAD DE PERSONAS, GRUPOS O COMUNIDADES, EN EL MARCO DELAS COMPETENCIAS DEL DISTRITO, CON ÉNFASIS EN POBLACIÓNLGBTI, VÍCTIMAS DEL DELITO DE TRATA DE PERSONAS, LIDERES, LIDERESAS,REINCORPORADOS, DEFENSORES(AS) DE DERECHOS HUMANOS Y ABUSOS DE LA FUERZAPUBLICA</t>
  </si>
  <si>
    <t>REALIZAR LA ADICION Y PRORROGA DEL CONTRATO 64 DE 2022 SUSCRITO ENTRESECRETARIA DISTRITAL DE GOBIERNO Y OLARTE CANCINO HECTOR WILMAR</t>
  </si>
  <si>
    <t>REALIZAR EL OTRO SI MODIFICATORIO LA ADICION Y PRÓRROGA DEL CONTRATO1049 DE 2022 SUSCRITO ENTRE LA SECRETARIADISTRITAL DE GOBIERNO Y ADRIANA PATRICIA SANCHEZ SALGADO</t>
  </si>
  <si>
    <t>REALIZAR EL OTRO SI MODIFICATORIO LA ADICION Y PRÓRROGA DEL CONTRATO1048 DE 2022 SUSCRITO ENTRE LA SECRETARIADISTRITAL DE GOBIERNO Y FANNY LUCÍA LOZADA SILVA</t>
  </si>
  <si>
    <t>REALIZAR LA ADICIÓN Y PRORROGA DEL CONTRATO No. 983 DE 2022 SUSCRITO PORLA SECRETARIA DISTRITAL DE GOBIERNO YASOCIACIÓN HOGARES SÍ A LA VIDA</t>
  </si>
  <si>
    <t>REALIZAR LA ADICION Y PRORROGA DEL CONTRATO 1033 DE 2022 SUSCRITO ENTRESECRETARIA DISTRITAL DE GOBIERNO Y JULIÁN CAMILO GÓMEZ FONTECHA</t>
  </si>
  <si>
    <t>REALIZAR LA ADICIÓN, PRORROGA Y OTRO SI DEL CONTRATO 1084 DE 2022SUSCRITO ENTRE LA SECRETARIA DISTRITAL DE GOBIERNO Y JOHANNA MARCELARAMOS MARTINEZ</t>
  </si>
  <si>
    <t>REALIZAR EL OTRO SI MODIFICATORIO LA ADICION Y PRÓRROGA DEL CONTRATO1150 DE 2022 SUSCRITO ENTRE LA SECRETARIA DISTRITAL DE GOBIERNO Y NUBIAPATRICIA BALAGUERA LANCHEROS</t>
  </si>
  <si>
    <t>REALIZAR LA ADICION Y PRÓRROGA DEL CONTRATO 1280 DE 2022 SUSCRITO ENTRELA SECRETARIA DISTRITAL DE GOBIERNO Y KARENJOHANNA HERRERA MURCIA</t>
  </si>
  <si>
    <t>REALIZAR LA ADICIÓN, PRORROGA Y OTRO SI DEL CONTRATO 881 DE 2022SUSCRITO ENTRE LA SECRETARIA DISTRITAL DE GOBIERNO Y DEISY YISELSANTIAGO ANZOLA</t>
  </si>
  <si>
    <t>REALIZAR LA ADICION Y PRORROGA DEL CONTRATO 497 DE 2022 SUSCRITO ENTRESECRETARIA DISTRITAL DE GOBIERNO Y YURI ANDREA SANCHEZ GALINDO</t>
  </si>
  <si>
    <t>REALIZAR LA ADICION Y PRORROGA DEL CONTRATO 757 DE 2022 SUSCRITO ENTRESECRETARIA DISTRITAL DE GOBIERNO Y BARON BUITRAGO JOHANN SEBASTIAN</t>
  </si>
  <si>
    <t>REALIZAR LA ADICIÓN, PRORROGA Y OTRO SI DEL CONTRATO 1126 DE 2022SUSCRITO ENTRE LA SECRETARIA DISTRITAL DE GOBIERNO YJUDY ASTRID MUÑOZ MELO</t>
  </si>
  <si>
    <t>REALIZAR LA ADICIÓN, PRORROGA Y OTRO SI DEL CONTRATO 1287 DE 2022SUSCRITO ENTRE LA SECRETARIA DISTRITAL DE GOBIERNO YANA DALILA GOMEZ BAOS</t>
  </si>
  <si>
    <t>REALIZAR LA ADICION Y PRORROGA DEL CONTRATO 734 DE 2022 SUSCRITO ENTRESECRETARIA DISTRITAL DE GOBIERNO Y SEBASTIAN CAMILO SILVA SUAREZ</t>
  </si>
  <si>
    <t>REALIZAR LA ADICION Y PRORROGA DEL CONTRATO 801 DE 2022 SUSCRITO ENTRESECRETARIA DISTRITAL DE GOBIERNO Y JENNY CAROLINA CORTES CANTE</t>
  </si>
  <si>
    <t>REALIZAR LA ADICION Y PRORROGA DEL CONTRATO 110 DE 2022 SUSCRITO ENTRESECRETARIA DISTRITAL DE GOBIERNO Y MARLEY YESENIA CORTES AVILA</t>
  </si>
  <si>
    <t>REALIZAR LA ADICION Y PRORROGA DEL CONTRATO 93 DE 2022 SUSCRITO ENTRESECRETARIA DISTRITAL DE GOBIERNO Y GRANADOSQUIÑONES MARIA ANGELICA</t>
  </si>
  <si>
    <t>REALIZAR LA ADICION Y PRORROGA DEL CONTRATO 1171 DE 2022 SUSCRITO ENTRESECRETARIA DISTRITAL DE GOBIERNO Y DANIEL MAURICIO GARCÍA LAMUS</t>
  </si>
  <si>
    <t>REALIZAR LA ADICION Y PRORROGA DEL CONTRATO 1414 DE 2022 SUSCRITO ENTRESECRETARIA DISTRITAL DE GOBIERNO Y RODRÍGUEZ RAMÍREZ DIANA MARCELA</t>
  </si>
  <si>
    <t>REALIZAR LA ADICION Y PRORROGA DEL CONTRATO No. 1424 DE 2022 SUSCRITOPOR LA SECRETARIA DISTRITAL DE GOBIERNO Y ONEWORK SHOP SAS</t>
  </si>
  <si>
    <t>ADQUIRIR VEINTE (20) MESAS COMEDOR PLEGABLES A TRAVÉS DE LA TIENDAVIRTUAL DEL ESTADO COLOMBIANO PARA GARANTIZAR EL CORRECTO FUNCIONAMIENTOY DISPONIBILIDAD DE LOS SERVICIOS QUE SE OFRECEN DESDE LA CASA GITANA DELA SECRETARÍA DISTRITAL DE GOBIERNO</t>
  </si>
  <si>
    <t>63</t>
  </si>
  <si>
    <t>37</t>
  </si>
  <si>
    <t>194</t>
  </si>
  <si>
    <t>92</t>
  </si>
  <si>
    <t>281</t>
  </si>
  <si>
    <t>152</t>
  </si>
  <si>
    <t>269</t>
  </si>
  <si>
    <t>195</t>
  </si>
  <si>
    <t>155</t>
  </si>
  <si>
    <t>220</t>
  </si>
  <si>
    <t>408</t>
  </si>
  <si>
    <t>222</t>
  </si>
  <si>
    <t>146</t>
  </si>
  <si>
    <t>249</t>
  </si>
  <si>
    <t>282</t>
  </si>
  <si>
    <t>274</t>
  </si>
  <si>
    <t>177</t>
  </si>
  <si>
    <t>333</t>
  </si>
  <si>
    <t>386</t>
  </si>
  <si>
    <t>429</t>
  </si>
  <si>
    <t>428</t>
  </si>
  <si>
    <t>563</t>
  </si>
  <si>
    <t>503</t>
  </si>
  <si>
    <t>582</t>
  </si>
  <si>
    <t>409</t>
  </si>
  <si>
    <t>584</t>
  </si>
  <si>
    <t>672</t>
  </si>
  <si>
    <t>640</t>
  </si>
  <si>
    <t>709</t>
  </si>
  <si>
    <t>642</t>
  </si>
  <si>
    <t>755</t>
  </si>
  <si>
    <t>808</t>
  </si>
  <si>
    <t>1350</t>
  </si>
  <si>
    <t>1955</t>
  </si>
  <si>
    <t>1973</t>
  </si>
  <si>
    <t>2004</t>
  </si>
  <si>
    <t>2010</t>
  </si>
  <si>
    <t>2017</t>
  </si>
  <si>
    <t>1503</t>
  </si>
  <si>
    <t>2058</t>
  </si>
  <si>
    <t>2067</t>
  </si>
  <si>
    <t>1507</t>
  </si>
  <si>
    <t>2107</t>
  </si>
  <si>
    <t>2190</t>
  </si>
  <si>
    <t>2244</t>
  </si>
  <si>
    <t>1632</t>
  </si>
  <si>
    <t>2268</t>
  </si>
  <si>
    <t>1631</t>
  </si>
  <si>
    <t>2269</t>
  </si>
  <si>
    <t>1402</t>
  </si>
  <si>
    <t>2294</t>
  </si>
  <si>
    <t>1656</t>
  </si>
  <si>
    <t>2312</t>
  </si>
  <si>
    <t>2925</t>
  </si>
  <si>
    <t>1947</t>
  </si>
  <si>
    <t>3407</t>
  </si>
  <si>
    <t>3408</t>
  </si>
  <si>
    <t>1969</t>
  </si>
  <si>
    <t>3412</t>
  </si>
  <si>
    <t>1971</t>
  </si>
  <si>
    <t>3416</t>
  </si>
  <si>
    <t>3418</t>
  </si>
  <si>
    <t>1970</t>
  </si>
  <si>
    <t>3419</t>
  </si>
  <si>
    <t>3420</t>
  </si>
  <si>
    <t>1933</t>
  </si>
  <si>
    <t>3421</t>
  </si>
  <si>
    <t>1931</t>
  </si>
  <si>
    <t>3422</t>
  </si>
  <si>
    <t>1932</t>
  </si>
  <si>
    <t>3424</t>
  </si>
  <si>
    <t>1972</t>
  </si>
  <si>
    <t>3425</t>
  </si>
  <si>
    <t>1934</t>
  </si>
  <si>
    <t>3427</t>
  </si>
  <si>
    <t>1974</t>
  </si>
  <si>
    <t>3431</t>
  </si>
  <si>
    <t>2027</t>
  </si>
  <si>
    <t>3432</t>
  </si>
  <si>
    <t>3437</t>
  </si>
  <si>
    <t>1985</t>
  </si>
  <si>
    <t>3442</t>
  </si>
  <si>
    <t>2012</t>
  </si>
  <si>
    <t>3454</t>
  </si>
  <si>
    <t>2007</t>
  </si>
  <si>
    <t>3455</t>
  </si>
  <si>
    <t>2029</t>
  </si>
  <si>
    <t>3462</t>
  </si>
  <si>
    <t>2032</t>
  </si>
  <si>
    <t>3463</t>
  </si>
  <si>
    <t>2033</t>
  </si>
  <si>
    <t>3464</t>
  </si>
  <si>
    <t>1968</t>
  </si>
  <si>
    <t>3469</t>
  </si>
  <si>
    <t>2005</t>
  </si>
  <si>
    <t>3502</t>
  </si>
  <si>
    <t>1993</t>
  </si>
  <si>
    <t>3596</t>
  </si>
  <si>
    <t>2006</t>
  </si>
  <si>
    <t>3597</t>
  </si>
  <si>
    <t>1975</t>
  </si>
  <si>
    <t>3659</t>
  </si>
  <si>
    <t>1976</t>
  </si>
  <si>
    <t>3661</t>
  </si>
  <si>
    <t>3675</t>
  </si>
  <si>
    <t>2072</t>
  </si>
  <si>
    <t>3708</t>
  </si>
  <si>
    <t>2083</t>
  </si>
  <si>
    <t>3711</t>
  </si>
  <si>
    <t>2030</t>
  </si>
  <si>
    <t>3715</t>
  </si>
  <si>
    <t>3716</t>
  </si>
  <si>
    <t>2086</t>
  </si>
  <si>
    <t>3718</t>
  </si>
  <si>
    <t>2031</t>
  </si>
  <si>
    <t>3720</t>
  </si>
  <si>
    <t>2095</t>
  </si>
  <si>
    <t>3723</t>
  </si>
  <si>
    <t>2099</t>
  </si>
  <si>
    <t>3725</t>
  </si>
  <si>
    <t>2097</t>
  </si>
  <si>
    <t>3726</t>
  </si>
  <si>
    <t>2096</t>
  </si>
  <si>
    <t>3727</t>
  </si>
  <si>
    <t>2101</t>
  </si>
  <si>
    <t>3729</t>
  </si>
  <si>
    <t>3731</t>
  </si>
  <si>
    <t>2071</t>
  </si>
  <si>
    <t>3734</t>
  </si>
  <si>
    <t>2102</t>
  </si>
  <si>
    <t>3736</t>
  </si>
  <si>
    <t>2120</t>
  </si>
  <si>
    <t>3740</t>
  </si>
  <si>
    <t>2131</t>
  </si>
  <si>
    <t>3749</t>
  </si>
  <si>
    <t>2078</t>
  </si>
  <si>
    <t>3757</t>
  </si>
  <si>
    <t>2139</t>
  </si>
  <si>
    <t>3774</t>
  </si>
  <si>
    <t>3775</t>
  </si>
  <si>
    <t>2110</t>
  </si>
  <si>
    <t>3782</t>
  </si>
  <si>
    <t>3784</t>
  </si>
  <si>
    <t>3786</t>
  </si>
  <si>
    <t>1967</t>
  </si>
  <si>
    <t>3806</t>
  </si>
  <si>
    <t>2092</t>
  </si>
  <si>
    <t>3809</t>
  </si>
  <si>
    <t>2077</t>
  </si>
  <si>
    <t>3810</t>
  </si>
  <si>
    <t>2146</t>
  </si>
  <si>
    <t>3811</t>
  </si>
  <si>
    <t>2145</t>
  </si>
  <si>
    <t>3819</t>
  </si>
  <si>
    <t>2066</t>
  </si>
  <si>
    <t>3844</t>
  </si>
  <si>
    <t>2148</t>
  </si>
  <si>
    <t>3857</t>
  </si>
  <si>
    <t>2019</t>
  </si>
  <si>
    <t>3861</t>
  </si>
  <si>
    <t>2109</t>
  </si>
  <si>
    <t>3868</t>
  </si>
  <si>
    <t>2144</t>
  </si>
  <si>
    <t>3870</t>
  </si>
  <si>
    <t>3873</t>
  </si>
  <si>
    <t>2084</t>
  </si>
  <si>
    <t>3877</t>
  </si>
  <si>
    <t>3882</t>
  </si>
  <si>
    <t>2162</t>
  </si>
  <si>
    <t>3885</t>
  </si>
  <si>
    <t>3892</t>
  </si>
  <si>
    <t>2200</t>
  </si>
  <si>
    <t>3896</t>
  </si>
  <si>
    <t>2205</t>
  </si>
  <si>
    <t>3897</t>
  </si>
  <si>
    <t>2142</t>
  </si>
  <si>
    <t>3901</t>
  </si>
  <si>
    <t>1983</t>
  </si>
  <si>
    <t>3906</t>
  </si>
  <si>
    <t>1997</t>
  </si>
  <si>
    <t>3907</t>
  </si>
  <si>
    <t>2197</t>
  </si>
  <si>
    <t>3918</t>
  </si>
  <si>
    <t>3925</t>
  </si>
  <si>
    <t>2081</t>
  </si>
  <si>
    <t>3933</t>
  </si>
  <si>
    <t>2218</t>
  </si>
  <si>
    <t>3935</t>
  </si>
  <si>
    <t>2222</t>
  </si>
  <si>
    <t>3945</t>
  </si>
  <si>
    <t>3948</t>
  </si>
  <si>
    <t>3949</t>
  </si>
  <si>
    <t>3951</t>
  </si>
  <si>
    <t>2217</t>
  </si>
  <si>
    <t>3952</t>
  </si>
  <si>
    <t>2219</t>
  </si>
  <si>
    <t>3960</t>
  </si>
  <si>
    <t>1977</t>
  </si>
  <si>
    <t>3962</t>
  </si>
  <si>
    <t>2243</t>
  </si>
  <si>
    <t>3971</t>
  </si>
  <si>
    <t>2252</t>
  </si>
  <si>
    <t>3972</t>
  </si>
  <si>
    <t>2241</t>
  </si>
  <si>
    <t>3973</t>
  </si>
  <si>
    <t>3982</t>
  </si>
  <si>
    <t>3983</t>
  </si>
  <si>
    <t>2231</t>
  </si>
  <si>
    <t>3993</t>
  </si>
  <si>
    <t>2227</t>
  </si>
  <si>
    <t>4003</t>
  </si>
  <si>
    <t>4012</t>
  </si>
  <si>
    <t>4013</t>
  </si>
  <si>
    <t>2212</t>
  </si>
  <si>
    <t>4024</t>
  </si>
  <si>
    <t>4027</t>
  </si>
  <si>
    <t>2270</t>
  </si>
  <si>
    <t>4028</t>
  </si>
  <si>
    <t>4034</t>
  </si>
  <si>
    <t>2288</t>
  </si>
  <si>
    <t>4035</t>
  </si>
  <si>
    <t>2296</t>
  </si>
  <si>
    <t>4041</t>
  </si>
  <si>
    <t>2285</t>
  </si>
  <si>
    <t>4045</t>
  </si>
  <si>
    <t>2272</t>
  </si>
  <si>
    <t>4048</t>
  </si>
  <si>
    <t>2284</t>
  </si>
  <si>
    <t>4049</t>
  </si>
  <si>
    <t>2286</t>
  </si>
  <si>
    <t>4050</t>
  </si>
  <si>
    <t>2158</t>
  </si>
  <si>
    <t>4051</t>
  </si>
  <si>
    <t>4054</t>
  </si>
  <si>
    <t>2297</t>
  </si>
  <si>
    <t>4070</t>
  </si>
  <si>
    <t>2315</t>
  </si>
  <si>
    <t>4071</t>
  </si>
  <si>
    <t>2304</t>
  </si>
  <si>
    <t>4078</t>
  </si>
  <si>
    <t>2310</t>
  </si>
  <si>
    <t>4079</t>
  </si>
  <si>
    <t>4084</t>
  </si>
  <si>
    <t>2325</t>
  </si>
  <si>
    <t>4087</t>
  </si>
  <si>
    <t>2326</t>
  </si>
  <si>
    <t>4088</t>
  </si>
  <si>
    <t>2320</t>
  </si>
  <si>
    <t>4089</t>
  </si>
  <si>
    <t>35</t>
  </si>
  <si>
    <t>135</t>
  </si>
  <si>
    <t>223</t>
  </si>
  <si>
    <t>241</t>
  </si>
  <si>
    <t>237</t>
  </si>
  <si>
    <t>250</t>
  </si>
  <si>
    <t>154</t>
  </si>
  <si>
    <t>416</t>
  </si>
  <si>
    <t>449</t>
  </si>
  <si>
    <t>830</t>
  </si>
  <si>
    <t>854</t>
  </si>
  <si>
    <t>10</t>
  </si>
  <si>
    <t>344</t>
  </si>
  <si>
    <t>1203</t>
  </si>
  <si>
    <t>1365</t>
  </si>
  <si>
    <t>1391</t>
  </si>
  <si>
    <t>342</t>
  </si>
  <si>
    <t>1500</t>
  </si>
  <si>
    <t>108</t>
  </si>
  <si>
    <t>95</t>
  </si>
  <si>
    <t>129</t>
  </si>
  <si>
    <t>1498</t>
  </si>
  <si>
    <t>104</t>
  </si>
  <si>
    <t>660</t>
  </si>
  <si>
    <t>88</t>
  </si>
  <si>
    <t>134</t>
  </si>
  <si>
    <t>218</t>
  </si>
  <si>
    <t>150</t>
  </si>
  <si>
    <t>123</t>
  </si>
  <si>
    <t>157</t>
  </si>
  <si>
    <t>102</t>
  </si>
  <si>
    <t>216</t>
  </si>
  <si>
    <t>382</t>
  </si>
  <si>
    <t>242</t>
  </si>
  <si>
    <t>185</t>
  </si>
  <si>
    <t>305</t>
  </si>
  <si>
    <t>81</t>
  </si>
  <si>
    <t>221</t>
  </si>
  <si>
    <t>320</t>
  </si>
  <si>
    <t>240</t>
  </si>
  <si>
    <t>206</t>
  </si>
  <si>
    <t>126</t>
  </si>
  <si>
    <t>377</t>
  </si>
  <si>
    <t>243</t>
  </si>
  <si>
    <t>304</t>
  </si>
  <si>
    <t>378</t>
  </si>
  <si>
    <t>276</t>
  </si>
  <si>
    <t>169</t>
  </si>
  <si>
    <t>58</t>
  </si>
  <si>
    <t>253</t>
  </si>
  <si>
    <t>1512</t>
  </si>
  <si>
    <t>211</t>
  </si>
  <si>
    <t>277</t>
  </si>
  <si>
    <t>303</t>
  </si>
  <si>
    <t>258</t>
  </si>
  <si>
    <t>209</t>
  </si>
  <si>
    <t>627</t>
  </si>
  <si>
    <t>1515</t>
  </si>
  <si>
    <t>430</t>
  </si>
  <si>
    <t>617</t>
  </si>
  <si>
    <t>251</t>
  </si>
  <si>
    <t>509</t>
  </si>
  <si>
    <t>720</t>
  </si>
  <si>
    <t>1531</t>
  </si>
  <si>
    <t>762</t>
  </si>
  <si>
    <t>234</t>
  </si>
  <si>
    <t>1542</t>
  </si>
  <si>
    <t>226</t>
  </si>
  <si>
    <t>1545</t>
  </si>
  <si>
    <t>1571</t>
  </si>
  <si>
    <t>1573</t>
  </si>
  <si>
    <t>838</t>
  </si>
  <si>
    <t>1580</t>
  </si>
  <si>
    <t>1574</t>
  </si>
  <si>
    <t>MARIA FERNANDA TORRES AREVALO</t>
  </si>
  <si>
    <t>LAURA DANIELA USECHE ACEVEDO</t>
  </si>
  <si>
    <t>ANGELICA MARIA CHACON SALCEDO</t>
  </si>
  <si>
    <t>NATALIA  MUÑOZ MUÑOZ</t>
  </si>
  <si>
    <t>LUIS JOAQUIN PIMIENTO CASTRO</t>
  </si>
  <si>
    <t>FANNY MARCELA CASTRO BALAGUERA</t>
  </si>
  <si>
    <t>IVAN JAVIER MONROY JINETE</t>
  </si>
  <si>
    <t>DIANA CAROLINA AVILA CRUZ</t>
  </si>
  <si>
    <t>OSCAR  BERNAL LUNA</t>
  </si>
  <si>
    <t>KRIBA INGENIEROS LIMITADA</t>
  </si>
  <si>
    <t>CLAUDIA MARCELA RODRIGUEZ CARRILLO</t>
  </si>
  <si>
    <t>YISEL LISBETH FRAILE PIRA</t>
  </si>
  <si>
    <t>JUANA VALENTINA HERNANDEZ ORTIZ</t>
  </si>
  <si>
    <t>JUANITA ESTEPHANIA BARRERO ROMERO</t>
  </si>
  <si>
    <t>JORGE ALEXANDER CAICEDO RIVERA</t>
  </si>
  <si>
    <t>JULIANA CAMILA SAENZ GARCIA</t>
  </si>
  <si>
    <t>ANA PATRICIA FRANCO LUQUE</t>
  </si>
  <si>
    <t>DAVID ANTONIO RODRIGUEZ PULIDO</t>
  </si>
  <si>
    <t>JOSE FELIPE GORDILLO TEJADA</t>
  </si>
  <si>
    <t>DEISY PAOLA VASQUEZ MOJICA</t>
  </si>
  <si>
    <t>JAVIER ALFONSO OROZCO FERNANDEZ</t>
  </si>
  <si>
    <t>ANGIEE LIZETH AVILA PEREZ</t>
  </si>
  <si>
    <t>NIBARDO ENRIQUE FUERTES MORALES</t>
  </si>
  <si>
    <t>SUPPORTICAL S.A.S.</t>
  </si>
  <si>
    <t>PEDRO ERNESTO LIZARAZO MALAMBO</t>
  </si>
  <si>
    <t>OLGA VICTORIA RUBIO CORTES</t>
  </si>
  <si>
    <t>CARLOS ALIRIO CASTRO MALAVER</t>
  </si>
  <si>
    <t>OSCAR MIGUEL AMEZQUITA RUIZ</t>
  </si>
  <si>
    <t>FABIO EDUARDO VELASQUEZ OLMOS</t>
  </si>
  <si>
    <t>JUAN CAMILO MARTIN GARCIA</t>
  </si>
  <si>
    <t>DIEGO ANDRES SOLORZANO LASSO</t>
  </si>
  <si>
    <t>SANDRA MILENA GOMEZ TOVAR</t>
  </si>
  <si>
    <t>ADRIANA  ARANGO MARIN</t>
  </si>
  <si>
    <t>ALVARO AUGUSTO O'MEARA SARMIENTO</t>
  </si>
  <si>
    <t>ABRAHAM ANTONIO MELO POVEDA</t>
  </si>
  <si>
    <t>DEIBY LEONARDO URIBE ROLON</t>
  </si>
  <si>
    <t>ALEXI  CONTRERAS CARVAJAL</t>
  </si>
  <si>
    <t>LEIDY LAURA MONTOYA ALVAREZ</t>
  </si>
  <si>
    <t>CESAR AUGUSTO POSSO PORRAS</t>
  </si>
  <si>
    <t>SONIA MAYERLY RODRIGUEZ TORRES</t>
  </si>
  <si>
    <t>SERGIO IVAN DUQUE MOYANO</t>
  </si>
  <si>
    <t>LUZ ANYELA MORA ECHEVERRIA</t>
  </si>
  <si>
    <t>MANUEL JOSE MEDINA MENDOZA</t>
  </si>
  <si>
    <t>BELLI ROSA VELANDIA CONTRERAS</t>
  </si>
  <si>
    <t>JOSE DAVID MURGAS OÑATE</t>
  </si>
  <si>
    <t>EDGAR ALIRIO VELOSA ARIAS</t>
  </si>
  <si>
    <t>GUIOVANA  RODRIGUEZ MUÑOZ</t>
  </si>
  <si>
    <t>HECTOR AUGUSTO CARREÑO</t>
  </si>
  <si>
    <t>EDWIN RICARDO RODRIGUEZ ROJAS</t>
  </si>
  <si>
    <t>JOBANY JAVIER JORGE SILVA</t>
  </si>
  <si>
    <t>NATHALIE XIMENA CARRILLO AVILA</t>
  </si>
  <si>
    <t>KAREN ANGELICA HERNANDEZ ZULETA</t>
  </si>
  <si>
    <t>UNION TEMPORAL SOAIN THINK IT</t>
  </si>
  <si>
    <t>MANUEL ALEXANDER BEJARANO SALGADO</t>
  </si>
  <si>
    <t>JAVIER DARIO TUBERQUIA MARTINEZ</t>
  </si>
  <si>
    <t>OMAR JOSE OSORIO VILLABON</t>
  </si>
  <si>
    <t>OLGA ELENA MENDOZA NAVARRO</t>
  </si>
  <si>
    <t>JUAN CAMILO ALMONACID MUÑOZ</t>
  </si>
  <si>
    <t>JOSE ALEXANDER PARRA HERNANDEZ</t>
  </si>
  <si>
    <t>NELSON JAVIER MUÑOZ JIMENEZ</t>
  </si>
  <si>
    <t>DIANA MARITZA QUITIAN QUINTERO</t>
  </si>
  <si>
    <t>JAVIER ANTONIO CASTRO PINEDA</t>
  </si>
  <si>
    <t>MAURICIO  QUITIAN MANCERA</t>
  </si>
  <si>
    <t>MARIA ISABEL DIAZ RIVERA</t>
  </si>
  <si>
    <t>JORGE EDUARDO VALENZUELA TORRES</t>
  </si>
  <si>
    <t>GISELLE CONSUELO CAMARGO RONCANCIO</t>
  </si>
  <si>
    <t>MARIA ALEJANDRA SALINAS GOMEZ</t>
  </si>
  <si>
    <t>DAVID FELIPE LAVERDE MOLINA</t>
  </si>
  <si>
    <t>JULIETH ALEXANDRA NEIRA MEDINA</t>
  </si>
  <si>
    <t>ROBINSON MAURICIO GIRALDO GIRALDO</t>
  </si>
  <si>
    <t>WILLIAM ORLANDO CONTRERAS ALFONSO</t>
  </si>
  <si>
    <t>MARIA ADELAIDA SAMPER MARTINEZ</t>
  </si>
  <si>
    <t>PAULA ANDREA PEÑALOZA CAMARGO</t>
  </si>
  <si>
    <t>JOHANNA IVONNE MANJARRES RODRIGUEZ</t>
  </si>
  <si>
    <t>ROCIO DEL PILAR CICERY LUGO</t>
  </si>
  <si>
    <t>LUZ MIRYAM LOPEZ MORA</t>
  </si>
  <si>
    <t>Prestar servicios profesionales especializados en la Subsecretaría deGestión Local para la asesoría y el acompañamiento jurídico requeridosen la implementación de los planes, programas y proyectos que lidera ladependencia</t>
  </si>
  <si>
    <t>Prestar los servicios técnicos a la Dirección para la Gestión Policiva,mediante el apoyo a las actividades de Inspección, Vigilancia y controla establecimientos de comercio, así como aquellas tendientes a larecuperación y preservación del espacio público adelantadas por lasAlcaldías Locales.</t>
  </si>
  <si>
    <t>Prestar los servicios profesionales a la Dirección para la GestiónPoliciva en el marco de la reactivación económica en el acompañamientode actividades de inspección, vigilancia y control IVC, referentes a lasactividades económicas que efectúan las autoridades de policía a cargode la Secretaría Distrital de Gobierno en especial parqueaderos</t>
  </si>
  <si>
    <t>Prestar servicios profesionales en la Subsecretaría de Gestión Localpara el acompañamiento jurídico para la implementación de los planes,programas y proyectos propios de la misionalidad de la dependencia</t>
  </si>
  <si>
    <t>Prestar los servicios profesionales para el desarrollo y seguimiento delos trámites y servicios a cargo de la Dirección para la GestiónPoliciva, así como enel acompañamiento de las actividades de inspección, vigilancia y controlen materia de reactivación económica y espacio público que efectúan lasautoridades de policía a cargo de la Secretaria Distrital de Gobierno,en especial en las localidades de Santa Fe y San Cristóbal.</t>
  </si>
  <si>
    <t>Prestar los servicios profesionales en la Dirección para la Gestiónpoliciva, en los procesos de recuperación del espacio público asociadosa la protección de la estructura ecológica principal, para elfortalecimiento de la gestión de las autoridades de policía a cargo dela Secretaría Distrital de Gobierno.</t>
  </si>
  <si>
    <t>Prestar los servicios profesionales de carácter jurídico a la Direcciónpara la Gestión Policiva de la Secretaría Distrital de Gobierno paraimpulsar de fondo y/o archivar procesalmente las actuacionesadministrativas relacionadas con las competencias y metas de la gestiónpoliciva</t>
  </si>
  <si>
    <t>Prestar los servicios profesionales para apoyar las estrategias decomunicación de la Dirección para la Gestión Policiva, en especial lasrelacionadas con las actividades de descongestión de actuacionesadministrativas, de policía y las actividades de inspección, vigilanciay control en el marco de la reactivación económica conforme lascompetencias de la Dirección.</t>
  </si>
  <si>
    <t>PRESTAR SERVICIOS DE APOYO EN LA EJECUCIÓN DE LOS PROCESOS PROPIOS DE LAIMPLEMENTACIÓN DE INSTRUMENTOS ARCHIVÍSTICOS EN EL ACERVO DOCUMENTAL DELA SECRETARÍA DISTRITAL DE GOBIERNO.</t>
  </si>
  <si>
    <t>Prestar servicios profesionales en la Subsecretaría de Gestión Localpara brindar asistencia jurídica en las acciones de inspección,vigilancia y control, así como estrategias preventivas y de acciónrelacionadas con las ocupaciones ilegales y/o espacio público</t>
  </si>
  <si>
    <t>Prestar los servicios profesionales en la Secretaría Distrital deGobierno para realizar las actividades de administración, análisis,desarrollo, despliegue y soporte en la plataforma BPM Bizagi en todossus ambientes.</t>
  </si>
  <si>
    <t>Prestar los servicios profesionales en la Secretaria Distrital deGobierno para llevar a cabo el desarrollo de nuevas funcionalidades,soporte y mantenimiento de la aplicación misional de Juegos,Aglomeraciones, Concursos y Delegaciones - JACD, enmarcada dentro de lasetapas de análisis, diseño, desarrollo e implementación de sistemas deinformación, bajo las tecnologías PHP y JavaScript.</t>
  </si>
  <si>
    <t>Prestar los servicios profesionales de carácter jurídico a la Direcciónpara la Gestión Policiva de la Secretaría Distrital de Gobierno, en laarticulación de las acciones enmarcadas en el plan estratégico dedescongestión de las actuaciones administrativas de las AlcaldíasLocales.</t>
  </si>
  <si>
    <t>Prestar los servicios profesionales a la Dirección para la GestiónPoliciva para proyectar y ejecutar logísticamente las actividades en elmarco de la Estrategia para la Prevención de Comportamientos Contrariosa la Convivencia, tendientes a disminuir la congestión en la justiciapoliciva</t>
  </si>
  <si>
    <t>Prestar los servicios profesionales a la Dirección para la GestiónPoliciva con la finalidad de formular e implementar estrategiaspedagógicas en elmarco de la estrategia " Bogotá escenario de nuestras vidas" que permitala prevención en comportamientos contrarios a la convivencia</t>
  </si>
  <si>
    <t>Prestar los servicios profesionales a la Dirección para la GestiónPoliciva con la finalidad de formular e implementar estrategiasartísticas en el marco de la estrategia " Bogotá escenario de nuestrasvidas" que permita la prevención en comportamientos contrarios a laconvivencia.</t>
  </si>
  <si>
    <t>Prestar los servicios profesionales para asesorar a la Dirección para laGestión Policiva desde el componente comunicacional de las actividadesdeinspección, vigilancia y control, en los temas relacionados con lasactividades ambientales de bienestar y protección animal, sentencias,espacio público yactividad económica</t>
  </si>
  <si>
    <t>Pago de la autoliquidación de la nómina general de enero de 2022.(Planta de Inversión)</t>
  </si>
  <si>
    <t>REALIZACIÓN DEL DIAGNÓSTICO DE LA INFRAESTRUCTURA FÍSICA, ESTUDIOPATOLÓGICO Y PROPUESTA DE INTERVENCIÓN DE LASSEDES DE LAS INSPECCIONES DE POLICÍA Y/O CORREGIDURÍAS DEFINIDAS POR LASECRETARÍA DISTRITAL DE GOBIERNO</t>
  </si>
  <si>
    <t>REALIZAR LA ADICIÓN Y EL OTRO SI MODIFICATORIO DEL CONTRATO 344 DE 2022SUSCRITO ENTRE SECRETARIA DISTRITAL DE GOBIERNOY GUILLERMO OTÁLORA LOZANO</t>
  </si>
  <si>
    <t>Prestar servicios profesionales especializados en la Dirección para laGestión Administrativa Especial de Policía para el apoyo y elacompañamiento jurídico requerido en el cumplimiento de la misionalidadde la dependencia de conformidad con los Acuerdo Distrital 735 y elDecreto 860 de 2019</t>
  </si>
  <si>
    <t>Prestar los servicios profesionales a la Secretaría Distrital deGobierno para el desarrollo de estrategias y actividades de cultura yconvivencia ciudadana.</t>
  </si>
  <si>
    <t>Prestar servicios profesionales en los procesos de articulaciónestratégica de las actividades propias de la misionalidad de laSecretaría Distrital de Gobierno, para el fortalecimiento de estrategiasorientadas al gobierno abierto y el Sistema de Gestión Antisoborno ISO37001:2016</t>
  </si>
  <si>
    <t>Prestar los servicios profesionales a la Dirección para la GestiónPoliciva en el acompañamiento de actividades de inspección, vigilancia ycontrol IVC&lt;(&gt;,&lt;)&gt; referentes a las actividades económicas que efectúanlas autoridades de policía a cargo de la Secretaría Distrital deGobierno</t>
  </si>
  <si>
    <t>Prestar servicios profesionales para asesorar la implementación yseguimiento del modelo de Gestión Policiva liderado desde la SecretaríaDistrital de Gobierno.</t>
  </si>
  <si>
    <t>REALIZAR LA ADICIÓN Y PRORROGA DEL CONTRATO No. 836 DE 2022 SUSCRITO PORLA SECRETARIA DISTRITAL DE GOBIERNO Y MARÍA KAMILA ROJAS MUÑOZ</t>
  </si>
  <si>
    <t>Prestar los servicios profesionales apoyando a las áreas misionales y deapoyo en la identificación, estructuración y depuración de lainformacióngeográfica para la implementación tableros geográficos relacionada conlos proyectos de inversión de la Secretaría Distrital de Gobierno y dela Direcciónde Gestión Policiva</t>
  </si>
  <si>
    <t>PRESTAR LOS SERVICIOS PROFESIONALES PARA APOYAR A LA DIRECCIÓN PARA LAGESTIÓN POLICIVA EN LAS LABORES DEARTICULACIÓN INTERNA DE LA SECRETARÍA ÚNICA.</t>
  </si>
  <si>
    <t>REALIZAR LA ADICIÓN Y PRORROGA NO.1 DEL CONTRATO 748 DE 2022 SUSCRITOENTRE SECRETARIA DISTRITAL DE GOBIERNO Y LEIDY KATHERIN TERREROS DÍAZCEDIDO A NIBARDO ENRIQUE FUERTES MORALES</t>
  </si>
  <si>
    <t>REALIZAR LA ADICIÓN Y PRORROGA NO.1 DEL CONTRATO 342 DE 2022 SUSCRITOENTRE SECRETARIA DISTRITAL DE GOBIERNO Y DIEGOFELIPE BAQUERO FRANCO</t>
  </si>
  <si>
    <t>PRESTAR LOS SERVICIOS ESPECIALIZADOS EN LA PLATAFORMA BIZAGI BPM PARAATENDER LOS REQUERIMIENTOS DEL CICLO DE VIDADEL SISTEMA DE INFORMACIÓN ARCO DE LA SECRETARIA DISTRITAL DE GOBIERNO</t>
  </si>
  <si>
    <t>Prestar los servicios profesionales en la formulación, ejecución yseguimiento de planes, programas, proyectos y obras que adelante laDirección para la Gestión Policiva</t>
  </si>
  <si>
    <t>Prestar los servicios profesionales a la Secretaría Distrital deGobierno en lo relacionado con los procesos y procedimientos de laentidad de acuerdo conlos lineamientos y directrices que le determine el supervisor delContrato.</t>
  </si>
  <si>
    <t>PRESTAR LOS SERVICIOS DE APOYO A LAS LABORES DE MANTENIMIENTO LOCATIVOPREVENTIVO Y CORRECTIVO, Y REPARACIONES&lt;(&gt;,&lt;)&gt; ADECUACIONES YREMODELACIONES QUE SE REQUIERAN EN LAS INSTALACIONES DEL NIVEL CENTRAL EINMUEBLES A CARGO DE LA DE LA SECRETARIA DISTRITAL DE GOBIERNO.</t>
  </si>
  <si>
    <t>REALIZAR LA ADICIÓN, PRORROGA Y OTRO SI DEL CONTRATO 108 DE 2022SUSCRITO ENTRE LA SECRETARIA DISTRITAL DE GOBIERNO Y NICOLAS EDUARDORIAÑO JIMENEZ</t>
  </si>
  <si>
    <t>REALIZAR LA ADICIÓN, PRORROGA Y OTRO SI DEL CONTRATO 95 DE 2022 SUSCRITOENTRE LA SECRETARIA DISTRITAL DE GOBIERNO Y GABRIEL ALEJANDRO GONZALEZDIAZ</t>
  </si>
  <si>
    <t>REALIZAR LA ADICIÓN, PRORROGA Y OTRO SI DEL CONTRATO 129 DE 2022SUSCRITO ENTRE LA SECRETARIA DISTRITAL DE GOBIERNO Y EDGAR JAIMEMARTINEZ RODRIGUEZ</t>
  </si>
  <si>
    <t>REALIZAR OTRO SI MODIFICATORIO, ADICION Y PRORROGA DEL CONTRATO 1000 DE2022 SUSCRITO ENTRE SECRETARIA DISTRITAL DEGOBIERNO Y DIEGO ANDRES SOLORZANO LASSO</t>
  </si>
  <si>
    <t>REALIZAR OTRO SI MODIFICATORIO, ADICION Y PRORROGA DEL CONTRATO 1001 DE2022 SUSCRITO ENTRE SECRETARIA DISTRITAL DE GOBIERNO Y ANYULY CAMACHOMARTINEZ</t>
  </si>
  <si>
    <t>REALIZAR OTRO SI MODIFICATORIO, ADICION Y PRORROGA DEL CONTRATO 1002 DE2022 SUSCRITO ENTRE SECRETARIA DISTRITAL DEGOBIERNO Y CESAR LEANDRO PENAGOS VILLARRAGA</t>
  </si>
  <si>
    <t>REALIZAR LA ADICION Y PRORROGA DEL CONTRATO 104 DE 2022 SUSCRITO ENTRESECRETARIA DISTRITAL DE GOBIERNO Y FEDULLO RUMBO ADRIANA MARIBETH</t>
  </si>
  <si>
    <t>REALIZAR OTRO SI MODIFICATORIO, ADICION Y PRORROGA DEL CONTRATO 999 DE2022 SUSCRITO ENTRE SECRETARIA DISTRITAL DEGOBIERNO Y SANDRA MILENA GOMEZ TOVAR</t>
  </si>
  <si>
    <t>REALIZAR OTRO SI MODIFICATORIO, ADICIÓN Y PRORROGA DEL CONTRATO 660 DE2022 SUSCRITO ENTRE LA SECRETARIA DISTRITAL DE GOBIERNO Y JENNY PAOLALAGOS DIAZ</t>
  </si>
  <si>
    <t>REALIZAR LA ADICION, PRORROGA Y OTRO SI DEL CONTRATO 88 DE 2022 SUSCRITOENTRE SECRETARIA DISTRITAL DE GOBIERNO YADRIANA ARANGO MARIN</t>
  </si>
  <si>
    <t>REALIZAR LA ADICION, PRORROGA Y OTRO SI DEL CONTRATO 134 DE 2022SUSCRITO ENTRE SECRETARIA DISTRITAL DE GOBIERNO Y MAURICIO HERNANDEZCACERES</t>
  </si>
  <si>
    <t>REALIZAR LA ADICION Y PRORROGA Y OTRO SI DEL CONTRATO 218 DE 2022SUSCRITO ENTRE SECRETARIA DISTRITAL DE GOBIERNO Y JOHN WILSON CANO AVILA</t>
  </si>
  <si>
    <t>REALIZAR LA ADICION, PRORROGA Y OTRO SI DEL CONTRATO 092 DE 2022SUSCRITO ENTRE SECRETARIA DISTRITAL DE GOBIERNO Y LUIS FERNANDOBETANCOURT MAYA</t>
  </si>
  <si>
    <t>REALIZAR LA ADICIÓN, PRORROGA Y OTRO SI DEL CONTRATO 150 DE 2022SUSCRITO ENTRE LA SECRETARIA DISTRITAL DE GOBIERNO Y ALVARO AUGUSTOO ́MEARA SARMIENTO</t>
  </si>
  <si>
    <t>REALIZAR OTRO SI, ADICION Y PRORROGA DEL CONTRATO 123 DE 2022 SUSCRITOENTRE LA SECRETARIA DISTRITAL DE GOBIERNO Y CLAUDIA PATRICIA GOMEZ ORTIZ</t>
  </si>
  <si>
    <t>REALIZAR LA ADICION Y PRORROGA DEL CONTRATO 157 DE 2022 SUSCRITO ENTRESECRETARIA DISTRITAL DE GOBIERNO Y MELO POVEDA ABRAHAM ANTONIO</t>
  </si>
  <si>
    <t>REALIZAR OTRO SI, ADICION Y PRORROGA DEL CONTRATO 102 DE 2022 SUSCRITOENTRE LA SECRETARIA DISTRITAL DE GOBIERNO Y DEIBY LEONARDO URIBE ROLON</t>
  </si>
  <si>
    <t>REALIZAR LA ADICIÓN, PRORROGA Y OTRO SI DEL CONTRATO 63 DE 2022 SUSCRITOENTRE LA SECRETARIA DISTRITAL DE GOBIERNO Y MARY LUZ RODRIGUEZ CALDERON</t>
  </si>
  <si>
    <t>REALIZAR LA ADICION Y PRORROGA Y OTRO SI DEL CONTRATO 216 DE 2022SUSCRITO ENTRE SECRETARIA DISTRITAL DE GOBIERNO Y JAIME ALEJANDROCARDENAS SENA.</t>
  </si>
  <si>
    <t>REALIZAR LA ADICIÓN, PRORROGA Y OTRO SI DEL CONTRATO 382 DE 2022SUSCRITO ENTRE LA SECRETARIA DISTRITAL DE GOBIERNO YCRISTIAN CAMILO LEON RAMIREZ</t>
  </si>
  <si>
    <t>REALIZAR LA ADICION Y PRORROGA Y OTRO SI DEL CONTRATO 242 DE 2022SUSCRITO ENTRE SECRETARIA DISTRITAL DE GOBIERNO YELBA BRIDGETH PEREZ CUBILLOS</t>
  </si>
  <si>
    <t>REALIZAR LA ADICIÓN, PRORROGA Y OTRO SI DEL CONTRATO 185DE 2022 SUSCRITOENTRE LA SECRETARIA DISTRITAL DE GOBIERNO Y PAULA YINETH CUERVO DELGADO</t>
  </si>
  <si>
    <t>REALIZAR LA ADICION Y PRORROGA DEL CONTRATO 305 DE 2022 SUSCRITO ENTRESECRETARIA DISTRITAL DE GOBIERNO Y LEÓN VALERO DIANA CAROLINA</t>
  </si>
  <si>
    <t>REALIZAR LA ADICION, PRORROGA Y OTRO SI DEL CONTRATO 081 DE 2022SUSCRITO ENTRE SECRETARIA DISTRITAL DE GOBIERNO Y ANDREA PATRICIAAGUDELO MONJE</t>
  </si>
  <si>
    <t>REALIZAR LA ADICION Y PRORROGA Y OTRO SI DEL CONTRATO 221 DE 2022SUSCRITO ENTRE SECRETARIA DISTRITAL DE GOBIERNO Y MARIA JOSE BARRERARANGEL</t>
  </si>
  <si>
    <t>REALIZAR LA ADICIÓN, PRORROGA Y OTRO SI DEL CONTRATO 320 DE 2022SUSCRITO ENTRE LA SECRETARIA DISTRITAL DE GOBIERNO Y ALEXI CONTRERASCARVAJAL</t>
  </si>
  <si>
    <t>REALIZAR LA ADICION Y PRORROGA Y OTRO SI DEL CONTRATO 154 DE 2022SUSCRITO ENTRE SECRETARIA DISTRITAL DE GOBIERNO Y LEIDY LAURA MONTOYAALVAREZ</t>
  </si>
  <si>
    <t>REALIZAR OTRO SI, ADICION Y PRORROGA DEL CONTRATO 240 DE 2022 SUSCRITOENTRE LA SECRETARIA DISTRITAL DE GOBIERNO Y CESAR AUGUSTO POSSO PORRAS</t>
  </si>
  <si>
    <t>REALIZAR LA ADICION, PRORROGA Y OTRO SI DEL CONTRATO 206 DE 2022SUSCRITO ENTRE SECRETARIA DISTRITAL DE GOBIERNO YSONIA MAYERLY RODRIGUEZ TORRES</t>
  </si>
  <si>
    <t>REALIZAR LA ADICIÓN, PRORROGA Y OTRO SI DEL CONTRATO 126 DE 2022SUSCRITO ENTRE LA SECRETARIA DISTRITAL DE GOBIERNO YJONATHAN WILMER LANDINEZ ROJAS</t>
  </si>
  <si>
    <t>REALIZAR LA ADICIÓN, PRORROGA Y OTRO SI DEL CONTRATO 113 DE 2022SUSCRITO ENTRE LA SECRETARIA DISTRITAL DE GOBIERNO Y LUZ YADIRA RIVERACARO</t>
  </si>
  <si>
    <t>REALIZAR LA ADICION, PRORROGA Y OTRO SI DEL CONTRATO 377 DE 2022SUSCRITO ENTRE SECRETARIA DISTRITAL DE GOBIERNO Y SERGIO IVAN DUQUEMOYANO</t>
  </si>
  <si>
    <t>REALIZAR LA ADICIÓN, PRORROGA Y OTRO SI DEL CONTRATO 243 DE 2022SUSCRITO ENTRE LA SECRETARIA DISTRITAL DE GOBIERNO Y CARLOS ANDRESCORREDOR CAIPA</t>
  </si>
  <si>
    <t>REALIZAR LA ADICIÓN, PRORROGA Y OTRO SI DEL CONTRATO 304 DE 2022SUSCRITO ENTRE LA SECRETARIA DISTRITAL DE GOBIERNO YANDREA MARCELA RODRIGUEZ ARANGO</t>
  </si>
  <si>
    <t>REALIZAR LA ADICION, PRORROGA Y OTRO SI DEL CONTRATO 378 DE 2022SUSCRITO ENTRE SECRETARIA DISTRITAL DE GOBIERNO Y LUZ ANYELA MORAECHEVERRIA</t>
  </si>
  <si>
    <t>REALIZAR LA ADICION, PRORROGA Y OTRO SI DEL CONTRATO 276 DE 2022SUSCRITO ENTRE SECRETARIA DISTRITAL DE GOBIERNO Y MANUEL JOSE MEDINAMENDOZA</t>
  </si>
  <si>
    <t>REALIZAR LA ADICION Y PRORROGA DEL CONTRATO 169 DE 2022 SUSCRITO ENTRESECRETARIA DISTRITAL DE GOBIERNO Y BELLI ROSAVELANDIA CONTRERAS</t>
  </si>
  <si>
    <t>REALIZAR LA ADICION Y PRORROGA DEL CONTRATO 294 DE 2022 SUSCRITO ENTRESECRETARIA DISTRITAL DE GOBIERNO Y HERNANDEZ BRITO CARLOS CAMILO</t>
  </si>
  <si>
    <t>REALIZAR LA ADICIÓN, PRORROGA Y OTRO SI DEL CONTRATO 58 DE 2022 SUSCRITOENTRE LA SECRETARIA DISTRITAL DE GOBIERNO Y JOSE DAVID MURGAS OÑATE</t>
  </si>
  <si>
    <t>REALIZAR LA ADICION Y PRORROGA DEL CONTRATO 253 DE 2022 SUSCRITO ENTRESECRETARIA DISTRITAL DE GOBIERNO Y EDGAR ALIRIO VELOSA ARIAS</t>
  </si>
  <si>
    <t>Prestar sus servicios profesionales de carácter jurídico para acompañarlas gestiones contractuales y administrativas, en especial lasrelacionadas con elcierre de vigencia del 2022</t>
  </si>
  <si>
    <t>REALIZAR LA ADICION, PRORROGA Y OTRO SI DEL CONTRATO 211 DE 2022SUSCRITO ENTRE SECRETARIA DISTRITAL DE GOBIERNO Y GUIOVANA RODRIGUEZMUÑOZ</t>
  </si>
  <si>
    <t>REALIZAR LA ADICION, PRORROGA Y OTRO SI DEL CONTRATO 277 DE 2022SUSCRITO ENTRE SECRETARIA DISTRITAL DE GOBIERNO Y ANGELICA MARIA ALFONSOALFONSO</t>
  </si>
  <si>
    <t>REALIZAR LA ADICION Y PRORROGA DEL CONTRATO 40 DE 2022 SUSCRITO ENTRESECRETARIA DISTRITAL DE GOBIERNO Y ERIKA BEATRIZ CUBILLOS QUINTERO.</t>
  </si>
  <si>
    <t>REALIZAR LA ADICION Y PRORROGA DEL CONTRATO 303 DE 2022 SUSCRITO ENTRESECRETARIA DISTRITAL DE GOBIERNO Y DUARTE PRIETO MILENA ANTONIA</t>
  </si>
  <si>
    <t>REALIZAR LA ADICIÓN, PRORROGA Y OTRO SI DEL CONTRATO 484 DE 2022SUSCRITO ENTRE LA SECRETARIA DISTRITAL DE GOBIERNO Y HECTOR AUGUSTOCARREÑO</t>
  </si>
  <si>
    <t>REALIZAR LA ADICION Y PRORROGA Y OTRO SI DEL CONTRATO 155 DE 2022SUSCRITO ENTRE SECRETARIA DISTRITAL DE GOBIERNO Y CAMILO ERNESTOPORTILLA ARIAS.</t>
  </si>
  <si>
    <t>REALIZAR LA ADICION, PRORROGA Y OTRO SI DEL CONTRATO 293 DE 2022SUSCRITO ENTRE LA SECRETARIA DISTRITAL DE GOBIERNO Y A MILTHON MAURICIOROJAS MORA</t>
  </si>
  <si>
    <t>REALIZAR LA ADICIÓN, PRORROGA Y OTRO SI DEL CONTRATO 258 DE 2022SUSCRITO ENTRE LA SECRETARIA DISTRITAL DE GOBIERNO YEDWIN RICARDO RODRIGUEZ ROJAS</t>
  </si>
  <si>
    <t>REALIZAR LA ADICION Y PRORROGA DEL CONTRATO 209 DE 2022 SUSCRITO ENTRESECRETARIA DISTRITAL DE GOBIERNO Y JIMENEZ MORENO DIANA MILENA</t>
  </si>
  <si>
    <t>REALIZAR LA ADICION, PRORROGA Y OTRO SI DEL CONTRATO 627 DE 2022SUSCRITO ENTRE SECRETARIA DISTRITAL DE GOBIERNO Y JOBANY JAVIER JORGESILVA</t>
  </si>
  <si>
    <t>REALIZAR OTRO SI, ADICION Y PRORROGA DEL CONTRATO 1419 DE 2022 SUSCRITOENTRE LA SECRETARIA DISTRITAL DE GOBIERNO Y ANGIEE LIZETH AVILA PEREZ</t>
  </si>
  <si>
    <t>Prestar servicios profesionales especializados para la gestión de temasestratégicos asociados a la Secretaría Distrital de Gobierno</t>
  </si>
  <si>
    <t>REALIZAR LA ADICIÓN, PRORROGA Y OTRO SI DEL CONTRATO 1282 DE 2022SUSCRITO ENTRE LA SECRETARIA DISTRITAL DE GOBIERNO YNATHALIE XIMENA CARRILLO AVILA</t>
  </si>
  <si>
    <t>REALIZAR LA ADICIÓN, PRORROGA Y OTRO SI DEL CONTRATO 430 DE 2022SUSCRITO ENTRE LA SECRETARIA DISTRITAL DE GOBIERNO Y CARLOS EDUARDOCASTILLO VANEGAS</t>
  </si>
  <si>
    <t>REALIZAR LA ADICIÓN, PRORROGA Y OTRO SI DEL CONTRATO 617 DE 2022SUSCRITO ENTRE LA SECRETARIA DISTRITAL DE GOBIERNO YKAREN ANGELICA HERNANDEZ ZULETA</t>
  </si>
  <si>
    <t>REALIZAR LA ADICION Y PRORROGA DEL CONTRATO 251 DE 2022 SUSCRITO ENTRESECRETARIA DISTRITAL DE GOBIERNO Y VELANDIA FLOREZ CAROLINA</t>
  </si>
  <si>
    <t>ADQUIRIR LA RENOVACIÓN DE LOS SERVICIOS DE NUBE PÚBLICA IV ORACLE CLOUDPARA GARANTIZAR CONTINUIDAD Y DISPONIBILIDADDE LOS SERVICIOS QUE SE OFRECEN DESDE LA DIRECCIÓN DE TECNOLOGÍAS EINFORMACIÓN DE LA SECRETARÍA DISTRITAL DEGOBIERNO DE BOGOTÁ</t>
  </si>
  <si>
    <t>REALIZAR LA ADICION Y PRORROGA DEL CONTRATO 1255 DE 2022 SUSCRITO ENTRESECRETARIA DISTRITAL DE GOBIERNO Y BARRERO ROMERO JUANITA ESTEPHANIA</t>
  </si>
  <si>
    <t>REALIZAR LA ADICION, PRORROGA Y OTRO SI DEL CONTRATO 662 DE 2022SUSCRITO ENTRE SECRETARIA DISTRITAL DE GOBIERNO YMANUEL ALEXANDER BEJARANO SALGADO</t>
  </si>
  <si>
    <t>REALIZAR LA ADICION, PRORROGA Y OTRO SI DEL CONTRATO 514 DE 2022SUSCRITO ENTRE SECRETARIA DISTRITAL DE GOBIERNO Y JAVIER DARIO TUBERQUIAMARTINEZ</t>
  </si>
  <si>
    <t>REALIZAR LA ADICION Y PRORROGA DEL CONTRATO 259 DE 2022 SUSCRITO ENTRESECRETARIA DISTRITAL DE GOBIERNO Y RAMIREZ VARGAS ROSA HELENA</t>
  </si>
  <si>
    <t>REALIZAR LA ADICION Y PRORROGA DEL CONTRATO 520 DE 2022 SUSCRITO ENTRESECRETARIA DISTRITAL DE GOBIERNO Y CIFUENTES CORTES JEHISON DAVID</t>
  </si>
  <si>
    <t>REALIZAR LA ADICION Y PRORROGA DEL CONTRATO 509 DE 2022 SUSCRITO ENTRESECRETARIA DISTRITAL DE GOBIERNO Y ACEVEDO BERMUDEZ CARMEN ROCIO</t>
  </si>
  <si>
    <t>REALIZAR LA ADICION Y PRORROGA DEL CONTRATO 1332 DE 2022 SUSCRITO ENTRESECRETARIA DISTRITAL DE GOBIERNO Y OSORIO VILLABON OMAR JOSE</t>
  </si>
  <si>
    <t>REALIZAR LA ADICION Y PRORROGA DEL CONTRATO 720 DE 2022 SUSCRITO ENTRESECRETARIA DISTRITAL DE GOBIERNO Y PINILLA COYMICHAEL BRAYAN</t>
  </si>
  <si>
    <t>REALIZAR LA ADICION Y PRORROGA DEL CONTRATO 582 DE 2022 SUSCRITO ENTRESECRETARIA DISTRITAL DE GOBIERNO Y IVAN JAVIER MONROY JINETE</t>
  </si>
  <si>
    <t>PRESTAR SERVICIOS PROFESIONALES PARA APOYAR A LA ENTIDAD EN LA ETAPA QUECORRESPONDA EN LA EVALUACIÓN&lt;(&gt;,&lt;)&gt;DESCONGESTIÓN Y TRAMITE DE LOS PROCESOS DISCIPLINARIOS Y/O QUEJAS DEACUERDO CON SU NATURALEZA QUE SE ENCUENTREN ACARGO DEL CONTRATISTA Y/O LOS QUE LE SEAN ASIGNADOS ESPECIALMENTE LOSRELACIONADOS CON LA PLANTA TEMPORAL DE LA SDG</t>
  </si>
  <si>
    <t>REALIZAR LA ADICIÓN, PRORROGA Y OTRO SI DEL CONTRATO 1276 DE 2022SUSCRITO ENTRE LA SECRETARIA DISTRITAL DE GOBIERNO Y JORGE ALEXANDERCAICEDO RIVERA</t>
  </si>
  <si>
    <t>PRESTAR LOS SERVICIOS PROFESIONALES PARA REALIZAR MONITOREO, REVISIÓNTÉCNICA, VERIFICACIÓN Y SUPERVISIÓN DE LA INFRAESTRUCTURA DE LOS PREDIOSA CARGO DE LA SECRETARÍA DISTRITAL DE GOBIERNO ESPECIALMENTEINSPECCIONES DE POLICÍA Y CORREGIDURÍAS</t>
  </si>
  <si>
    <t>PRESTAR LOS SERVICIOS DE APOYO A LAS LABORES DE MANTENIMIENTO LOCATIVOPREVENTIVO Y CORRECTIVO, Y REPARACIONES&lt;(&gt;,&lt;)&gt; ADECUACIONES YREMODELACIONES QUE SE REQUIERAN EN LAS INSTALACIONES DEL NIVEL CENTRAL EINMUEBLES A CARGO DE LA DE LA SECRETARIA DISTRITAL DE GOBIERNOESPECIALMENTE INSPECCIONES DE POLICÍA Y CORREGIDURÍAS</t>
  </si>
  <si>
    <t>PRESTAR SERVICIOS DE APOYO EN LA EJECUCIÓN DE LOS PROCESOS PROPIOS DE LAIMPLEMENTACIÓN DE INSTRUMENTOS ARCHIVÍSTICOS EN EL ACERVO DOCUMENTAL DELA SECRETARÍA DISTRITAL DE GOBIERNO</t>
  </si>
  <si>
    <t>PRESTAR LOS SERVICIOS DE APOYO A LAS LABORES DE MANTENIMIENTO LOCATIVOPREVENTIVO Y CORRECTIVO, Y REPARACIONES&lt;(&gt;,&lt;)&gt; ADECUACIONES YREMODELACIONES QUE SE REQUIERAN EN LAS INSTALACIONES DEL NIVEL CENTRAL EINMUEBLES A CARGO DE LA DE LA SECRETARIA DISTRITAL DE GOBIERNOESPECIALMENTE INSPECCIONES DE POLICÍA Y CORREGIDURÍA</t>
  </si>
  <si>
    <t>Prestar los servicios profesionales en la Secretaría Distrital deGobierno para el seguimiento a actividades encaminadas alfortalecimiento de las acciones en el marco del modelo integrado deplaneación y gestión</t>
  </si>
  <si>
    <t>REALIZAR LA ADICION Y PRORROGA DEL CONTRATO 762 DE 2022 SUSCRITO ENTRESECRETARIA DISTRITAL DE GOBIERNO Y VALENZUELA TORRES JORGE EDUARDO</t>
  </si>
  <si>
    <t>REALIZAR LA ADICION, PRORROGA Y OTRO SI DEL CONTRATO 234 DE 2022SUSCRITO ENTRE SECRETARIA DISTRITAL DE GOBIERNO Y GISELLE CONSUELOCAMARGO RONCANCIO</t>
  </si>
  <si>
    <t>Prestar servicios profesionales especializados a la entidad para apoyarla articulación interinstitucional y el seguimiento de los programas,proyectos ymetas estratégicas de la administración Distrital, que le seanasignados.</t>
  </si>
  <si>
    <t>REALIZAR EL OTRO SI MODIFICATORIO, ADICIÓN Y PRORROGA DEL CONTRATO 1271DE 2022 SUSCRITO ENTRE LA SECRETARIA DISTRITAL DE GOBIERNO Y DAVIDFELIPE LAVERDE MOLINA</t>
  </si>
  <si>
    <t>REALIZAR OTRO SI MODIFICATORIO, ADICION Y PRORROGA DEL CONTRATO 226 DE2022 SUSCRITO ENTRE SECRETARIA DISTRITAL DE GOBIERNO Y SANDY LORENACALDERÓN MARTÍNEZ</t>
  </si>
  <si>
    <t>Prestar los servicios profesionales en el desarrollo de la gestióncontractual y la realización de las actividades administrativas yoperativas que se requieran en la entidad especialmente las relacionadascon el modelo de gestión policiva</t>
  </si>
  <si>
    <t>REALIZAR LA ADICION Y PRORROGA DEL CONTRATO 933 DE 2022 SUSCRITO ENTRESECRETARIA DISTRITAL DE GOBIERNO Y MARTINEZ MONTOYA ANDRES MAURICIO</t>
  </si>
  <si>
    <t>Prestar los servicios profesionales para brindar apoyo jurídico en lasdiferentes etapas de los trámites de los procesos contractuales yadministrativos de laentidad especialmente los relacionados con el modelo de gestión policiva</t>
  </si>
  <si>
    <t>REALIZAR LA ADICION, PRORROGA Y OTRO SI DEL CONTRATO 711 DE 2022SUSCRITO ENTRE SECRETARIA DISTRITAL DE GOBIERNO Y WILLIAM ORLANDOCONTRERAS ALFONSO</t>
  </si>
  <si>
    <t>REALIZAR LA ADICION Y PRORROGA DEL CONTRATO 714 DE 2022 SUSCRITO ENTRESECRETARIA DISTRITAL DE GOBIERNO Y DUARTEPRIETO ANDRES ARMANDO</t>
  </si>
  <si>
    <t>REALIZAR LA ADICION, PRORROGA Y OTRO SI DEL CONTRATO 756 DE 2022SUSCRITO ENTRE SECRETARIA DISTRITAL DE GOBIERNO Y JORGE ELIECERRODRIGUEZ BERNAL</t>
  </si>
  <si>
    <t>REALIZAR LA ADICION, PRORROGA Y OTRO SI DEL CONTRATO 712 DE 2022SUSCRITO ENTRE SECRETARIA DISTRITAL DE GOBIERNO Y MARIA ADELAIDA SAMPERMARTÍNEZ ANTES GUADALUPE ERRAZURIZ</t>
  </si>
  <si>
    <t>Prestar los servicios profesionales a la Dirección para la GestiónPoliciva, apoyando la producción de piezas sonoras de las actividadesque se implementen tendientes a disminuir la congestión en la justiciapoliciva y la prevención de comportamientos contrarios a la convivenciay en el marco del Plan Navidad</t>
  </si>
  <si>
    <t>Prestar los servicios técnicos para apoyar el cubrimiento de lasactividades internas y externas que se desarrollen en la SecretaríaDistrital de Gobierno especialmente las relacionadas con elfortalecimiento de la convivencia en la ciudad</t>
  </si>
  <si>
    <t>Prestar los servicios profesionales para la formulación, implementacióny desarrollo de las actividades artísticas en el marco de la estrategia' Bogotáescenario de nuestras vidas' que permita la prevención encomportamientos contrarios a la convivencia y el Plan Navidad</t>
  </si>
  <si>
    <t>Prestar los servicios profesionales para apoyar las laboresadministrativas a cargo de la Dirección para la Gestión Policiva, enespecial para el cierre de la vigencia 2022 e inicio de 2023</t>
  </si>
  <si>
    <t>REALIZAR LA ADICION, PRORROGA Y OTRO SÍ DEL CONTRATO No. 1247 DE 2022SUSCRITO POR LA SECRETARIA DISTRITAL DE GOBIERNO Y CONSORCIO TRANSPORTESG</t>
  </si>
  <si>
    <t>Contratar la adquisición de sillas ergonómicas para las diferentesdependencias de la Secretaría Distrital de Gobierno</t>
  </si>
  <si>
    <t>REALIZAR LA ADICION, PRORROGA Y OTRO SI DEL CONTRATO 1275 DE 2022SUSCRITO ENTRE SECRETARIA DISTRITAL DE GOBIERNO Y DAVID ANTONIORODRIGUEZ PULIDO</t>
  </si>
  <si>
    <t>REALIZAR LA ADICION Y PRORROGA DEL CONTRATO 1446 DE 2022 SUSCRITO ENTRESECRETARIA DISTRITAL DE GOBIERNO Y LIZARAZOMALAMBO PEDRO ERNESTO</t>
  </si>
  <si>
    <t>REALIZAR LA ADICION Y PRORROGA Y OTRO SI DEL CONTRATO 838 DE 2022SUSCRITO ENTRE SECRETARIA DISTRITAL DE GOBIERNO Y GARETH STEVEN SELLAFORERO.</t>
  </si>
  <si>
    <t>Prestar los servicios profesionales para el acompañamiento técnico ,desarrollo e implementación de la preproducción, producción yposproducción en elcomponente logístico y sonoro, de los eventos y actividades en el marcode la estrategia de prevención de comportamientos contrarios a laconvivencia y elplan navidad</t>
  </si>
  <si>
    <t>Prestar los servicios profesionales a la Dirección para la GestiónPoliciva, en el acompañamiento, desarrollo e implementación de lasactividades establecidas en la Estrategia para la intervención deComportamientos Contrarios a la Convivencia y el Plan Navidad</t>
  </si>
  <si>
    <t>PRESTAR SERVICIOS PROFESIONALES PARA APOYAR Y ACOMPAÑAR AL ÁREADISCIPLINARIA COMPETENTE EN LA ETAPA QUE CORRESPONDA EN LA EVALUACIÓN,DESCONGESTIÓN Y TRAMITE DE LOS PROCESOS DISCIPLINARIOS DE ACUERDO CON SUNATURALEZA QUE SE ENCUENTREN A CARGO DEL CONTRATISTA Y/O LOS QUE LE SEANASIGNADOS DE BAJA COMPLEJIDAD</t>
  </si>
  <si>
    <t>PRESTAR SERVICIOS DE APOYO A LA GESTIÓN PARA LA DESCONGESTION DEL AREADISCIPLINARIA EN PRIMERA INSTANCIA QUE CORRESPONDA EN EL TRAMITESECRETARIAL NECESARIO PARA EL DESARROLLO DE LOS PROCESOS DISCIPLINARIOS</t>
  </si>
  <si>
    <t>REALIZAR LA ADICION, PRORROGA Y OTRO SI DEL CONTRATO 1277 DE 2022SUSCRITO ENTRE SECRETARIA DISTRITAL DE GOBIERNO YJULIANA CAMILA SAENZ GARCIA</t>
  </si>
  <si>
    <t>160</t>
  </si>
  <si>
    <t>36</t>
  </si>
  <si>
    <t>17</t>
  </si>
  <si>
    <t>50</t>
  </si>
  <si>
    <t>178</t>
  </si>
  <si>
    <t>54</t>
  </si>
  <si>
    <t>186</t>
  </si>
  <si>
    <t>67</t>
  </si>
  <si>
    <t>235</t>
  </si>
  <si>
    <t>264</t>
  </si>
  <si>
    <t>158</t>
  </si>
  <si>
    <t>163</t>
  </si>
  <si>
    <t>306</t>
  </si>
  <si>
    <t>302</t>
  </si>
  <si>
    <t>228</t>
  </si>
  <si>
    <t>341</t>
  </si>
  <si>
    <t>328</t>
  </si>
  <si>
    <t>375</t>
  </si>
  <si>
    <t>366</t>
  </si>
  <si>
    <t>424</t>
  </si>
  <si>
    <t>369</t>
  </si>
  <si>
    <t>446</t>
  </si>
  <si>
    <t>418</t>
  </si>
  <si>
    <t>434</t>
  </si>
  <si>
    <t>422</t>
  </si>
  <si>
    <t>420</t>
  </si>
  <si>
    <t>423</t>
  </si>
  <si>
    <t>442</t>
  </si>
  <si>
    <t>426</t>
  </si>
  <si>
    <t>432</t>
  </si>
  <si>
    <t>621</t>
  </si>
  <si>
    <t>475</t>
  </si>
  <si>
    <t>623</t>
  </si>
  <si>
    <t>486</t>
  </si>
  <si>
    <t>526</t>
  </si>
  <si>
    <t>456</t>
  </si>
  <si>
    <t>549</t>
  </si>
  <si>
    <t>574</t>
  </si>
  <si>
    <t>866</t>
  </si>
  <si>
    <t>906</t>
  </si>
  <si>
    <t>1748</t>
  </si>
  <si>
    <t>1750</t>
  </si>
  <si>
    <t>1751</t>
  </si>
  <si>
    <t>1767</t>
  </si>
  <si>
    <t>1768</t>
  </si>
  <si>
    <t>1783</t>
  </si>
  <si>
    <t>1786</t>
  </si>
  <si>
    <t>1804</t>
  </si>
  <si>
    <t>1808</t>
  </si>
  <si>
    <t>1828</t>
  </si>
  <si>
    <t>1834</t>
  </si>
  <si>
    <t>1848</t>
  </si>
  <si>
    <t>1859</t>
  </si>
  <si>
    <t>1351</t>
  </si>
  <si>
    <t>1368</t>
  </si>
  <si>
    <t>1941</t>
  </si>
  <si>
    <t>1980</t>
  </si>
  <si>
    <t>1420</t>
  </si>
  <si>
    <t>1464</t>
  </si>
  <si>
    <t>2020</t>
  </si>
  <si>
    <t>1472</t>
  </si>
  <si>
    <t>2021</t>
  </si>
  <si>
    <t>2037</t>
  </si>
  <si>
    <t>1482</t>
  </si>
  <si>
    <t>2048</t>
  </si>
  <si>
    <t>1514</t>
  </si>
  <si>
    <t>2069</t>
  </si>
  <si>
    <t>1524</t>
  </si>
  <si>
    <t>2070</t>
  </si>
  <si>
    <t>1536</t>
  </si>
  <si>
    <t>2073</t>
  </si>
  <si>
    <t>1506</t>
  </si>
  <si>
    <t>2074</t>
  </si>
  <si>
    <t>1543</t>
  </si>
  <si>
    <t>2075</t>
  </si>
  <si>
    <t>2076</t>
  </si>
  <si>
    <t>2080</t>
  </si>
  <si>
    <t>1505</t>
  </si>
  <si>
    <t>1549</t>
  </si>
  <si>
    <t>1550</t>
  </si>
  <si>
    <t>1548</t>
  </si>
  <si>
    <t>1534</t>
  </si>
  <si>
    <t>2129</t>
  </si>
  <si>
    <t>2130</t>
  </si>
  <si>
    <t>2132</t>
  </si>
  <si>
    <t>2136</t>
  </si>
  <si>
    <t>2140</t>
  </si>
  <si>
    <t>2147</t>
  </si>
  <si>
    <t>2153</t>
  </si>
  <si>
    <t>2154</t>
  </si>
  <si>
    <t>2155</t>
  </si>
  <si>
    <t>2157</t>
  </si>
  <si>
    <t>1538</t>
  </si>
  <si>
    <t>2159</t>
  </si>
  <si>
    <t>2160</t>
  </si>
  <si>
    <t>1579</t>
  </si>
  <si>
    <t>2161</t>
  </si>
  <si>
    <t>1539</t>
  </si>
  <si>
    <t>2165</t>
  </si>
  <si>
    <t>2174</t>
  </si>
  <si>
    <t>1575</t>
  </si>
  <si>
    <t>2191</t>
  </si>
  <si>
    <t>2199</t>
  </si>
  <si>
    <t>1537</t>
  </si>
  <si>
    <t>1596</t>
  </si>
  <si>
    <t>1598</t>
  </si>
  <si>
    <t>1615</t>
  </si>
  <si>
    <t>2209</t>
  </si>
  <si>
    <t>2213</t>
  </si>
  <si>
    <t>2215</t>
  </si>
  <si>
    <t>1599</t>
  </si>
  <si>
    <t>2224</t>
  </si>
  <si>
    <t>2225</t>
  </si>
  <si>
    <t>1588</t>
  </si>
  <si>
    <t>2228</t>
  </si>
  <si>
    <t>1570</t>
  </si>
  <si>
    <t>2236</t>
  </si>
  <si>
    <t>1600</t>
  </si>
  <si>
    <t>2245</t>
  </si>
  <si>
    <t>2246</t>
  </si>
  <si>
    <t>2258</t>
  </si>
  <si>
    <t>1655</t>
  </si>
  <si>
    <t>2275</t>
  </si>
  <si>
    <t>1618</t>
  </si>
  <si>
    <t>1674</t>
  </si>
  <si>
    <t>2292</t>
  </si>
  <si>
    <t>1649</t>
  </si>
  <si>
    <t>2300</t>
  </si>
  <si>
    <t>2313</t>
  </si>
  <si>
    <t>2328</t>
  </si>
  <si>
    <t>1712</t>
  </si>
  <si>
    <t>2329</t>
  </si>
  <si>
    <t>2332</t>
  </si>
  <si>
    <t>1699</t>
  </si>
  <si>
    <t>2333</t>
  </si>
  <si>
    <t>1700</t>
  </si>
  <si>
    <t>2338</t>
  </si>
  <si>
    <t>1747</t>
  </si>
  <si>
    <t>2347</t>
  </si>
  <si>
    <t>2350</t>
  </si>
  <si>
    <t>2353</t>
  </si>
  <si>
    <t>2354</t>
  </si>
  <si>
    <t>1730</t>
  </si>
  <si>
    <t>2358</t>
  </si>
  <si>
    <t>2364</t>
  </si>
  <si>
    <t>1736</t>
  </si>
  <si>
    <t>2374</t>
  </si>
  <si>
    <t>1720</t>
  </si>
  <si>
    <t>2375</t>
  </si>
  <si>
    <t>1746</t>
  </si>
  <si>
    <t>2380</t>
  </si>
  <si>
    <t>1745</t>
  </si>
  <si>
    <t>2382</t>
  </si>
  <si>
    <t>1744</t>
  </si>
  <si>
    <t>2384</t>
  </si>
  <si>
    <t>1732</t>
  </si>
  <si>
    <t>2405</t>
  </si>
  <si>
    <t>2412</t>
  </si>
  <si>
    <t>1770</t>
  </si>
  <si>
    <t>2416</t>
  </si>
  <si>
    <t>1739</t>
  </si>
  <si>
    <t>2417</t>
  </si>
  <si>
    <t>2419</t>
  </si>
  <si>
    <t>1787</t>
  </si>
  <si>
    <t>2420</t>
  </si>
  <si>
    <t>1781</t>
  </si>
  <si>
    <t>2424</t>
  </si>
  <si>
    <t>1782</t>
  </si>
  <si>
    <t>2426</t>
  </si>
  <si>
    <t>1792</t>
  </si>
  <si>
    <t>2432</t>
  </si>
  <si>
    <t>2435</t>
  </si>
  <si>
    <t>2436</t>
  </si>
  <si>
    <t>1788</t>
  </si>
  <si>
    <t>2449</t>
  </si>
  <si>
    <t>1805</t>
  </si>
  <si>
    <t>2452</t>
  </si>
  <si>
    <t>1777</t>
  </si>
  <si>
    <t>2454</t>
  </si>
  <si>
    <t>1817</t>
  </si>
  <si>
    <t>2462</t>
  </si>
  <si>
    <t>1816</t>
  </si>
  <si>
    <t>2473</t>
  </si>
  <si>
    <t>1826</t>
  </si>
  <si>
    <t>2481</t>
  </si>
  <si>
    <t>1825</t>
  </si>
  <si>
    <t>2487</t>
  </si>
  <si>
    <t>2488</t>
  </si>
  <si>
    <t>2494</t>
  </si>
  <si>
    <t>1824</t>
  </si>
  <si>
    <t>2503</t>
  </si>
  <si>
    <t>1796</t>
  </si>
  <si>
    <t>2504</t>
  </si>
  <si>
    <t>1843</t>
  </si>
  <si>
    <t>2513</t>
  </si>
  <si>
    <t>1845</t>
  </si>
  <si>
    <t>2516</t>
  </si>
  <si>
    <t>2530</t>
  </si>
  <si>
    <t>1827</t>
  </si>
  <si>
    <t>2532</t>
  </si>
  <si>
    <t>2544</t>
  </si>
  <si>
    <t>1874</t>
  </si>
  <si>
    <t>2553</t>
  </si>
  <si>
    <t>2560</t>
  </si>
  <si>
    <t>2735</t>
  </si>
  <si>
    <t>2929</t>
  </si>
  <si>
    <t>3107</t>
  </si>
  <si>
    <t>3351</t>
  </si>
  <si>
    <t>3352</t>
  </si>
  <si>
    <t>1844</t>
  </si>
  <si>
    <t>3367</t>
  </si>
  <si>
    <t>1940</t>
  </si>
  <si>
    <t>3386</t>
  </si>
  <si>
    <t>1923</t>
  </si>
  <si>
    <t>3389</t>
  </si>
  <si>
    <t>1937</t>
  </si>
  <si>
    <t>3393</t>
  </si>
  <si>
    <t>1936</t>
  </si>
  <si>
    <t>3398</t>
  </si>
  <si>
    <t>3405</t>
  </si>
  <si>
    <t>1979</t>
  </si>
  <si>
    <t>3436</t>
  </si>
  <si>
    <t>2034</t>
  </si>
  <si>
    <t>3460</t>
  </si>
  <si>
    <t>1981</t>
  </si>
  <si>
    <t>3472</t>
  </si>
  <si>
    <t>3859</t>
  </si>
  <si>
    <t>2196</t>
  </si>
  <si>
    <t>3905</t>
  </si>
  <si>
    <t>3922</t>
  </si>
  <si>
    <t>3943</t>
  </si>
  <si>
    <t>3954</t>
  </si>
  <si>
    <t>3967</t>
  </si>
  <si>
    <t>2247</t>
  </si>
  <si>
    <t>3969</t>
  </si>
  <si>
    <t>3970</t>
  </si>
  <si>
    <t>3977</t>
  </si>
  <si>
    <t>2193</t>
  </si>
  <si>
    <t>3978</t>
  </si>
  <si>
    <t>3981</t>
  </si>
  <si>
    <t>3984</t>
  </si>
  <si>
    <t>2248</t>
  </si>
  <si>
    <t>3986</t>
  </si>
  <si>
    <t>3999</t>
  </si>
  <si>
    <t>4011</t>
  </si>
  <si>
    <t>2289</t>
  </si>
  <si>
    <t>4030</t>
  </si>
  <si>
    <t>2254</t>
  </si>
  <si>
    <t>4036</t>
  </si>
  <si>
    <t>2293</t>
  </si>
  <si>
    <t>4040</t>
  </si>
  <si>
    <t>4042</t>
  </si>
  <si>
    <t>2298</t>
  </si>
  <si>
    <t>4044</t>
  </si>
  <si>
    <t>2295</t>
  </si>
  <si>
    <t>4047</t>
  </si>
  <si>
    <t>2319</t>
  </si>
  <si>
    <t>4055</t>
  </si>
  <si>
    <t>2306</t>
  </si>
  <si>
    <t>4059</t>
  </si>
  <si>
    <t>2308</t>
  </si>
  <si>
    <t>4065</t>
  </si>
  <si>
    <t>4066</t>
  </si>
  <si>
    <t>2305</t>
  </si>
  <si>
    <t>4077</t>
  </si>
  <si>
    <t>2324</t>
  </si>
  <si>
    <t>4085</t>
  </si>
  <si>
    <t>44</t>
  </si>
  <si>
    <t>53</t>
  </si>
  <si>
    <t>71</t>
  </si>
  <si>
    <t>62</t>
  </si>
  <si>
    <t>121</t>
  </si>
  <si>
    <t>167</t>
  </si>
  <si>
    <t>188</t>
  </si>
  <si>
    <t>202</t>
  </si>
  <si>
    <t>189</t>
  </si>
  <si>
    <t>229</t>
  </si>
  <si>
    <t>373</t>
  </si>
  <si>
    <t>404</t>
  </si>
  <si>
    <t>300</t>
  </si>
  <si>
    <t>421</t>
  </si>
  <si>
    <t>476</t>
  </si>
  <si>
    <t>500</t>
  </si>
  <si>
    <t>594</t>
  </si>
  <si>
    <t>518</t>
  </si>
  <si>
    <t>581</t>
  </si>
  <si>
    <t>700</t>
  </si>
  <si>
    <t>786</t>
  </si>
  <si>
    <t>899</t>
  </si>
  <si>
    <t>927</t>
  </si>
  <si>
    <t>1357</t>
  </si>
  <si>
    <t>1359</t>
  </si>
  <si>
    <t>1361</t>
  </si>
  <si>
    <t>1363</t>
  </si>
  <si>
    <t>1376</t>
  </si>
  <si>
    <t>1375</t>
  </si>
  <si>
    <t>1390</t>
  </si>
  <si>
    <t>1377</t>
  </si>
  <si>
    <t>538</t>
  </si>
  <si>
    <t>1403</t>
  </si>
  <si>
    <t>1407</t>
  </si>
  <si>
    <t>1415</t>
  </si>
  <si>
    <t>1447</t>
  </si>
  <si>
    <t>360</t>
  </si>
  <si>
    <t>368</t>
  </si>
  <si>
    <t>544</t>
  </si>
  <si>
    <t>325</t>
  </si>
  <si>
    <t>682</t>
  </si>
  <si>
    <t>324</t>
  </si>
  <si>
    <t>372</t>
  </si>
  <si>
    <t>406</t>
  </si>
  <si>
    <t>414</t>
  </si>
  <si>
    <t>572</t>
  </si>
  <si>
    <t>370</t>
  </si>
  <si>
    <t>710</t>
  </si>
  <si>
    <t>879</t>
  </si>
  <si>
    <t>559</t>
  </si>
  <si>
    <t>553</t>
  </si>
  <si>
    <t>619</t>
  </si>
  <si>
    <t>765</t>
  </si>
  <si>
    <t>275</t>
  </si>
  <si>
    <t>268</t>
  </si>
  <si>
    <t>262</t>
  </si>
  <si>
    <t>680</t>
  </si>
  <si>
    <t>641</t>
  </si>
  <si>
    <t>790</t>
  </si>
  <si>
    <t>1492</t>
  </si>
  <si>
    <t>1493</t>
  </si>
  <si>
    <t>170</t>
  </si>
  <si>
    <t>128</t>
  </si>
  <si>
    <t>122</t>
  </si>
  <si>
    <t>187</t>
  </si>
  <si>
    <t>34</t>
  </si>
  <si>
    <t>190</t>
  </si>
  <si>
    <t>214</t>
  </si>
  <si>
    <t>213</t>
  </si>
  <si>
    <t>199</t>
  </si>
  <si>
    <t>201</t>
  </si>
  <si>
    <t>1364</t>
  </si>
  <si>
    <t>436</t>
  </si>
  <si>
    <t>JORGE ANDRES FLORES SANCHEZ</t>
  </si>
  <si>
    <t>EDITH YANIRE BAUTISTA RODRIGUEZ</t>
  </si>
  <si>
    <t>SANDRA MILENA JIMENEZ GUERRERO</t>
  </si>
  <si>
    <t>NATALI  MOSSOS REYES</t>
  </si>
  <si>
    <t>JOHAN SEBASTIAN BARRERA RAMIREZ</t>
  </si>
  <si>
    <t>GUSTAVO ARLEY TREJOS</t>
  </si>
  <si>
    <t>OSCAR DAVID PATERNINA NEITA</t>
  </si>
  <si>
    <t>HOLLMANN ZEID SUAREZ BALAGUERA</t>
  </si>
  <si>
    <t>LAURA VALENTINA LEON MURILLO</t>
  </si>
  <si>
    <t>JULIAN ANDRES MORENO FAJARDO</t>
  </si>
  <si>
    <t>AURA DANIELA RUIZ MORENO</t>
  </si>
  <si>
    <t>FREDY ALEXANDER ROMERO GONZALEZ</t>
  </si>
  <si>
    <t>CARLOS ANDRES GUTIERREZ TRIANA</t>
  </si>
  <si>
    <t>DIANA JULIETH MARTINEZ CALDERON</t>
  </si>
  <si>
    <t>HERNAN ALEJANDRO CORTES RAMIREZ</t>
  </si>
  <si>
    <t>CRISTIAN ANDRES ARAGON TIQUE</t>
  </si>
  <si>
    <t>JOSE HUMBERTO QUINTANA RODRIGUEZ</t>
  </si>
  <si>
    <t>ROBERTH  VARGAS PABON</t>
  </si>
  <si>
    <t>HOLMAN SMITH PANQUEVA RAMIREZ</t>
  </si>
  <si>
    <t>MARIA CAMILA JIMENEZ NICHOLLS</t>
  </si>
  <si>
    <t>JORGE ALBERTO RODRIGUEZ CAMACHO</t>
  </si>
  <si>
    <t>JOSE FLORENTINO CARRILLO PINEDA</t>
  </si>
  <si>
    <t>OLGA LUCIA MENDIETA DIAZ</t>
  </si>
  <si>
    <t>MARIA ALEJANDRA MARTINEZ DE LA PEÑA</t>
  </si>
  <si>
    <t>ANDRES FELIPE AVILA GALEANO</t>
  </si>
  <si>
    <t>MARIA DEL CARMEN OME MUÑOZ</t>
  </si>
  <si>
    <t>SARA CATALINA SERRANO ROBAYO</t>
  </si>
  <si>
    <t>ANDRES RICARDO JIMENEZ CASTILLO</t>
  </si>
  <si>
    <t>JONATHAN ALEJANDRO RAMOS NIÑO</t>
  </si>
  <si>
    <t>LISSETH MARIA IBAÑEZ ROLONG</t>
  </si>
  <si>
    <t>ARIEL  LOZANO GAITAN</t>
  </si>
  <si>
    <t>ANDRES FELIPE VARGAS GARRIDO</t>
  </si>
  <si>
    <t>MARIA CONSUELO GOMEZ ALBADAN</t>
  </si>
  <si>
    <t>WILSON PATRICIO BERGAÑO GUTIERREZ</t>
  </si>
  <si>
    <t>CINDY PAOLA CADENA GOMEZAQUIRA</t>
  </si>
  <si>
    <t>JAVIER FRANCISCO BECERRA CORNEJO</t>
  </si>
  <si>
    <t>JHONATAN AUGUSTO RAMIREZ SALAZAR</t>
  </si>
  <si>
    <t>LIBARDO  ALDANA BOLAÑOS</t>
  </si>
  <si>
    <t>IVON ALEJANDRA GARAY PARRA</t>
  </si>
  <si>
    <t>YUDY NATALIA CASAS RAMOS</t>
  </si>
  <si>
    <t>JONATHAN ANDRES MUÑOZ BEDOYA</t>
  </si>
  <si>
    <t>NATALIA  MARTIN CUELLAR</t>
  </si>
  <si>
    <t>KAREN MILENA ELINAN RODRIGUEZ</t>
  </si>
  <si>
    <t>BRAYDA LIZETH SANDOVAL FAJARDO</t>
  </si>
  <si>
    <t>GISSELLE TATIANA PERALTA MORALES</t>
  </si>
  <si>
    <t>SANDRA PATRICIA SANABRIA HERNANDEZ</t>
  </si>
  <si>
    <t>NATALY  MORALES BERNAL</t>
  </si>
  <si>
    <t>MONICA  AREVALO BONILLA</t>
  </si>
  <si>
    <t>JAIME  CASTILLO COLMENARES</t>
  </si>
  <si>
    <t>BYRON DANILO PATIÑO LOZANO</t>
  </si>
  <si>
    <t>MARCELA DEL PILAR MENDEZ VEGA</t>
  </si>
  <si>
    <t>MAYERLY LORENA FORERO GARCIA</t>
  </si>
  <si>
    <t>KAROL VIVIANA BAUTISTA SUAREZ</t>
  </si>
  <si>
    <t>SHARON MILENA CASTILLO GIRALDO</t>
  </si>
  <si>
    <t>OLKIN  BAQUERO MIELES</t>
  </si>
  <si>
    <t>MOISES OLIVO ROJAS VEGA</t>
  </si>
  <si>
    <t>YULY MAYERLY REYES GARCIA</t>
  </si>
  <si>
    <t>MARIO ALBERTO AYA ABRIL</t>
  </si>
  <si>
    <t>YAIRA ALEJANDRA FAJARDO GONZALEZ</t>
  </si>
  <si>
    <t>VALENTINA  SANCHEZ ESTUPIÑAN</t>
  </si>
  <si>
    <t>ELVER EURIPIDES MARIN VEGA</t>
  </si>
  <si>
    <t>EDWIN ALEXANDER DIAZ MORENO</t>
  </si>
  <si>
    <t>LAURA LIZETH VARGAS BALCEROS</t>
  </si>
  <si>
    <t>LUIS ENRIQUE URREA CASTAÑEDA</t>
  </si>
  <si>
    <t>EVELYN JOHANNA SILVA SANCHEZ</t>
  </si>
  <si>
    <t>LUISA FERNANDA BOCAREJO PEÑA</t>
  </si>
  <si>
    <t>GUSTAVO ADOLFO GALINDEZ OLARTE</t>
  </si>
  <si>
    <t>ALEXANDRA  CAMACHO MARIN</t>
  </si>
  <si>
    <t>DIANA MARCELA SIERRA TORRALBA</t>
  </si>
  <si>
    <t>CARLOS ARTURO DIAZ CASTIBLANCO</t>
  </si>
  <si>
    <t>CLAUDIA PAOLA MARTINEZ RODRIGUEZ</t>
  </si>
  <si>
    <t>ANDRES FERNANDO MEJIA MARIN</t>
  </si>
  <si>
    <t>STEFANY ALEJANDRA ANTONIO FRANCO</t>
  </si>
  <si>
    <t>MARLON DANIEL MOYA MONTOYA</t>
  </si>
  <si>
    <t>JHON JAIRO ARRIETA CORREA</t>
  </si>
  <si>
    <t>LAURA VANESA ROSAS ROZO</t>
  </si>
  <si>
    <t>DIANA CAROLINA QUIROGA ARIAS</t>
  </si>
  <si>
    <t>LUIS ALFONSO BARBOSA CUERVO</t>
  </si>
  <si>
    <t>MIGUEL LEONARDO MOLINA ALVARADO</t>
  </si>
  <si>
    <t>LAURA CATALINA ALVAREZ MOSQUERA</t>
  </si>
  <si>
    <t>HECTOR ARTURO CORTES LOPEZ</t>
  </si>
  <si>
    <t>ALEXANDRA  COMBITA GORDO</t>
  </si>
  <si>
    <t>ADRIANA  FORERO FERNANDEZ</t>
  </si>
  <si>
    <t>LUIS EDUARDO VIANA FONTALVO</t>
  </si>
  <si>
    <t>MARIA ROSA ACOSTA CONTRERAS</t>
  </si>
  <si>
    <t>LEIDY ALEJANDRA RAMIREZ SANCHEZ</t>
  </si>
  <si>
    <t>EUGENIA DEL SOCORRO ARBOLEDA BALBIN</t>
  </si>
  <si>
    <t>FRANCY JOHANNA ARIAS CELIS</t>
  </si>
  <si>
    <t>LUCIA  REINA VILLAMIL</t>
  </si>
  <si>
    <t>JOHN ALEJANDRO ORGANISTA GUTIERREZ</t>
  </si>
  <si>
    <t>INGRID DUPERLY BERNAL DIAZ</t>
  </si>
  <si>
    <t>NORMA MIREYA RODRIGUEZ BECERRA</t>
  </si>
  <si>
    <t>EDWIN ARMANDO RONCANCIO VELANDIA</t>
  </si>
  <si>
    <t>OSCAR FELIPE SANCHEZ ORJUELA</t>
  </si>
  <si>
    <t>FABIAN HERNANDO LOPEZ NARANJO</t>
  </si>
  <si>
    <t>TANIA ELIZABETH DIAZ SALAMANCA</t>
  </si>
  <si>
    <t>CLAUDIA MARCELA VILLAMIZAR PINZON</t>
  </si>
  <si>
    <t>JENNYFER  ARIAS MOLINA</t>
  </si>
  <si>
    <t>ANDERSON ESTIVEN MOLINA ARTEAGA</t>
  </si>
  <si>
    <t>MIGUEL ANDRES GALINDO GONZALEZ</t>
  </si>
  <si>
    <t>JESUS SANTIAGO BOBADILLA AMAYA</t>
  </si>
  <si>
    <t>ADLYN GABRIELA CASTELLANOS ORDOÑEZ</t>
  </si>
  <si>
    <t>JOHN HENRY GONZALEZ VALBUENA</t>
  </si>
  <si>
    <t>JORGE IVAN RIASCOS RIASCOS</t>
  </si>
  <si>
    <t>DANIEL FELIPE ARIZA GONZALEZ</t>
  </si>
  <si>
    <t>JORGE ENRIQUE PEREZ GONZALEZ</t>
  </si>
  <si>
    <t>OMAR ALEXANDER RUIZ BARRERA</t>
  </si>
  <si>
    <t>DEINNY ROCIO ESCOBAR RUGELES</t>
  </si>
  <si>
    <t>ANDRES FELIPE CALDERON OTERO</t>
  </si>
  <si>
    <t>JOSE NICOLAS REYES GARCIA</t>
  </si>
  <si>
    <t>SANTIAGO  ROMERO VANEGAS</t>
  </si>
  <si>
    <t>WILLIAM EDUARD CARVAJAL ANGARITA</t>
  </si>
  <si>
    <t>JAIME ALEXANDER RAMIREZ GARCIA</t>
  </si>
  <si>
    <t>FREDY OSWALDO IMBACHI RONCANCIO</t>
  </si>
  <si>
    <t>JOHAN MAURICIO AREVALO CEPEDA</t>
  </si>
  <si>
    <t>LILIA CATALINA VARGAS DUANCA</t>
  </si>
  <si>
    <t>LUIS ANGEL SALAZAR LARA</t>
  </si>
  <si>
    <t>MIGUEL EDUARDO PULIDO BONILLA</t>
  </si>
  <si>
    <t>MIGUEL ANGEL JIMENEZ SANCHEZ</t>
  </si>
  <si>
    <t>RICHARD ALEJANDRO MARIN ZIPACON</t>
  </si>
  <si>
    <t>FAVIO NELSON SANCHEZ POVEDA</t>
  </si>
  <si>
    <t>MARIA CAMILA CASTELLANOS HERNANDEZ</t>
  </si>
  <si>
    <t>ACDI VOCA</t>
  </si>
  <si>
    <t>JOHN EDINSON RAMIREZ BAUTISTA</t>
  </si>
  <si>
    <t>ENVER DUVAN VARGAS MURCIA</t>
  </si>
  <si>
    <t>GUSTAVO ALFREDO SANCHEZ CABRERA</t>
  </si>
  <si>
    <t>DILAN JOSE GOMEZ DE AVILA</t>
  </si>
  <si>
    <t>STEFANNY  BARRETO TAFUR</t>
  </si>
  <si>
    <t>GERSON EDUARDO PACHON HUERTAS</t>
  </si>
  <si>
    <t>FABIO ENRIQUE SIERRA FLOREZ</t>
  </si>
  <si>
    <t>DIANA MARCELA GUAYARA CASTILLO</t>
  </si>
  <si>
    <t>JAIR MARCEL MAHECHA GARZON</t>
  </si>
  <si>
    <t>EDUARDO  GRUESO ZUÑIGA</t>
  </si>
  <si>
    <t>BLEIDY YURANY CRUZ MOYA</t>
  </si>
  <si>
    <t>JUAN CAMILO ARIZA VERGARA</t>
  </si>
  <si>
    <t>GUSTAVO  CASANOVA DUARTE</t>
  </si>
  <si>
    <t>JIMMY ALEJANDRO MONTES AMORTEGUI</t>
  </si>
  <si>
    <t>PRESTAR LOS SERVICIOS DE APOYO A LA GESTIÓN EN LA SECRETARIA DISTRITALDE GOBIERNO EN EL PROCESO DE ALMACÉN E INVENTARIOS, CUMPLIENDO LANORMATIVA VIGENTE.</t>
  </si>
  <si>
    <t>Prestar los servicios profesionales a la Secretaría Distrital deGobierno en el acompañamiento técnico y metodológico para el seguimientode los proyectos de inversión</t>
  </si>
  <si>
    <t>PRESTAR LOS SERVICIOS DE APOYO A LA GESTIÓN PARA LA DIRECCIÓN DECONVIVENCIA Y DIÁLOGO SOCIAL EN LA IMPLEMENTACIÓN DEL PROGRAMA DEDIÁLOGO SOCIAL, ACOMPAÑAMIENTO A LOS FENÓMENOS DE CONFLICTIVIDADESSOCIALES, EJERCICIOS DE MOVILIZACIÓN CIUDADANA, AGLOMERACIONES DEPÚBLICO, ACOMPAÑAMIENTOS INTERINSTITUCIONALES Y LOS DEMÁS TEMASRELACIONADOS CON LA CONVIVENCIA, DIÁLOGO SOCIAL Y PROTESTAS</t>
  </si>
  <si>
    <t>PRESTAR SERVICIOS PROFESIONALES ESPECIALIZADOS A LA SECRETARIA DISTRITALDE GOBIERNO ASESORANDO PROCESOS Y ESTRATEGIAS A SU CARGO.</t>
  </si>
  <si>
    <t>PRESTAR LOS SERVICIOS DE APOYO A LA GESTIÓN PARA LA DIRECCIÓN DECONVIVENCIA Y DIÁLOGO SOCIAL EN LA IMPLEMENTACIÓN DEL PROGRAMA DEDIÁLOGO SOCIAL, ACOMPAÑAMIENTO A LOS FENÓMENOS DE CONFLICTIVIDADESSOCIALES, EJERCICIOS DE MOVILIZACIÓN CIUDADANA, AGLOMERACIONES DEPÚBLICO, ACOMPAÑAMIENTOS S INTERINSTITUCIONALES Y LOS DEMÁS TEMASRELACIONADOS CON LA CONVIVENCIA, DIÁLOGO SOCIAL Y PROTESTAS.</t>
  </si>
  <si>
    <t>PRESTAR LOS SERVICIOS PROFESIONALES AL DESPACHO DE LA SECRETARIA DEGOBIERNO CON EL FIN DE APOYAR JURÍDICAMENTE LOS TRÁMITES Y SERVICIOSPARA LA GESTIÓN REQUERIDOS.</t>
  </si>
  <si>
    <t>PRESTAR LOS SERVICIOS DE APOYO A LA GESTIÓN PARA LA DIRECCIÓN DECONVIVENCIA Y DIÁLOGO SOCIAL EN LA IMPLEMENTACIÓN DEL PROGRAMA DEDIÁLOGO SOCIAL, ACOMPAÑAMIENTO A LOS FENÓMENOS DE  CONFLICTIVIDADESSOCIALES, EJERCICIOS DE MOVILIZACIÓN CIUDADANA, AGLOMERACIONES DEPÚBLICO, ACOMPAÑAMIENTOS INTERINSTITUCIONALES Y LOS DEMÁS TEMASRELACIONADOS CON LA CONVIVENCIA, DIÁLOGO SOCIAL Y PROTESTAS</t>
  </si>
  <si>
    <t>Prestar los servicios profesionales para representar judicial  yextrajudicialmente a la entidad y a las juntas administradoras locales,las alcaldías locales y los fondos de desarrollo local, en los procesos que le sean asignados, así como en las demás  actuacionesadministrativas que se requiera.</t>
  </si>
  <si>
    <t>PRESTAR SERVICIOS DE APOYO A LA GESTIÓN PARA EL A EL DESARROLLO DE LASACTIVIDADES DERIVADAS DE LOS PROCESOS DE GESTIÓN DEL PATRIMONIODOCUMENTAL DE LA SECRETARÍA  DISTRITAL DE GOBIERNO.</t>
  </si>
  <si>
    <t>PRESTAR LOS SERVICIOS DE APOYO A LA GESTIÓN PARA A LA DIRECCIÓN DECONVIVENCIA Y DIÁLOGO SOCIAL EN LA IMPLEMENTACIÓN DEL PROGRAMA DEDIÁLOGO SOCIAL, ACOMPAÑAMIENTO A LOS FENÓMENOS DE CONFLICTIVIDADESSOCIALES, EJERCICIOS DE MOVILIZACIÓN CIUDADANA, AGLOMERACIONES DEPÚBLICO , ACOMPAÑAMIENTOS INTERINSTITUCIONALES Y LOS S DEMÁS TEMASRELACIONADOS CON LA CONVIVENCIA, DIÁLOGO SOCIAL Y PROTESTAS.</t>
  </si>
  <si>
    <t>Prestación de servicios profesionales en la Dirección Jurídica con elfin de dar trámite a las solicitudes de conceptos, viabilidadesjurídicas, derechos de petición, así como para atender las accionesnecesarias tendientes al cumplimiento de las decisiones judicialesexpedidas en las Acciones Constitucionales de Grupo y Populares, en lasque se encuentren vinculadas la Entidad y las Juntas  AdministradorasLocales, las Alcaldías Locales y los Fondos de Desarrollo Local.</t>
  </si>
  <si>
    <t>PRESTAR LOS SERVICIOS DE APOYO A LA GESTIÓN PARA LA DIRECCIÓN DECONVIVENCIA Y DIÁLOGO SOCIAL EN LA IMPLEMENTACIÓN DEL PROGRAMA DEDIÁLOGO SOCIAL, ACOMPAÑAMIENTO A LOS FENÓMENOS  DE CONFLICTIVIDADESSOCIALES, EJERCICIOS DE MOVILIZACIÓN CIUDADANA, AGLOMERACIONES DEPÚBLICO, ACOMPAÑAMIENTOS  INTERINSTITUCIONALES Y LOS DEMÁS TEMASRELACIONADOS CON LA CONVIVENCIA, DIÁLOGO SOCIAL Y PROTESTAS.</t>
  </si>
  <si>
    <t>PRESTAR LOS SERVICIOS DE APOYO A LA GESTIÓN A LA  DIRECCIÓN DECONVIVENCIA Y DIÁLOGO SOCIAL PARA BRINDAR ACOMPAÑAMIENTO EN LOS PROCESOSDE CONFLICTIVIDAD SOCIAL, MOVILIZACIÓN CIUDADANA, AGLOMERACIONES, APOYARLA IMPLEMENTACIÓN DE ACCIONES DE DIÁLOGO Y PREVENCIÓN QUE SE REQUIERANEN MATERIA GOBERNABILIDAD, ASISTIR LOS TEMAS RELACIONADOS CON LACONVIVENCIA, DIÁLOGO SOCIAL Y PROTESTAS.</t>
  </si>
  <si>
    <t>PRESTAR LOS SERVICIOS DE APOYO A LA GESTIÓN PARA LA DIRECCIÓN DECONVIVENCIA Y DIÁLOGO SOCIAL EN LA IMPLEMENTACIÓN DEL PROGRAMA DEDIÁLOGO SOCIAL, ACOMPAÑAMIENTO A LOS FENÓMENOS DE CONFLICTIVIDADESSOCIALES, EJERCICIOS DE MOVILIZACIÓN CIUDADANA, AGLOMERACIONES DEPÚBLICO, ACOMPAÑAMIENTOS  INTERINSTITUCIONALES Y LOS DEMÁS TEMASRELACIONADOS CON LA CONVIVENCIA, DIÁLOGO SOCIAL Y PROTESTAS.</t>
  </si>
  <si>
    <t>PRESTAR LOS SERVICIOS DE APOYO A LA GESTIÓN PARA LA DIRECCIÓN DECONVIVENCIA Y DIÁLOGO SOCIAL EN LA IMPLEMENTACIÓN DEL PROGRAMA DEDIÁLOGO SOCIAL, ACOMPAÑAMIENTO A LOS FENÓMENOS DE  CONFLICTIVIDADESSOCIALES, EJERCICIOS DE MOVILIZACIÓN CIUDADANA, AGLOMERACIONES DEPÚBLICO, ACOMPAÑAMIENTOS  INTERINSTITUCIONALES Y LOS DEMÁS TEMASRELACIONADOS CON LA CONVIVENCIA, DIÁLOGO SOCIAL Y PROTESTAS.</t>
  </si>
  <si>
    <t>PRESTAR SERVICIOS PROFESIONALES PARA ASESORAR A LA SUBSECRETARÍA PARA LAGOBERNABILIDAD Y GARANTÍA DE DERECHOS PARA LA PUESTA EN MARCHA DELOBSERVATORIO DE CONFLICTIVIDAD SOCIAL Y DERECHOS HUMANOS EN ARTICULACIÓNCON LAS POLÍTICAS, PLANES, PROGRAMAS, PROYECTOS Y ACTIVIDADES MISIONALESDE LA SUBSECRETARÍA Y SUS DEPENDENCIAS ADSCRITAS</t>
  </si>
  <si>
    <t>PRESTAR LOS SERVICIOS DE APOYO A LA GESTIÓN PARA LA DIRECCIÓN DECONVIVENCIA Y DIÁLOGO SOCIAL EN LA IMPLEMENTACIÓN DEL PROGRAMA DEDIÁLOGO SOCIAL, ACOMPAÑAMIENTO A LOS FENÓMENOS DE CONFLICTIVIDADESSOCIALES, EJERCICIOS DE MOVILIZACIÓN CIUDADANA, AGLOMERACIONES DEPÚBLICO, ACOMPAÑAMIENTOS INTERINSTITUCIONALES Y LOS DEMÁS TEMASRELACIONADOS CON LA CONVIVENCIA, DIÁLOGO SOCIAL Y PROTESTAS.</t>
  </si>
  <si>
    <t>PRESTAR LOS SERVICIOS DE APOYO A LA GESTIÓN PARA LA DIRECCIÓN DECONVIVENCIA Y DIÁLOGO SOCIAL EN LA IMPLEMENTACIÓN DEL PROGRAMA DEDIÁLOGO SOCIAL, ACOMPAÑAMIENTO A LOS FENÓMENOS DE CONFLICTIVIDADESSOCIALES, EJERCICIOS DE MOVILIZACIÓN CIUDADANA, AGLOMERACIONES DEPÚBLICO, ACOMPAÑAMIENTOS INTERINSTITUCIONALES Y LOS DEMÁS TEMASRELACIONADOS CON LA DIRECCIÓN.</t>
  </si>
  <si>
    <t>PRESTAR LOS SERVICIOS DE APOYO A LA GESTIÓN PARA LA DIRECCIÓN DECONVIVENCIA Y DIÁLOGO SOCIAL EN LA IMPLEMENTACIÓN DEL# PROGRAMA DEDIÁLOGO SOCIAL, ACOMPAÑAMIENTO A LOS FENÓMENOS DE CONFLICTIVIDADESSOCIALES, EJERCICIOS DE MOVILIZACIÓN CIUDADANA, AGLOMERACIONES DEPÚBLICO, ACOMPAÑAMIENTOS INTERINSTITUCIONALES Y LOS DEMÁS TEMASRELACIONADOS CON LA CONVIVENCIA, DIÁLOGO SOCIAL Y PROTESTAS.</t>
  </si>
  <si>
    <t>Prestar los servicios profesionales a la Secretaría Distrital deGobierno para adelantar las actividades relacionadas con las políticasde prevención del daño antijurídico y de defensa jurídica del Modelo oIntegrado de Planeación y Gestión (MIPG), así como las acciones de representación judicial y extrajudicial de la entidad, y demásactividades administrativas y jurídicas que se requieran.</t>
  </si>
  <si>
    <t>Prestar los servicios profesionales especializados en la SecretaríaDistrital de Gobierno apoyando las dependencias y proyectos misionalesen el desarrollo, análisis mantenimiento y puesta en producción de lassoluciones de software basadas en tecnologías Java administradas por laSecretaría Distrital de Gobierno</t>
  </si>
  <si>
    <t>PRESTAR SERVICIOS DE APOYO A LA GESTIÓN PARA EL DESARROLLO DE LASACTIVIDADES DERIVADAS DE LOS PROCESOS DE GESTIÓN DEL PATRIMONIODOCUMENTAL DE LA SECRETARÍA DISTRITAL DE GOBIERNO</t>
  </si>
  <si>
    <t>PRESTAR LOS SERVICIOS DE APOYO A LA GESTIÓN PARA LA DIRECCIÓN DECONVIVENCIA Y DIÁLOGO SOCIAL EN LA IMPLEMENTACIÓN DELPROGRAMA DE DIÁLOGO SOCIAL, ACOMPAÑAMIENTO A LOS FENÓMENOS DECONFLICTIVIDADES SOCIALES, EJERCICIOS DE MOVILIZACIÓNCIUDADANA, AGLOMERACIONES DE PÚBLICO, ACOMPAÑAMIENTOSINTERINSTITUCIONALES Y LOS DEMÁS TEMAS RELACIONADOS CON LACONVIVENCIA, DIÁLOGO SOCIAL Y PROTESTAS</t>
  </si>
  <si>
    <t>PRESTAR SERVICIOS PROFESIONALES A LA DIRECCIÓN DE CONVIVENCIA Y DIÁLOGOSOCIAL PARA APOYAR LA IMPLEMENTACIÓN DEL PROGRAMA DE DIÁLOGO SOCIAL ASÍCOMO LAS ACTIVIDIDADES REQUERIDAS DEL SISTEMA UNICO DE GESTIÓN DEAGLOMERACIONES DE PÚBLICO -SUGA</t>
  </si>
  <si>
    <t>PRESTAR LOS SERVICIOS DE APOYO A LA GESTIÓN PARA LA DIRECCIÓN DECONVIVENCIA Y DIÁLOGO SOCIAL EN LA IMPLEMENTACIÓN Y PROMOCIÓN DE LA SANACONVIVENCIA EN EL FÚTBOL DENTRO Y FUERA DEL ESTADIO Y LOS DEMÁS TEMASRELACIONADOS CON LA CONVIVENCIA, DIÁLOGO SOCIAL Y PROTESTAS</t>
  </si>
  <si>
    <t>PRESTAR SERVICIOS DE APOYO A LA GESTIÓN PARA LA DIRECCIÓN DE CONVIVENCIAY DIÁLOGO SOCIAL PARA APOYAR AL DIRECTOR/A EN LA IMPLEMENTACIÓN DE LALINEA DE PROTESTA RELACIONADOS CON LA CONVIVENCIA, DIÁLOGO SOCIAL YMOVILIZACIONES SOCIALES</t>
  </si>
  <si>
    <t>PRESTAR LOS SERVICIOS DE APOYO A LA GESTIÓN PARA LA DIRECCIÓN DECONVIVENCIA Y DIÁLOGO SOCIAL EN LA IMPLEMENTACIÓN YPROMOCIÓN DE LA SANA CONVIVENCIA EN EL FÚTBOL DENTRO Y FUERA DEL ESTADIOY LOS DEMÁS TEMAS RELACIONADOS CON LACONVIVENCIA, DIÁLOGO SOCIAL Y PROTESTAS.</t>
  </si>
  <si>
    <t>PRESTAR SERVICIOS PROFESIONALES A LA SUBSECRETARÍA PARA LAGOBERNABILIDAD Y GARANTÍA DE DERECHOS PARA APOYAR LAPUESTA EN MARCHA DEL OBSERVATORIO DE CONFLICTIVIDAD SOCIAL Y DERECHOSHUMANOS EN ARTICULACIÓN CON LAS POLÍTICAS&lt;(&gt;,&lt;)&gt;PLANES, PROGRAMAS, PROYECTOS Y ACTIVIDADES MISIONALES DE LASUBSECRETARÍA Y SUS DEPENDENCIAS.</t>
  </si>
  <si>
    <t>Prestar servicios profesionales para apoyar jurídicamente a laSecretaría Distrital de Gobierno en la revisión y seguimiento de asuntosestratégicos relacionados al Despacho de la entidad.</t>
  </si>
  <si>
    <t>PRESTAR LOS SERVICIOS PROFESIONALES A LA SUBSECRETARIA PARA LAGOBERNABILIDAD Y GARANTIA DE DERECHOS Y DEPENDENCIAS ASOCIADASPARA APOYAR LA PUESTA EN MARCHA DEL OBSERVATORIO DE CONFLICTIVIDADSOCIAL Y DERECHOS HUMANOS EN ARTICULACION CON LASPOLITICAS, PLANES,PROGRAMAS, PROYECTOS Y ACTIVIDADES MISIONALES DE LA SUBSECRETARIA YSUS DEPENDENCIAS ADSCRITAS</t>
  </si>
  <si>
    <t>"PRESTAR LOS SERVICIOS PROFESIONALES A LA DIRECCIÓN DE CONVIVENCIA YDIÁLOGO SOCIAL PARA BRINDAR ACOMPAÑAMIENTO EN LOS PROCESOS DECONFLICTIVIDAD SOCIAL, MOVILIZACIÓN CIUDADANA, AGLOMERACIONES, APOYAR LAIMPLEMENTACIÓN DE ACCIONESDE DIÁLOGO Y PREVENCIÓN QUE SE REQUIERAN "</t>
  </si>
  <si>
    <t>PRESTAR LOS SERVICIOS DE APOYO A LA GESTION PARA LA DIRECCION DECONVIVENCIA Y DIALOGO SOCIAL EN LA IMPLEMENTACION DEL PROGRMA DEDIALOGO SOCIAL, ACOMPAÑAMIENTO A LOS FENOMENOS DE CONFLICTIVIDADESSOCIALES, EJERCICIOS DE MOVILIZACION CIUDADANA, AGLOMERACIONES DEPUBLICO, ACOMPAÑAMIENTOS INTERINSTITUCIONALES Y LOS DEMAS TEMASRELACIONADOS CON LA CONVIVENCIA, DIALOGO SOCIAL Y PROTESTAS.</t>
  </si>
  <si>
    <t>Prestar los servicios de apoyo a la gestión en la Secretaría Distritalde Gobierno, para acompañar los trámites pertinentes para elfortalecimiento de la gestión administrativa.</t>
  </si>
  <si>
    <t>PRESTAR LOS SERVICIOS DE APOYO A LA GESTIÓN PARA LA DIRECCIÓN DECONVIVENCIA Y DIÁLOGO SOCIAL EN LA IMPLEMENTACIÓN DELPROGRAMA DE DIÁLOGO SOCIAL, ACOMPAÑAMIENTO A LOS FENÓMENOS DECONFLICTIVIDADES SOCIALES, EJERCICIOS DE MOVILIZACIÓN CIUDADANA,AGLOMERACIONES DE PÚBLICO, ACOMPAÑAMIENTOS INTERINSTITUCIONALES Y LOSDEMÁS TEMAS RELACIONADOS CON LA CONVIVENCIA, DIÁLOGO SOCIAL Y PROTESTAS.</t>
  </si>
  <si>
    <t>Prestar servicios profesionales a la Secretaría Distrital de Gobierno(SDG) en el desarrollo de estudios y evaluaciones de planes, programas yproyectos.</t>
  </si>
  <si>
    <t>PRESTAR SERVICIOS PROFESIONALES EN EL MARCO DE LAS ACCIONES DE GESTIÓNPOR ADELANTAR EN LA DIRECCIÓN DE CONVIVENCIAY DIÁLOGO SOCIAL.</t>
  </si>
  <si>
    <t>PRESTAR SERVICIOS PROFESIONALES A LA DIRECCIÓN DE CONVIVENCIA Y DIÁLOGOSOCIAL PARA APOYAR LA IMPLEMENTACIÓN DEL PROGRAMA DE DIÁLOGO SOCIAL ASÍCOMO LAS ACTIVIDIDADES REQUERIDAS DEL SISTEMA UNICO DE GESTIÓN DEAGLOMERACIONES DE PÚBLICO -SUGA-</t>
  </si>
  <si>
    <t>Prestar los servicios profesionales en la Secretaría Distrital deGobierno para asesorar en las actividades relacionadas con las políticasde prevención deldaño antijurídico y de defensa jurídica del Modelo Integrado dePlaneación y Gestión (MIPG), así como las acciones de representaciónjudicial yextrajudicial de la entidad, y demás actividades jurídicas que serequieran.</t>
  </si>
  <si>
    <t>PRESTAR SERVICIOS PROFESIONALES PARA EL FORTALECIMIENTO TÉCNICO,SEGUIMIENTO Y ACOMPAÑAMIENTO EN LA IMPLEMENTACIÓNDE ACCIONES QUE CORRESPONDEN AL PROGRAMA DE DIÁLOGO SOCIAL DE LADIRECCIÓN DE CONVIVENCIA Y DIÁLOGO SOCIAL</t>
  </si>
  <si>
    <t>PRESTAR LOS SERVICIOS DE APOYO A LA GESTIÓN PARA LA DIRECCIÓN DECONVIVENCIA Y DIÁLOGO SOCIAL EN LA IMPLEMENTACIÓN DELPROGRAMA DE DIÁLOGO SOCIAL, ACOMPAÑAMIENTO A LOS FENÓMENOS DECONFLICTIVIDADES SOCIALES, EJERCICIOS DE MOVILIZACIÓN CIUDADANA,AGLOMERACIONES DE PÚBLICO, ACOMPAÑAMIENTOS INTERINSTITUCIONALES Y LOSDEMÁS TEMAS RELACIONADOS CON LA CONVIVENCIA, DIÁLOGO SOCIAL Y PROTESTAS</t>
  </si>
  <si>
    <t>PRESTAR SERVICIOS PROFESIONALES PARA LA DIRECCIÓN DE CONVIVENCIA YDIÁLOGO SOCIAL EN LA IMPLEMENTACIÓN DE LA LINEA DE FORTALECIMIENTOTÉCNICO DEL PROGRAMA DE DIÁLOGO SOCIAL</t>
  </si>
  <si>
    <t>PRESTAR SERVICIOS PROFESIONALES EN EL MARCO DE LAS ACCIONES DE GESTIÓNPOR ADELANTAR EN LA DIRECCIÓN DE CONVIVENCIA Y DIÁLOGO SOCIAL</t>
  </si>
  <si>
    <t>Prestar servicios profesionales a la Secretaría Distrital de Gobierno(SDG) en el desarrollo de estudios y evaluaciones de políticas públicas&lt;(&gt;,&lt;)&gt;programas y proyectos, según definición institucional</t>
  </si>
  <si>
    <t>PRESTAR SERVICIOS PROFESIONALES PARA EL  FORTALECIMIENTO TÉCNICO,SEGUIMIENTO Y ACOMPAÑAMIENTO EN LA IMPLEMENTACIÓNDE ACCIONES QUE CORRESPONDEN AL PROGRAMA DE DIÁLOGO SOCIAL DE LADIRECCIÓN DE CONVIVENCIA Y DIÁLOGO SOCIAL.</t>
  </si>
  <si>
    <t>PRESTAR SERVICIOS PROFESIONALES EN LA DIRECCIÓN DE CONVIVENCIA Y DIÁLOGOSOCIAL PARA APOYAR EL CUMPLIMIENTO DE LOS PROCESOS MISIONALES EN ELMARCO DE LAS ACCIONES DE GESTIÓN FINANCIERA Y ADMINISTRATIVA QUE SEDEBAN ADELANTAR.</t>
  </si>
  <si>
    <t>PRESTAR SERVICIOS PROFESIONALES PARA EL FORTALECIMIENTO TÉCNICO,SEGUIMIENTO Y ACOMPAÑAMIENTO EN LA IMPLEMENTACIÓNDE ACCIONES QUE CORRESPONDEN AL PROGRAMA DE DIÁLOGO SOCIAL DE LADIRECCIÓN DE CONVIVENCIA Y DIÁLOGO SOCIAL.</t>
  </si>
  <si>
    <t>PRESTAR SERVICIOS PROFESIONALES ESPECIALIZADOS PARA LA DIRECCIÓN DECONVIVENCIA Y DIÁLOGO SOCIAL EN LAIMPLEMENTACIÓN DE LA LINEA DE FORTALECIMIENTO TÉCNICO DEL PROGRAMA DEBARRISMO SOCIAL GOLES EN PAZ 2.0. Y LOS DEMÁS TEMAS RELACIONADOS</t>
  </si>
  <si>
    <t>PRESTAR SERVICIOS PROFESIONALES PARA EL FORTALECIMIENTO TÉCNICO,SEGUIMIENTO Y ACOMPAÑAMIENTO EN LAS ACCIONESORIENTADAS AL DIÁLOGO LOCAL Y ACOMPAÑAMIENTO PSICOSOCIAL</t>
  </si>
  <si>
    <t>PRESTAR SERVICIOS PROFESIONALES PARA ACOMPAÑAR LA IMPLEMENTACIÓN YSEGUIMIENTO DE LAS MESAS DE DIÁLOGO QUE SE GENEREN EN LOS DIFERENTESESPACIOS DE CONFLICTIVIDAD.</t>
  </si>
  <si>
    <t>PRESTAR SERVICIOS PROFESIONALES PARA EL FORTALECIMIENTO TÉCNICO,SEGUIMIENTO Y ACOMPAÑAMIENTO EN LA IMPLEMENTACIÓN DE ACCIONES QUECORRESPONDEN AL PROGRAMA DE DIÁLOGO SOCIAL DE LA DIRECCIÓN DECONVIVENCIA Y DIÁLOGO SOCIAL</t>
  </si>
  <si>
    <t>PRESTAR LOS SERVICIOS DE APOYO A LA GESTION PARA LA DIRECCION DECONVIVENCIA Y DIALOGO SOCIAL EN LA IMPLEMENTACIÓN DEL PROGRAMA DEDIÁLOGO SOCIAL, ACOMPAÑAMIENTO A LOS FENOMENOS DE CONFLICTIVIDADESSOCIALES, EJERCICIOS DE MOVILIZACION CIUDADANA, AGLOMERACIONES DEPUBLICO, ACOMPAÑAMIENTOS INTERINSTITUCIONALES Y LOS DEMAS TEMASRELACIONADOS CON LA CONVIVENCIA, DIALOGO SOCIAL Y PROTESTAS</t>
  </si>
  <si>
    <t>prestar los servicios de apoyo a la gestión para la dirección deconvivencia y diálogo social en la implementación del programa dediálogo social&lt;(&gt;,&lt;)&gt; acompañamiento a los fenómenos de conflictividadessociales, ejercicios de movilización ciudadana, aglomeraciones depúblico, acompañamientos interinstitucionales y los demás temasrelacionados con la convivencia, diálogo social y protestas.</t>
  </si>
  <si>
    <t>prestar los servicios de apoyo a la gestión para la dirección deconvivencia y diálogo social en la implementación del programa dediálogo social&lt;(&gt;,&lt;)&gt; acompañamiento a los fenómenos de conflictividadessociales, ejercicios de movilización ciudadana, aglomeraciones depúblico, acompañamientos interinstitucionales y los demás temasrelacionados con la convivencia, diálogo social y protestas</t>
  </si>
  <si>
    <t>PRESTAR LOS SERVICIOS DE APOYO A LA GESTION PARA LA DIRECCION DECONVIVENCIA Y DIALOGO SOCIAL EN LA IMPLEMENTACIÓN DEL PROGRAMA DEDIÁLOGO SOCIAL, ACOMPAÑAMIENTO A LOS FENOMENOS DE CONFLICTIVIDADESSOCIALES, EJERCICIOS DE MOVILIZACION CIUDADANA, AGLOMERACIONES DEPUBLICO, ACOMPAÑAMIENTOS INTERINSTITUCIONALES Y LOS DEMAS TEMASRELACIONADOS CON LA CONVIVENCIA, DIALOGO SOCIAL Y PROTESTAS.</t>
  </si>
  <si>
    <t>PRESTAR LOS SERVICIOS DE APOYO A LA GESTION PARA LA DIRECCION DECONVIVENCIA Y DIALOGO SOCIAL EN LA IMPLEMENTACIÓN DEL PROGRAMA DEDIÁLOGO SOCIAL, ACOMPAÑAMIENTO A LOS FENOMENOS DE CONFLICTIVIDADESSOCIALES, EJERCICIOS DE MOVILIZACION CIUDADANA, AGLOMERACIONES DEPUBLICO, ACOMPAÑAMIENTOS INTERINSTITUCIONALES Y LOS DEMAS TEMASRELACIONADOS CON LACONVIVENCIA, DIALOGO SOCIAL Y PROTESTAS.</t>
  </si>
  <si>
    <t>Prestar los servicios de apoyo a la gestión para la dirección deconvivencia y diálogo social en la implementación del programa dediálogo social&lt;(&gt;,&lt;)&gt; acompañamiento a los fenómenos de conflictividadessociales, ejercicios de movilización ciudadana, aglomeraciones depúblico, acompañamientos interinstitucionales y los demás temasrelacionados con la convivencia, diálogo social y protestas.</t>
  </si>
  <si>
    <t>prestar los servicios de apoyo a la gestión para la dirección deconvivencia y diálogo social en la implementación del programa dediálogo social&lt;(&gt;,&lt;)&gt; acompañamiento a los fenómenos de conflictividadessociales, ejercicios de movilización ciudadana, aglomeraciones depúblico, acompañamientosinterinstitucionales y los demás temas relacionados con la convivencia,diálogo social y protestas.</t>
  </si>
  <si>
    <t>Prestar los servicios profesionales para apoyar la implementación delmodelo de analítica institucional de la Secretaría Distrital deGobierno.</t>
  </si>
  <si>
    <t>PRESTAR LOS SERVICIOS DE APOYO A LA GESTIÓN PARA LA DIRECCIÓN DECONVIVENCIA Y DIÁLOGO SOCIAL EN LA IMPLEMENTACIÓN DEL PROGRAMA DEDIÁLOGO SOCIAL, ACOMPAÑAMIENTO A LOS FENÓMENOS DE CONFLICTIVIDADESSOCIALES, EJERCICIOS DE MOVILIZACIÓNCIUDADANA, AGLOMERACIONES DE PÚBLICO, ACOMPAÑAMIENTOSINTERINSTITUCIONALES Y LOS DEMÁS TEMAS RELACIONADOS CON LA CONVIVENCIA,DIÁLOGO SOCIAL Y PROTESTAS.</t>
  </si>
  <si>
    <t>REALIZAR LA ADICION Y PRORROGA DEL CONTRATO 302 DE 2022 SUSCRITO ENTRESECRETARIA DISTRITAL DE GOBIERNO Y LEIDY ALEJANDRA RAMIREZ SANCHEZ</t>
  </si>
  <si>
    <t>REALIZAR LA ADICION Y PRORROGA DEL CONTRATO 538 DE 2022 SUSCRITO ENTRESECRETARIA DISTRITAL DE GOBIERNO Y HÉCTOR MANUEL PAIBA ARDILA</t>
  </si>
  <si>
    <t>PRESTAR SERVICIOS PROFESIONALES PARA ACOMPAÑAR LA IMPLEMENTACIÓN YSEGUIMIENTO DE LAS MESAS DE DIÁLOGO QUE SE GENEREN EN LOS DIFERENTESESPACIOS DE CONFLICTIVIDAD</t>
  </si>
  <si>
    <t>REALIZAR LA ADICION Y PRORROGA DEL CONTRATO 376 DE 2022 SUSCRITO ENTRESECRETARIA DISTRITAL DE GOBIERNO Y FRANCY JOHANNA ARIAS CELI</t>
  </si>
  <si>
    <t>PRESTAR SERVICIOS PROFESIONALES QUE GARANTICEN EL ACOMPAÑAMIENTO A LADIRECCIÓN DE CONVIVENCIA Y DIÁLOGO SOCIAL EN LA GESTIÓN INSTITUCIONAL</t>
  </si>
  <si>
    <t>REALIZAR LA ADICION Y PRORROGA DEL CONTRATO 526 DE 2022 SUSCRITO ENTRESECRETARIA DISTRITAL DE GOBIERNO Y NORMA MIREYA RODRÍGUEZ BECERRA</t>
  </si>
  <si>
    <t>PRESTAR SERVICIOS DE APOYO A LA GESTIÓN EN LA DIRECCIÓN DE CONVIVENCIA YDIÁLOGO SOCIAL PARA ACOMPAÑAR LAIMPLEMENTACIÓN Y SEGUIMIENTO DE LAS MESAS DE DIÁLOGO QUE SE GENEREN ENLOS DIFERENTES ESPACIOS DE CONFLICTIVIDAD</t>
  </si>
  <si>
    <t>REALIZAR LA ADICION Y PRORROGA DEL CONTRATO 632 DE 2022 SUSCRITO ENTRESECRETARIA DISTRITAL DE GOBIERNO Y JENNYFER ARIAS MOLINA</t>
  </si>
  <si>
    <t>REALIZAR LA ADICION Y PRORROGA DEL CONTRATO 671 DE 2022 SUSCRITO ENTRESECRETARIA DISTRITAL DE GOBIERNO Y DIEGO ALEXANDER GUTIERREZ BALLEN.</t>
  </si>
  <si>
    <t>REALIZAR LA ADICION Y PRORROGA DEL CONTRATO 817 DE 2022 SUSCRITO ENTRESECRETARIA DISTRITAL DE GOBIERNO Y OLMEDO ABELARDO ALTAMIRANO MORENO</t>
  </si>
  <si>
    <t>PRESTAR LOS SERVICIOS DE APOYO A LA GESTIÓN PARA LA DIRECCIÓN DECONVIVENCIA Y DIÁLOGO SOCIAL EN LA IMPLEMENTACIÓN DEL PROGRAMA DEDIÁLOGO SOCIAL, ACOMPAÑAMIENTO A LOS FENÓMENOS DE CONFLICTIVIDADESSOCIALES, EJERCICIOS DE MOVILIZACIÓN CIUDADANA, AGLOMERACIONES DEPÚBLICO ACOMPAÑAMIENTOS INTERINSTITUCIONALES Y LOS DEMÁS TEMASRELACIONADOS CON LA CONVIVENCIA, DIÁLOGO SOCIAL Y PROTESTAS CON ENFOQUEDE GENERO</t>
  </si>
  <si>
    <t>PRESTAR SERVICIOS DE APOYO A LA GESTIÓN PARA LA DIRECCIÓN DE CONVIVENCIAY DIÁLOGO SOCIAL PARA APOYAR AL DIRECTOR/AEN LA IMPLEMENTACIÓN DE LA LINEA DE PROTESTA RELACIONADOS CON LACONVIVENCIA, DIÁLOGO SOCIAL Y MOVILIZACIONESSOCIALES</t>
  </si>
  <si>
    <t>PRESTAR LOS SERVICIOS DE APOYO A LA GESTIÓN PARA LA DIRECCIÓN DECONVIVENCIA Y DIÁLOGO SOCIAL EN LA IMPLEMENTACIÓN DEL PROGAMA GOLES ENPAZ 2.0 Y LA PROMOCIÓN DE LA SANA CONVIVENCIA EN EL FÚTBOL DENTRO YFUERA DEL ESTADIO Y LOS DEMÁS TEMAS RELACIONADOS CON LA CONVIVENCIA,DIÁLOGO SOCIAL Y PROTESTAS</t>
  </si>
  <si>
    <t>PRESTAR LOS SERVICIOS DE APOYO A LA GESTIÓN PARA LA DIRECCIÓN DECONVIVENCIA Y DIÁLOGO SOCIAL EN LA IMPLEMENTACIÓN DELPROGAMA GOLES EN PAZ 2.0 Y LA PROMOCIÓN DE LA SANA CONVIVENCIA EN ELFÚTBOL DENTRO Y FUERA DEL ESTADIO Y LOS DEMÁS TEMAS RELACIONADOS CON LACONVIVENCIA, DIÁLOGO SOCIAL Y PROTESTAS</t>
  </si>
  <si>
    <t>PRESTAR SERVICIOS DE APOYO A LA GESTIÓN QUE GARANTICEN EL ACOMPAÑAMIENTOA LOS FENÓMENOS DE CONFLICTIVIDADES SOCIALES, EJERCICIOS DE MOVILIZACIÓNCIUDADANA, AGLOMERACIONES DE PÚBLICO, ACOMPAÑAMIENTOSINTERINSTITUCIONALES YLOS DEMÁS TEMAS RELACIONADOS CON LA CONVIVENCIA, DIÁLOGO SOCIAL YPROTESTAS.</t>
  </si>
  <si>
    <t>REALIZAR LA ADICION Y PRORROGA DEL CONTRATO 360 DE 2022 SUSCRITO ENTRESECRETARIA DISTRITAL DE GOBIERNO Y DANIEL FELIPE ARIZA GONZALEZ</t>
  </si>
  <si>
    <t>PRESTAR SERVICIOS PROFESIONALES ESPECIALIZADOS EN EL MARCO DE LASACCIONES DE GESTIÓN POR ADELANTAR EN LA DIRECCIÓN DE CONVIVENCIA YDIÁLOGO SOCIAL</t>
  </si>
  <si>
    <t>REALIZAR LA ADICION Y PRORROGA DEL CONTRATO 368 DE 2022 SUSCRITO ENTRESECRETARIA DISTRITAL DE GOBIERNO Y DIANA CAROLINA BARACALDO VELASQUEZ</t>
  </si>
  <si>
    <t>REALIZAR LA ADICION Y PRORROGA No. 1 DEL CONTRATO 544 DE 2022 SUSCRITOENTRE SECRETARIA DISTRITAL DE GOBIERNO Y JOHAN ANDREY SUTA ESPINEL</t>
  </si>
  <si>
    <t>REALIZAR LA ADICION Y PRORROGA DEL CONTRATO 325 DE 2022 SUSCRITO ENTRESECRETARIA DISTRITAL DE GOBIERNO Y JONATHAN CARDENAS GARZON</t>
  </si>
  <si>
    <t>REALIZAR LA ADICION Y PRORROGA DEL CONTRATO 689 DE 2022 SUSCRITO ENTRESECRETARIA DISTRITAL DE GOBIERNO Y OMAR ALEXANDER RUIZ BARRERA.</t>
  </si>
  <si>
    <t>REALIZAR LA ADICION Y PRORROGA DEL CONTRATO 530 DE 2022 SUSCRITO ENTRESECRETARIA DISTRITAL DE GOBIERNO Y DEINNY ROCIO ESCOBAR RUGELES.</t>
  </si>
  <si>
    <t>REALIZAR LA ADICION Y PRORROGA DEL CONTRATO 682 DE 2022 SUSCRITO ENTRESECRETARIA DISTRITAL DE GOBIERNO Y ANDRES FELIPE CALDERON OTERO</t>
  </si>
  <si>
    <t>REALIZAR LA ADICION Y PRORROGA DEL CONTRATO 574 DE 2022 SUSCRITO ENTRESECRETARIA DISTRITAL DE GOBIERNO Y DIEGO MAURICIO HILARION NIÑO</t>
  </si>
  <si>
    <t>REALIZAR LA ADICION Y PRORROGA DEL CONTRATO 515 DE 2022 SUSCRITO ENTRESECRETARIA DISTRITAL DE GOBIERNO Y JUAN DAVID CARREÑO PASCUAS.</t>
  </si>
  <si>
    <t>REALIZAR LA ADICION Y PRORROGA DEL CONTRATO 324 DE 2022 SUSCRITO ENTRESECRETARIA DISTRITAL DE GOBIERNO Y HERNAN GERARDO RAMIREZ VILLAMIL</t>
  </si>
  <si>
    <t>REALIZAR LA ADICION Y PRORROGA DEL CONTRATO 372 DE 2022 SUSCRITO ENTRESECRETARIA DISTRITAL DE GOBIERNO Y LAURA XIMENA ALDANA CHOCONTA</t>
  </si>
  <si>
    <t>REALIZAR LA ADICION Y PRORROGA DEL CONTRATO 406 DE 2022 SUSCRITO ENTRESECRETARIA DISTRITAL DE GOBIERNO Y JOSE NICOLAS REYES GARCIA</t>
  </si>
  <si>
    <t>REALIZAR LA ADICION Y PRORROGA DEL CONTRATO 414 DE 2022 SUSCRITO ENTRESECRETARIA DISTRITAL DE GOBIERNO Y SANTIAGO ROMERO VANEGAS.</t>
  </si>
  <si>
    <t>REALIZAR LA ADICION Y PRORROGA DEL CONTRATO 890 DE 2022 SUSCRITO ENTRESECRETARIA DISTRITAL DE GOBIERNO Y WILLIAN EDUARDO CARVAJAL ANGARITA.</t>
  </si>
  <si>
    <t>REALIZAR LA ADICION Y PRORROGA No. 1 DEL CONTRATO 572 DE 2022 SUSCRITOENTRE SECRETARIA DISTRITAL DE GOBIERNO Y MARGIORI GONZALEZ SIABATO</t>
  </si>
  <si>
    <t>REALIZAR LA ADICION Y PRORROGA DEL CONTRATO 554 DE 2022 SUSCRITO ENTRESECRETARIA DISTRITAL DE GOBIERNO Y MARCO FIDEL PEDROZA HUERTAS</t>
  </si>
  <si>
    <t>REALIZAR LA ADICION Y PRORROGA DEL CONTRATO 908 DE 2022 SUSCRITO ENTRESECRETARIA DISTRITAL DE GOBIERNO Y JAIME ALEXANDER RAMÍREZ GARCÍA</t>
  </si>
  <si>
    <t>REALIZAR LA ADICION Y PRORROGA DEL CONTRATO 370 DE 2022 SUSCRITO ENTRESECRETARIA DISTRITAL DE GOBIERNO Y JOSE CARLOS JIMENEZ BUSTILLO</t>
  </si>
  <si>
    <t>REALIZAR LA ADICION Y PRORROGA DEL CONTRATO 603 DE 2022 SUSCRITO ENTRESECRETARIA DISTRITAL DE GOBIERNO Y VIVIANA VALENCIA CARDONA</t>
  </si>
  <si>
    <t>REALIZAR LA ADICION Y PRORROGA DEL CONTRATO 710 DE 2022 SUSCRITO ENTRESECRETARIA DISTRITAL DE GOBIERNO Y FREDY OSWALDO IMBACHI RONCANCIO</t>
  </si>
  <si>
    <t>REALIZAR LA ADICION Y PRORROGA DEL CONTRATO 879 DE 2022 SUSCRITO ENTRESECRETARIA DISTRITAL DE GOBIERNO Y JOHAN MAURICIO AREVALO CEPEDA</t>
  </si>
  <si>
    <t>REALIZAR LA ADICION Y PRORROGA DEL CONTRATO 559 DE 2022 SUSCRITO ENTRESECRETARIA DISTRITAL DE GOBIERNO Y RODRIGUEZ SIERRA YEIMI NATALIA QUIENCEDE A LILIA CATALINA VARGAS DUANCA</t>
  </si>
  <si>
    <t>REALIZAR LA ADICION Y PRORROGA DEL CONTRATO 553 DE 2022 SUSCRITO ENTRESECRETARIA DISTRITAL DE GOBIERNO Y JHOAN FERNANDO ALVAREZ GARZON</t>
  </si>
  <si>
    <t>PRESTAR SERVICIOS PROFESIONALES PARA LA DIRECCIÓN DE CONVIVENCIA YDIÁLOGO SOCIAL EN LA IMPLEMENTACIÓN DE LA LINEA DE FORTALECIMIENTOTÉCNICO DEL PROGRAMA DE DIÁLOGO SOCIAL.</t>
  </si>
  <si>
    <t>REALIZAR LA ADICION Y PRORROGA DEL CONTRATO 619 DE 2022 SUSCRITO ENTRESECRETARIA DISTRITAL DE GOBIERNO Y DIEGO ALEXANDER GONZALEZ GOMEZ</t>
  </si>
  <si>
    <t>REALIZAR LA ADICION Y PRORROGA DEL CONTRATO 577 DE 2022 SUSCRITO ENTRESECRETARIA DISTRITAL DE GOBIERNO Y MIGUEL EDUARDO PULIDO BONILLA</t>
  </si>
  <si>
    <t>REALIZAR LA ADICION Y PRORROGA DEL CONTRATO 500 DE 2022 SUSCRITO ENTRESECRETARIA DISTRITAL DE GOBIERNO Y MIGUEL ANGEL JIMENEZ SANCHEZ</t>
  </si>
  <si>
    <t>REALIZAR LA ADICION Y PRORROGA DEL CONTRATO 765 DE 2022 SUSCRITO ENTRESECRETARIA DISTRITAL DE GOBIERNO Y WILMER ALEXIS VALENCIA CONTO</t>
  </si>
  <si>
    <t>REALIZAR LA ADICION Y PRORROGA DEL CONTRATO 275 DE 2022 SUSCRITO ENTRESECRETARIA DISTRITAL DE GOBIERNO Y RICHARD ALEJANDRO MARIN ZIPACON</t>
  </si>
  <si>
    <t>REALIZAR LA ADICION Y PRORROGA DEL CONTRATO 268 DE 2022 SUSCRITO ENTRESECRETARIA DISTRITAL DE GOBIERNO Y FERNANDO FLOREZ MORA</t>
  </si>
  <si>
    <t>REALIZAR LA ADICION Y PRORROGA DEL CONTRATO 262 DE 2022 SUSCRITO ENTRESECRETARIA DISTRITAL DE GOBIERNO Y CARLOS ALBERTO DUEÑAS MARTINEZ</t>
  </si>
  <si>
    <t>REALIZAR LA ADICION Y PRORROGA DEL CONTRATO 189 DE 2022 SUSCRITO ENTRESECRETARIA DISTRITAL DE GOBIERNO Y FAVIO NELSON SANCHEZ POVEDA</t>
  </si>
  <si>
    <t>REALIZAR LA ADICION Y PRORROGA DEL CONTRATO 680 DE 2022 SUSCRITO ENTRESECRETARIA DISTRITAL DE GOBIERNO Y EDGARDO JOSÉ MAESTRE ROMERO</t>
  </si>
  <si>
    <t>REALIZAR LA ADICION Y PRORROGA DEL CONTRATO 865 DE 2022 SUSCRITO ENTRESECRETARIA DISTRITAL DE GOBIERNO Y : MARÍA CAMILA CASTELLANOS HERNANDEZ</t>
  </si>
  <si>
    <t>Aunar esfuerzos a nivel técnico, administrativo y financiero paraImplementar acciones de participación ciudadana en el Distrito Capital yfomentar el gobierno abierto en la vigencia 2022</t>
  </si>
  <si>
    <t>REALIZAR LA ADICION Y PRORROGA DEL CONTRATO 905 DE 2022 SUSCRITO ENTRESECRETARIA DISTRITAL DE GOBIERNO Y JOHN EDINSON RAMIREZ BAUTISTA</t>
  </si>
  <si>
    <t>REALIZAR LA ADICION Y PRORROGA DEL CONTRATO 426 DE 2022 SUSCRITO ENTRESECRETARIA DISTRITAL DE GOBIERNO Y JHON JAMESGIRON DIAZ</t>
  </si>
  <si>
    <t>REALIZAR LA ADICION Y PRORROGA DEL CONTRATO 594 DE 2022 SUSCRITO ENTRESECRETARIA DISTRITAL DE GOBIERNO Y OSCAR DAVID PATERNINA NEITA</t>
  </si>
  <si>
    <t>REALIZAR LA ADICION Y PRORROGA DEL CONTRATO 641 DE 2022 SUSCRITO ENTRESECRETARIA DISTRITAL DE GOBIERNO Y CAMILO ALEJANDRO RODRIGUEZ FONSECA</t>
  </si>
  <si>
    <t>REALIZAR LA ADICION Y PRORROGA DEL CONTRATO 429 DE 2022 SUSCRITO ENTRESECRETARIA DISTRITAL DE GOBIERNO Y LUZ MERY MUÑOZ PALACIOS</t>
  </si>
  <si>
    <t>REALIZAR LA ADICION Y PRORROGA DEL CONTRATO 188 DE 2022 SUSCRITO ENTRESECRETARIA DISTRITAL DE GOBIERNO Y JHONATAN PARDO NIÑO</t>
  </si>
  <si>
    <t>REALIZAR LA ADICION Y PRORROGA DEL CONTRATO 790 DE 2022 SUSCRITO ENTRESECRETARIA DISTRITAL DE GOBIERNO Y JAVIER ANDRES GUERRA ACOSTA</t>
  </si>
  <si>
    <t>REALIZAR LA ADICION Y PRORROGA DEL CONTRATO 421 DE 2022 SUSCRITO ENTRESECRETARIA DISTRITAL DE GOBIERNO Y MARIA DEL PILAR BUITRAGO GOMEZ</t>
  </si>
  <si>
    <t>REALIZAR LA ADICION Y PRORROGA DEL CONTRATO 405 DE 2022 SUSCRITO ENTRESECRETARIA DISTRITAL DE GOBIERNO Y DIEGO FERNANDO CAMARGO MARIN</t>
  </si>
  <si>
    <t>PRESTAR SERVICIOS PROFESIONALES AL A SUBSECRETARIA PARA LAGOBERNABILIDAD Y GARANTIA DE DERECHOS PARA LA PUESTA ENMARCHA DEL OBSERVATORIO DE CONFLCITIVIDAD SOCIAL Y DERECHOS HUMANOS ENARTICULACIÓN CON LAS LAS POLTITICAS, PLANES&lt;(&gt;,&lt;)&gt;PROGRAMAS, PROYECTOS Y ACTIVIDADES MISIONALES DE LA SUBSECRETARIA Y SUSDEPENDENCIAS.</t>
  </si>
  <si>
    <t>REALIZAR LA ADICION Y PRORROGA DEL CONTRATO 1134 DE 2022 SUSCRITO ENTRESECRETARIA DISTRITAL DE GOBIERNO Y DILAN JOSE GOMEZ DE AVILA</t>
  </si>
  <si>
    <t>REALIZAR LA ADICION Y PRORROGA DEL CONTRATO 424 DE 2022 SUSCRITO ENTRESECRETARIA DISTRITAL DE GOBIERNO Y JOHAN SEBASTIAN BARRERA RAMIREZ</t>
  </si>
  <si>
    <t>REALIZAR LA ADICION Y PRORROGA DEL CONTRATO 170 DE 2022 SUSCRITO ENTRESECRETARIA DISTRITAL DE GOBIERNO Y CRISTHIAM MAURICIO LOSADA MONCADA</t>
  </si>
  <si>
    <t>REALIZAR LA ADICION Y PRORROGA DEL CONTRATO 121 DE 2022 SUSCRITO ENTRESECRETARIA DISTRITAL DE GOBIERNO Y RONAL ESNEIDER CASTIBLANCO MACA</t>
  </si>
  <si>
    <t>REALIZAR LA ADICION Y PRORROGA DEL CONTRATO 128 DE 2022 SUSCRITO ENTRESECRETARIA DISTRITAL DE GOBIERNO Y LUZ STELLA AMAYA NAVARRO.</t>
  </si>
  <si>
    <t>REALIZAR LA ADICION Y PRORROGA DEL CONTRATO 122 DE 2022 SUSCRITO ENTRESECRETARIA DISTRITAL DE GOBIERNO Y YALESI LILIANA CORTES HUESO.</t>
  </si>
  <si>
    <t>REALIZAR LA ADICION Y PRORROGA DEL CONTRATO 178 DE 2022 SUSCRITO ENTRESECRETARIA DISTRITAL DE GOBIERNO Y STEFANNYBARRETO TAFUR</t>
  </si>
  <si>
    <t>REALIZAR LA ADICION Y PRORROGA DEL CONTRATO 187 DE 2022 SUSCRITO ENTRESECRETARIA DISTRITAL DE GOBIERNO Y ANGIE NATALIA MEDINA LEON</t>
  </si>
  <si>
    <t>REALIZAR LA ADICION Y PRORROGA DEL CONTRATO 34 DE 2022 SUSCRITO ENTRESECRETARIA DISTRITAL DE GOBIERNO Y GERSON EDUARDO PACHÓN HUERTAS</t>
  </si>
  <si>
    <t>PRESTAR SERVICIOS PROFESIONALES ESPECIALIZADOS EN EL MARCO DE LASACCIONES DE GESTIÓN POR ADELANTAR EN LA DIRECCIÓNDE CONVIVENCIA Y DIÁLOGO SOCIAL.</t>
  </si>
  <si>
    <t>REALIZAR LA ADICION Y PRORROGA DEL CONTRATO 476 DE 2022 SUSCRITO ENTRESECRETARIA DISTRITAL DE GOBIERNO Y GUSTAVO ARLEY TREJOS</t>
  </si>
  <si>
    <t>REALIZAR LA ADICION Y PRORROGA Y OTRO SI DEL CONTRATO 1261 DE 2022SUSCRITO ENTRE SECRETARIA DISTRITAL DE GOBIERNO Y DIANA MARCELA GUAYARACASTILLO</t>
  </si>
  <si>
    <t>REALIZAR LA ADICION, PRORROGA Y OTRO SI DEL CONTRATO 1334 DE 2022SUSCRITO ENTRE SECRETARIA DISTRITAL DE GOBIERNO Y JUAN SEBASTIAN MACHADOSANTOS</t>
  </si>
  <si>
    <t>REALIZAR LA ADICION, PRORROGA Y OTRO SI DEL CONTRATO 1234 DE 2022SUSCRITO ENTRE SECRETARIA DISTRITAL DE GOBIERNO Y JAIR MARCEL MAHECHAGARZON</t>
  </si>
  <si>
    <t>REALIZAR LA ADICION, PRORROGA Y OTRO SI DEL CONTRATO 1245 DE 2022SUSCRITO ENTRE SECRETARIA DISTRITAL DE GOBIERNO Y EDUARDO GRUESO ZUÑIGA</t>
  </si>
  <si>
    <t>REALIZAR LA ADICION, PRORROGA Y OTRO SI DEL CONTRATO 190 DE 2022SUSCRITO ENTRE SECRETARIA DISTRITAL DE GOBIERNO Y DIANA MARCELA RINCÓNORTIZ</t>
  </si>
  <si>
    <t>REALIZAR LA ADICION, PRORROGA Y OTRO SI DEL CONTRATO 214 DE 2022SUSCRITO ENTRE SECRETARIA DISTRITAL DE GOBIERNO Y YULI YERALDIN MURILLOCOBA</t>
  </si>
  <si>
    <t>REALIZAR LA ADICION, PRORROGA Y OTRO SI DEL CONTRATO 213 DE 2022SUSCRITO ENTRE SECRETARIA DISTRITAL DE GOBIERNO Y JENNY ALEXANDRACAMARGO RUBIO</t>
  </si>
  <si>
    <t>REALIZAR LA ADICION, PRORROGA Y OTRO SI DEL CONTRATO 199 DE 2022SUSCRITO ENTRE SECRETARIA DISTRITAL DE GOBIERNO YFRANCISCO JAVIER DIAZ CANASTEROS</t>
  </si>
  <si>
    <t>REALIZAR LA ADICION, PRORROGA Y OTRO SI DEL CONTRATO 427 DE 2022SUSCRITO ENTRE SECRETARIA DISTRITAL DE GOBIERNO Y LEIDY PAULA CORDOBAMORENO</t>
  </si>
  <si>
    <t>REALIZAR LA ADICION, PRORROGA Y OTRO SI DEL CONTRATO 201 DE 2022SUSCRITO ENTRE SECRETARIA DISTRITAL DE GOBIERNO Y JUAN DAVID RODRIGUEZFAJARDO</t>
  </si>
  <si>
    <t>REALIZAR LA ADICION, PRORROGA Y OTRO SI DEL CONTRATO 423 DE 2022SUSCRITO ENTRE SECRETARIA DISTRITAL DE GOBIERNO YJORGE ELIECER CASTELLANOS RODRIGUEZ</t>
  </si>
  <si>
    <t>REALIZAR LA ADICION, PRORROGA Y OTRO SI DEL CONTRATO 1133 DE 2022SUSCRITO ENTRE SECRETARIA DISTRITAL DE GOBIERNO Y BLEIDY YURANY CRUZMOYA</t>
  </si>
  <si>
    <t>REALIZAR LA ADICION, PRORROGA Y OTRO SI DEL CONTRATO 1294 DE 2022SUSCRITO ENTRE SECRETARIA DISTRITAL DE GOBIERNO Y LUISA FERNANDA DUQUEPINEDA</t>
  </si>
  <si>
    <t>REALIZAR LA ADICION, PRORROGA Y OTRO SI DEL CONTRATO 1290 DE 2022SUSCRITO ENTRE SECRETARIA DISTRITAL DE GOBIERNO YKAREN MILENA ELINAN RODRÍGUEZ</t>
  </si>
  <si>
    <t>REALIZAR LA ADICIÓN Y PRORROGA DEL CONTRATO No.774 DE 2022 SUSCRITO PORLA SECRETARIA DISTRITAL DE GOBIERNO Y JUANCAMILO ARIZA VERGARA</t>
  </si>
  <si>
    <t>REALIZAR LA ADICION, PRORROGA Y OTRO SI DEL CONTRATO 688 DE 2022SUSCRITO ENTRE SECRETARIA DISTRITAL DE GOBIERNO Y HENRRY JOHAN GÓMEZCASTAÑEDA</t>
  </si>
  <si>
    <t>REALIZAR LA ADICIÓN, PRORROGA Y OTRO SI DEL CONTRATO 1372 DE 2022SUSCRITO ENTRE LA SECRETARIA DISTRITAL DE GOBIERNO Y ALEXANDRA CAMACHOMARIN</t>
  </si>
  <si>
    <t>REALIZAR LA ADICIÓN, PRORROGA Y OTRO SI DEL CONTRATO 1373 DE 2022SUSCRITO ENTRE LA SECRETARIA DISTRITAL DE GOBIERNO Y CARLOS ARTURO DIAZCASTIBLANCO</t>
  </si>
  <si>
    <t>REALIZAR LA ADICION Y PRORROGA DEL CONTRATO 1375 DE 2022 SUSCRITO ENTRESECRETARIA DISTRITAL DE GOBIERNO Y CLAUDIA PAOLA MARTINEZ RODRIGUEZ</t>
  </si>
  <si>
    <t>REALIZAR LA ADICIÓN, PRORROGA Y OTRO SI DEL CONTRATO 1364 DE 2022SUSCRITO ENTRE LA SECRETARIA DISTRITAL DE GOBIERNO Y GUSTAVO CASANOVADUARTE</t>
  </si>
  <si>
    <t>REALIZAR LA ADICIÓN, PRORROGA Y OTRO SI DEL CONTRATO 869 DE 2022SUSCRITO ENTRE LA SECRETARIA DISTRITAL DE GOBIERNO YJIMMY ALEJANDRO MONTES AMORTEGUI</t>
  </si>
  <si>
    <t>REALIZAR LA ADICION Y PRORROGA Y OTRO SI DEL CONTRATO 1412 DE 2022SUSCRITO ENTRE SECRETARIA DISTRITAL DE GOBIERNO Y EDWIN ARMANDORONCANCIO VELANDIA</t>
  </si>
  <si>
    <t>REALIZAR LA ADICION Y PRORROGA DEL CONTRATO 1390 DE 2022 SUSCRITO ENTRESECRETARIA DISTRITAL DE GOBIERNO Y LAURA VANESSA ROSAS ROZO</t>
  </si>
  <si>
    <t>REALIZAR LA ADICION Y PRORROGA DEL CONTRATO 1378 DE 2022 SUSCRITO ENTRESECRETARIA DISTRITAL DE GOBIERNO Y GUSTAVO ADOLFO GALINDEZ OLARTE</t>
  </si>
  <si>
    <t>REALIZAR LA ADICION Y PRORROGA Y OTRO SI DEL CONTRATO 1395 DE 2022SUSCRITO ENTRE SECRETARIA DISTRITAL DE GOBIERNO Y LAURA CATALINA ALVAREZMOSQUERA.</t>
  </si>
  <si>
    <t>REALIZAR LA ADICION Y PRORROGA Y OTRO SI DEL CONTRATO 436 DE 2022SUSCRITO ENTRE SECRETARIA DISTRITAL DE GOBIERNO Y MELADY SOFIA GUERREROCASTAÑEDA</t>
  </si>
  <si>
    <t>75</t>
  </si>
  <si>
    <t>460</t>
  </si>
  <si>
    <t>455</t>
  </si>
  <si>
    <t>686</t>
  </si>
  <si>
    <t>1847</t>
  </si>
  <si>
    <t>1946</t>
  </si>
  <si>
    <t>1954</t>
  </si>
  <si>
    <t>1959</t>
  </si>
  <si>
    <t>1992</t>
  </si>
  <si>
    <t>1490</t>
  </si>
  <si>
    <t>1456</t>
  </si>
  <si>
    <t>2045</t>
  </si>
  <si>
    <t>2233</t>
  </si>
  <si>
    <t>1716</t>
  </si>
  <si>
    <t>2366</t>
  </si>
  <si>
    <t>2482</t>
  </si>
  <si>
    <t>2559</t>
  </si>
  <si>
    <t>1948</t>
  </si>
  <si>
    <t>3409</t>
  </si>
  <si>
    <t>1963</t>
  </si>
  <si>
    <t>3439</t>
  </si>
  <si>
    <t>1961</t>
  </si>
  <si>
    <t>3457</t>
  </si>
  <si>
    <t>1988</t>
  </si>
  <si>
    <t>3467</t>
  </si>
  <si>
    <t>1952</t>
  </si>
  <si>
    <t>3473</t>
  </si>
  <si>
    <t>1951</t>
  </si>
  <si>
    <t>3662</t>
  </si>
  <si>
    <t>3668</t>
  </si>
  <si>
    <t>1953</t>
  </si>
  <si>
    <t>3717</t>
  </si>
  <si>
    <t>2028</t>
  </si>
  <si>
    <t>3769</t>
  </si>
  <si>
    <t>1995</t>
  </si>
  <si>
    <t>3773</t>
  </si>
  <si>
    <t>3816</t>
  </si>
  <si>
    <t>2016</t>
  </si>
  <si>
    <t>3856</t>
  </si>
  <si>
    <t>2114</t>
  </si>
  <si>
    <t>3866</t>
  </si>
  <si>
    <t>2052</t>
  </si>
  <si>
    <t>3889</t>
  </si>
  <si>
    <t>2180</t>
  </si>
  <si>
    <t>3899</t>
  </si>
  <si>
    <t>3910</t>
  </si>
  <si>
    <t>2182</t>
  </si>
  <si>
    <t>3924</t>
  </si>
  <si>
    <t>2100</t>
  </si>
  <si>
    <t>3932</t>
  </si>
  <si>
    <t>2250</t>
  </si>
  <si>
    <t>3963</t>
  </si>
  <si>
    <t>3968</t>
  </si>
  <si>
    <t>2177</t>
  </si>
  <si>
    <t>3985</t>
  </si>
  <si>
    <t>4000</t>
  </si>
  <si>
    <t>2221</t>
  </si>
  <si>
    <t>4001</t>
  </si>
  <si>
    <t>4002</t>
  </si>
  <si>
    <t>2290</t>
  </si>
  <si>
    <t>4029</t>
  </si>
  <si>
    <t>2239</t>
  </si>
  <si>
    <t>4037</t>
  </si>
  <si>
    <t>2214</t>
  </si>
  <si>
    <t>4080</t>
  </si>
  <si>
    <t>192</t>
  </si>
  <si>
    <t>480</t>
  </si>
  <si>
    <t>717</t>
  </si>
  <si>
    <t>1199</t>
  </si>
  <si>
    <t>1260</t>
  </si>
  <si>
    <t>317</t>
  </si>
  <si>
    <t>926</t>
  </si>
  <si>
    <t>1544</t>
  </si>
  <si>
    <t>RAUL EDUARDO SILVA DIAZ</t>
  </si>
  <si>
    <t>LINA ROSA DIAZ BAYONA</t>
  </si>
  <si>
    <t>VALENTINA  BAUTISTA GRIJALBA</t>
  </si>
  <si>
    <t>FELIPE  GONZALEZ MORALES</t>
  </si>
  <si>
    <t>ANDREY URIEL VERGARA SANCHEZ</t>
  </si>
  <si>
    <t>TATIANA  CARRANZA GARZON</t>
  </si>
  <si>
    <t>SARAH MARIA CANAL VELEZ</t>
  </si>
  <si>
    <t>OLGA LUCIA DIAZ RODRIGUEZ</t>
  </si>
  <si>
    <t>PAULA ANDREA CAÑON MARQUEZ</t>
  </si>
  <si>
    <t>ANGELA PATRICIA MARTINEZ TIBABUZO</t>
  </si>
  <si>
    <t>ANGELA MARIA MALAGON VILLAMARIN</t>
  </si>
  <si>
    <t>DAIHANA  GONZALEZ RESTREPO</t>
  </si>
  <si>
    <t>GERMAN HERNANDO FLORIAN PRADA</t>
  </si>
  <si>
    <t>YEINER  GARCIA MARIN</t>
  </si>
  <si>
    <t>KAREN ELIANA MEDINA DIAZ</t>
  </si>
  <si>
    <t>ALEJANDRA CATALINA FIERRO VALBUENA</t>
  </si>
  <si>
    <t>MARIA PAULA NIETO RODRIGUEZ</t>
  </si>
  <si>
    <t>LEONARDO  SANMIGUEL ROLDAN</t>
  </si>
  <si>
    <t>CAMILO ANDRES MORENO CHAPARRO</t>
  </si>
  <si>
    <t>HARVEY LEONARDO MILLAN CELIS</t>
  </si>
  <si>
    <t>PAULINA  PASTRANA RAMIREZ</t>
  </si>
  <si>
    <t>EDWIN GIOVANNY CASTILLO ROCHA</t>
  </si>
  <si>
    <t>ABEL ANDRES MALAVER AVILA</t>
  </si>
  <si>
    <t>LIZETH  PALACIOS RUEDA</t>
  </si>
  <si>
    <t>JOHAN SEBASTIAN MESA ZAMUDIO</t>
  </si>
  <si>
    <t>DIANA PATRICIA ARENAS BLANCO</t>
  </si>
  <si>
    <t>ANDREA  CABALLERO QUIROZ</t>
  </si>
  <si>
    <t>GABRIELA  RODRIGUEZ JIMENEZ</t>
  </si>
  <si>
    <t>JUANA MARIA CAYCEDO LOPEZ</t>
  </si>
  <si>
    <t>FABIAN CAMILO FONSECA JIMENEZ</t>
  </si>
  <si>
    <t>DIANA CAROLINA BELLO MILLAN</t>
  </si>
  <si>
    <t>ERIKA ESTEFANIA RODRIGUEZ VELOZA</t>
  </si>
  <si>
    <t>BLANCA EDILSA VARGAS CAVIELES</t>
  </si>
  <si>
    <t>DARWIN FARUTH HOYOS PALACIO</t>
  </si>
  <si>
    <t>ANDREA  RODAS QUICENO</t>
  </si>
  <si>
    <t>SANTIAGO IGNACIO OSPINA RICO</t>
  </si>
  <si>
    <t>Prestar servicios profesionales para el alistamiento, implementación yseguimiento a procesos de participación ciudadana electoral en las quetiene competencia la Secretaría Distrital de Gobierno, así como brindaracompañamiento a enlaces locales, instancias de participación y/ocoordinación queredunden en el fortalecimiento de instrumentos y procesos departicipación ciudadana en el marco de Gobierno abierto</t>
  </si>
  <si>
    <t>Prestar servicios profesionales especializados para el fortalecimientode la gestión jurídica y contractual de la secretaría distrital degobierno en el marco del modelo de gestión de la entidad  y de losprocesos de participación digital e innovación social.</t>
  </si>
  <si>
    <t>Prestar servicios profesionales en la Subsecretaría para laGobernabilidad y la Garantía de Derechos para apoyar el acompañamiento y seguimiento a los planes y proyectos estratégicos a cargo de laSubsecretaría</t>
  </si>
  <si>
    <t>Prestar los servicios profesionales en la Secretaria de Gobierno en laformulación, implementación, seguimiento y/o evaluación de metodologíasy herramientas dentro de los procesos del ciclo de la gestión pública</t>
  </si>
  <si>
    <t>REALIZAR LA ADICION Y PRORROGA DEL CONTRATO 228 DE 2022 SUSCRITO POR LASECRETARIA DISTRITAL DE GOBIERNO Y DAYAN VALENTINA BAUTISTA GRIJALBA.</t>
  </si>
  <si>
    <t>Prestar servicios profesionales especializados en la implementación deinstrumentos de participación ciudadana como Presupuestos Participativosen el marco del Modelo de Gobierno Abierto.</t>
  </si>
  <si>
    <t>Prestar servicios profesionales en la Subsecretaría para laGobernabilidad y la Garantía de Derechos para apoyar la puesta en marcha de los servicios&lt;(&gt;,&lt;)&gt; habilitadores y ciclo de innovación delLaboratorio de Innovación</t>
  </si>
  <si>
    <t>Prestar los servicios profesionales para apoyar la implementación delplan estratégico de comunicaciones y la creación y el desarrollo de lasdiferentes campañas de comunicación interna y externa de la SecretaríaDistrital de Gobierno, para fortalecer la divulgación de las políticas,planes, programas y proyectos que lidera la entidad.</t>
  </si>
  <si>
    <t>Prestar servicios profesionales para el fortalecimiento de la políticaMIPG de Gestión del Conocimiento y la Innovación en la SecretariaDistrital deGobierno</t>
  </si>
  <si>
    <t>Prestar los servicios profesionales en la ejecución metodológica y deasistencia técnica para cumplir el ciclo de la política pública de lapoblación Afrodescendiente y Palenquera de la Ciudad de Bogotá</t>
  </si>
  <si>
    <t>Prestar los servicios profesionales para apoyar la implementación delmodelo de analítica institucional de la Secretaría Distrital de Gobierno</t>
  </si>
  <si>
    <t>Prestar servicios profesionales a la Secretaría Distrital de Gobierno entemas relacionados con la visualización de datos para la analítica y lagestión estadística de la entidad.</t>
  </si>
  <si>
    <t>prestar servicios de apoyo a la gestión para realizar las estrategiasdigitales dando a conocer los programas y proyectos que adelanta lasecretaria distrital de gobierno en beneficio de la ciudadanía</t>
  </si>
  <si>
    <t>Prestar los servicios profesionales especializados para la coordinaciónoperativa y la implementación de productos periodísticos de laSecretaría Distrital de Gobierno</t>
  </si>
  <si>
    <t>Prestar servicios profesionales en la Subsecretaría para laGobernabilidad y la Garantía de Derechos para apoyar procesos logísticos y administrativos para la gestión del Laboratorio de Innovación</t>
  </si>
  <si>
    <t>Prestar servicios profesionales en la Subsecretaría para laGobernabilidad y la Garantía de Derechos para apoyar la construcción eimplementación de modelos, políticas, metodologías y herramientas quefortalezcan la gestión del Laboratorio de Innovación</t>
  </si>
  <si>
    <t>Prestar los servicios profesionales para la implementación del modelo deanalítica institucional y la gestión estadística de la SecretaríaDistrital deGobierno.</t>
  </si>
  <si>
    <t>Prestar servicios profesionales en la Subsecretaria para laGobernabilidad y la Garantía de Derechos para la gestión y desarrollo de los proyectos delLaboratorio de Innovación</t>
  </si>
  <si>
    <t>REALIZAR LA ADICION Y PRORROGA DEL CONTRATO 791 DE 2022 SUSCRITO ENTRESECRETARIA DISTRITAL DE GOBIERNO Y LEONARDO SANMIGUEL ROLDAN</t>
  </si>
  <si>
    <t>Prestar los servicios profesionales para la administración,configuración y desarrollo de los servicios nuevos y existentes delobservatorio deconflictividades de la Subsecretaria de Gobernabilidad de la Entidad,implementados en la nube de oracle (OCI, Apex, data visualizer).</t>
  </si>
  <si>
    <t>Prestar servicios profesionales en el desarrollo de los proyectos deanalítica de datos que apoyen la toma decisiones en los diferentesniveles de la Entidad, por medio de técnicas de analítica y del uso deherramientas computacionales basadas en información</t>
  </si>
  <si>
    <t>Prestar servicios de apoyo en procesos de activación y movilizaciónciudadana que permiten la apropiación de la ciudadanía ante los diversosinstrumentos, mecanismos e instancias de participación en el marco delas competencias de la Secretaría Distrital de Gobierno.</t>
  </si>
  <si>
    <t>Prestación de servicios de apoyo a la gestión, enfocados en larecolección de información respecto a las demandas sociales de lasnuevas ciudadaníasfacilitando su consulta y la formulación de objetivos; e implementaciónde estrategias que faciliten la participación y promuevan el dialogosocial.</t>
  </si>
  <si>
    <t>REALIZAR LA ADICION Y PRORROGA Y OTRO SI DEL CONTRATO 1194 DE 2022SUSCRITO ENTRE SECRETARIA DISTRITAL DE GOBIERNO Y EDWIN GIOVANNYCASTILLO ROCHA</t>
  </si>
  <si>
    <t>REALIZAR LA ADICION Y PRORROGA DEL CONTRATO 83 DE 2022 SUSCRITO ENTRESECRETARIA DISTRITAL DE GOBIERNO Y RAÚLEDUARDO SILVA DIAZ.</t>
  </si>
  <si>
    <t>REALIZAR LA ADICION Y PRORROGA DEL CONTRATO 317 DE 2022 SUSCRITO ENTRESECRETARIA DISTRITAL DE GOBIERNO Y ABEL ANDRÉS MALAVER AVILA.</t>
  </si>
  <si>
    <t>REALIZAR LA ADICION Y PRORROGA Y OTRO SI DEL CONTRATO 1337 DE 2022SUSCRITO ENTRE SECRETARIA DISTRITAL DE GOBIERNO Y LIZETH PALACIOS RUEDA.</t>
  </si>
  <si>
    <t>REALIZAR LA ADICION Y PRORROGA Y OTRO SI DEL CONTRATO 1220 DE 2022SUSCRITO ENTRE SECRETARIA DISTRITAL DE GOBIERNO YJOHAN SEBASTIÁN MESAZAMUDIO</t>
  </si>
  <si>
    <t>REALIZAR EL OTRO SI MODIFICATORIO LA ADICION Y PRÓRROGA DEL CONTRATO1248 DE 2022 SUSCRITO ENTRE LA SECRETARIADISTRITAL DE GOBIERNO Y DIANA PATRICIA ARENAS BLANCO</t>
  </si>
  <si>
    <t>REALIZAR LA ADICION Y PRORROGA Y OTRO SI DEL CONTRATO 1100 DE 2022SUSCRITO ENTRE SECRETARIA DISTRITAL DE GOBIERNO Y ANDREA CABALLEROQUIROZ.</t>
  </si>
  <si>
    <t>REALIZAR EL OTRO SI MODIFICATORIO LA ADICION Y PRÓRROGA DEL CONTRATO1046 DE 2022 SUSCRITO ENTRE LA SECRETARIA DISTRITAL DE GOBIERNO Y SANDRAPATRICIA MENDOZA GRANJA</t>
  </si>
  <si>
    <t>REALIZAR EL OTRO SI MODIFICATORIO LA ADICION Y PRÓRROGA NO. 2 DELCONTRATO 791 DE 2022 SUSCRITO ENTRE LA SECRETARIADISTRITAL DE GOBIERNO Y LEONARDO SANMIGUEL ROLDAN</t>
  </si>
  <si>
    <t>REALIZAR LA ADICION Y PRORROGA Y OTRO SI DEL CONTRATO 1078 DE 2022SUSCRITO ENTRE SECRETARIA DISTRITAL DE GOBIERNO YEDISSON DAVID HERNÁNDEZ RAMÍREZ.</t>
  </si>
  <si>
    <t>REALIZAR EL OTRO SI MODIFICATORIO LA ADICION Y PRÓRROGA DEL CONTRATO1052 DE 2022 SUSCRITO ENTRE LA SECRETARIADISTRITAL DE GOBIERNO Y GABRIELA RODRÍGUEZ JÍMENEZ</t>
  </si>
  <si>
    <t>Prestar servicios profesionales para el fortalecimiento de la gestiónjurídica y contractual de la secretaría distrital de gobierno en elmarco del modelo de gestión de la entidad y de los procesos departicipación digital e innovación</t>
  </si>
  <si>
    <t>REALIZAR EL OTRO SI MODIFICATORIO LA ADICION Y PRÓRROGA DEL CONTRATO1051 DE 2022 SUSCRITO ENTRE LA SECRETARIADISTRITAL DE GOBIERNO Y JOSE LUIS GARCIA ROJAS</t>
  </si>
  <si>
    <t>Prestación de servicios profesionales, enfocados en la formulación eimplementación de estrategias y herramientas innovadoras orientadas apromover la participación de la nueva ciudadanía y la satisfacción delas demandas sociales; coadyuvando en la coordinación y liderazgo entorno a la generación de espacios modernos, creativos e incluyentes quepromuevan participación incidente, las demandas de las nuevasciudadanías en la agenda pública y aporten elementos para la solución delos problemas de ciudad.</t>
  </si>
  <si>
    <t>REALIZAR EL OTRO SI MODIFICATORIO LA ADICION Y PRÓRROGA DEL CONTRATO1047 DE 2022 SUSCRITO ENTRE LA SECRETARIA DISTRITAL DE GOBIERNO Y FABIANCAMILO FONSECA JIMÉNEZ</t>
  </si>
  <si>
    <t>REALIZAR LA ADICION Y PRORROGA DEL CONTRATO 926 DE 2022 SUSCRITO ENTRESECRETARIA DISTRITAL DE GOBIERNO Y DIANACAROLINA BELLO MILLAN.</t>
  </si>
  <si>
    <t>REALIZAR LA ADICION Y PRORROGA DEL CONTRATO 903 DE 2022 SUSCRITO ENTRESECRETARIA DISTRITAL DE GOBIERNO Y Erika Estefanía Rodríguez Veloza</t>
  </si>
  <si>
    <t>REALIZAR LA ADICION Y PRORROGA DEL CONTRATO 192 DE 2022 SUSCRITO ENTRESECRETARIA DISTRITAL DE GOBIERNO Y BLANCAEDILSA VARGAS CABIELES.</t>
  </si>
  <si>
    <t>Prestación de servicios profesionales, coadyuvando en la formulación eimplementación de estrategias y herramientas innovadoras, que propendanpor la participación incidente, las demandas de las nuevas ciudadaníasen la agenda pública y aporten elementos para la solución de losproblemas de ciudad.</t>
  </si>
  <si>
    <t>Prestar los servicios profesionales especializados en la subsecretaríapara la gobernabilidad y garantía de derechos para apoyar lacoordinación yejecución de los procesos misionales, planes estratégicos, proyectos deinversión, gestión contractual y aplicación del ciclo de políticaspúblicas conenfoque diferencial a cargo de las dependencias adscritas a lasubsecretaria.</t>
  </si>
  <si>
    <t>Prestar servicios profesionales a la Secretaría Distrital de Gobiernopara el apoyo y coordinación de las acciones estratégicas que requierael Equipo deParticipación asociadas a la implementación de diversos instrumentos departicipación ciudadana</t>
  </si>
  <si>
    <t>Prestación de servicios profesionales para el seguimiento alcumplimiento y ejecución de los planes, programas y proyectos asociadosa los procesos de participación ciudadana en el marco de la estrategiade gobierno abierto</t>
  </si>
  <si>
    <t>Prestar servicio de apoyo a acciones de carácter administrativo&lt;(&gt;,&lt;)&gt;operativo y de gestión de información, en el marco de la implementacióndeproyectos y estrategias de Participación Ciudadana de la SecretaríaDistrital de Gobierno</t>
  </si>
  <si>
    <t>REALIZAR ADICION, PRORROGA Y OTRO SÍ DEL CONTRATO No. 1127 DE 2022SUCRITO POR LA SECRETARIA DISTRITAL DE GOBIERNO YAndrey Uriel Vergara Sanchez</t>
  </si>
  <si>
    <t>Prestar servicios profesionales especializados en la implementación deinstrumentos de participación ciudadana como Presupuestos Participativosen el marco del Modelo de Gobierno Abierto</t>
  </si>
  <si>
    <t>Prestación de servicios profesionales, coadyuvando en el proceso deformulación e ideación de herramientas innovadoras, que propendan por lasatisfacción de las demandas sociales, de conformidad con el marcojurídico aplicable, dinamizando la participación ciudadana y laregulación mutua; asícomo, participando del análisis jurídico y recolección de información delas demandas sociales de la nueva ciudadanía, propendiendo por unadecuado usode los mecanismos de participación y control social</t>
  </si>
  <si>
    <t>261</t>
  </si>
  <si>
    <t>1560</t>
  </si>
  <si>
    <t>1835</t>
  </si>
  <si>
    <t>2267</t>
  </si>
  <si>
    <t>1637</t>
  </si>
  <si>
    <t>2273</t>
  </si>
  <si>
    <t>1648</t>
  </si>
  <si>
    <t>2278</t>
  </si>
  <si>
    <t>1877</t>
  </si>
  <si>
    <t>2555</t>
  </si>
  <si>
    <t>1836</t>
  </si>
  <si>
    <t>3337</t>
  </si>
  <si>
    <t>2257</t>
  </si>
  <si>
    <t>3995</t>
  </si>
  <si>
    <t>4014</t>
  </si>
  <si>
    <t>2291</t>
  </si>
  <si>
    <t>4043</t>
  </si>
  <si>
    <t>4053</t>
  </si>
  <si>
    <t>1880</t>
  </si>
  <si>
    <t>4060</t>
  </si>
  <si>
    <t>2316</t>
  </si>
  <si>
    <t>4068</t>
  </si>
  <si>
    <t>4069</t>
  </si>
  <si>
    <t>GABRIEL ALEXANDER BELTRAN LEGUIZAMON</t>
  </si>
  <si>
    <t>ANA VALENTINA SANTANDER DE LUQUE</t>
  </si>
  <si>
    <t>MANUEL EXCEHOMO CHAVERRA CORDOBA</t>
  </si>
  <si>
    <t>JUAN CARLOS TORRES BUSTOS</t>
  </si>
  <si>
    <t>LEIDY VIVIANA ATUESTA MATEUS</t>
  </si>
  <si>
    <t>ANDREA YERALDIN MURCIA MARTIN</t>
  </si>
  <si>
    <t>MARIA FERNANDA DIAZ GONZALEZ</t>
  </si>
  <si>
    <t>YASIR ENRIQUE ANAYA VILLAMIL</t>
  </si>
  <si>
    <t>DIANA MARCELA BARBOSA HERNANDEZ</t>
  </si>
  <si>
    <t>JESSICA ANDREA JIMENEZ POLANIA</t>
  </si>
  <si>
    <t>MIRYAM IVETTE NARANJO MOLINA</t>
  </si>
  <si>
    <t>ALVARO  FORERO HERRERA</t>
  </si>
  <si>
    <t>COMERCIALIZADORA COMSILA SAS</t>
  </si>
  <si>
    <t>EDISON ALFONSO DIAZ BARAJAS</t>
  </si>
  <si>
    <t>Prestar los servicios profesionales para la implementación de accionesen el manejo de relaciones con los actores políticos, económicos ysociales para la formulación de acciones encaminadas a atender trámitesde los asuntos normativos que surjan de las relaciones de la SecretaríaDistrital de Gobierno con el Concejo de Bogotá</t>
  </si>
  <si>
    <t>Prestar los servicios profesionales para el diseño y corrección deestilo de los documentos, informes, piezas gráficas y presentaciones quele sean solicitadas por la Dirección de Relaciones Políticas, encumplimiento de las metas del Proyecto de Inversión 7799, atendiendo losprotocolos, instructivos y reglamentaciones que sobre la materia tengaadoptadas la Oficina Asesora de Comunicaciones</t>
  </si>
  <si>
    <t>Prestar los servicios de apoyo a la gestión para la consolidación dereportes relacionados con el seguimiento periódico a las sesiones de lascomisiones realizadas por las corporaciones de elección popular, deconformidad con las metas establecidas en el en el Plan Distrital deDesarrollo 2020 - 2024.</t>
  </si>
  <si>
    <t>Prestar los servicios profesionales a la Dirección de RelacionesPolíticas para la implementación, seguimiento y evaluación del plan deacción y la formulación de estrategias encaminadas a atender losrequerimientos presentados por los actores políticos locales, en víasdel fortalecimiento de las relaciones de estas corporaciones con laAdministración Distrital</t>
  </si>
  <si>
    <t>Prestar los servicios profesionales en la Dirección de RelacionesPolíticas para las actividades relacionadas con el relacionamiento comoenlace en los temas relacionados asuntos normativos, en el marco delseguimiento de los acuerdos, las iniciativas normativas y los procesosde gestión documental, de acuerdo con los procedimientos yresponsabilidades que tenga adoptadas la Dependencia y conforme a lasinstrucciones que le imparta el Supervisor del contrato</t>
  </si>
  <si>
    <t>Prestar sus servicios profesionales a la Dirección de RelacionesPolíticas en la respuesta efectiva y oportuna a los requerimientos,derechos de petición y solicitudes de información presentados por lasCorporaciones de Elección Popular, de acuerdo con lo establecido en lanormatividad vigente y los procedimientos que sobre la materia tengaimplementados la entidad</t>
  </si>
  <si>
    <t>Prestar sus servicios profesionales especializados a la Dirección deRelaciones Políticas en la respuesta efectiva y oportuna a losrequerimientos&lt;(&gt;,&lt;)&gt; derechos de petición y solicitudes de informaciónpresentados por las Corporaciones de Elección Popular, de acuerdo con loestablecido en la normatividad vigente y los procedimientos que sobre lamateria tenga implementados la entidad</t>
  </si>
  <si>
    <t>Prestar sus servicios profesionales a la Dirección de RelacionesPolíticas en la respuesta efectiva y oportuna a los requerimientos,derechos de petición y solicitudes de información presentados por lasCorporaciones de Elección Popular, de acuerdo con lo establecido en lanormatividad vigente y los procedimientos que sobre la materia tengaimplementados la entidad.</t>
  </si>
  <si>
    <t>Prestar los servicios profesionales para tramitar los asuntosrelacionados con el Congreso de la República y los documentos deestudios que le seanrequeridos, de conformidad con la normatividad vigente y loslineamientos que sobre esta materia estén reglamentados en la Direcciónde RelacionesPolíticas</t>
  </si>
  <si>
    <t>REALIZAR EL OTRO SI MODIFICACTORIO, ADICION Y PRORROGA DEL CONTRATO 439DE 2022 SUSCRITO ENTRE LA SECRETARIA DISTRITAL DE GOBIERNO Y RAUL ANDRESGUTIERREZ SANCHEZ CEDIDO A DIANA MARCELA BARBOSA HERNÁNDEZ</t>
  </si>
  <si>
    <t>REALIZAR EL OTRO SI MODIFICACTORIO, ADICION Y PRORROGA DEL CONTRATO 39DE 2022 SUSCRITO ENTRE LA SECRETARIA DISTRITALDE GOBIERNO Y JESSICA ANDREA JIMENEZ POLANIA</t>
  </si>
  <si>
    <t>REALIZAR EL OTRO SI MODIFICACTORIO, ADICION Y PRORROGA DEL CONTRATO 31DE 2022 SUSCRITO ENTRE LA SECRETARIA DISTRITAL DE GOBIERNO Y MIRYAMIVETTE NARANJO MOLINA</t>
  </si>
  <si>
    <t>REALIZAR EL OTRO SI MODIFICACTORIO, ADICION Y PRORROGA DEL CONTRATO 1207DE 2022 SUSCRITO ENTRE LA SECRETARIA DISTRITAL DE GOBIERNO Y ALVAROFORERO HERRERA</t>
  </si>
  <si>
    <t>ADQUISICIÓN DE ELEMENTOS QUE CONTRIBUYAN AL DESARROLLO DE LOS PROCESOSELECTORALES DE LAS AUTORIDADES LOCALES ENEL DISTRITO CAPITAL</t>
  </si>
  <si>
    <t>REALIZAR EL OTRO SI MODIFICACTORIO, ADICION Y PRORROGA DEL CONTRATO 291DE 2022 SUSCRITO ENTRE LA SECRETARIA DISTRITAL DE GOBIERNO Y JOSEALEJANDRO SUAREZ RODRIGUEZ</t>
  </si>
  <si>
    <t>REALIZAR EL OTRO SI MODIFICACTORIO, ADICION Y PRORROGA DEL CONTRATO 51DE 2022 SUSCRITO ENTRE LA SECRETARIA DISTRITAL DE GOBIERNO Y EDISONALFONSO DIAZ BARAJA</t>
  </si>
  <si>
    <t>291</t>
  </si>
  <si>
    <t>1489</t>
  </si>
  <si>
    <t>1495</t>
  </si>
  <si>
    <t>39</t>
  </si>
  <si>
    <t>31</t>
  </si>
  <si>
    <t>1576</t>
  </si>
  <si>
    <t>51</t>
  </si>
  <si>
    <t>26</t>
  </si>
  <si>
    <t>8</t>
  </si>
  <si>
    <t>15</t>
  </si>
  <si>
    <t>27</t>
  </si>
  <si>
    <t>14</t>
  </si>
  <si>
    <t>29</t>
  </si>
  <si>
    <t>42</t>
  </si>
  <si>
    <t>13</t>
  </si>
  <si>
    <t>45</t>
  </si>
  <si>
    <t>230</t>
  </si>
  <si>
    <t>120</t>
  </si>
  <si>
    <t>245</t>
  </si>
  <si>
    <t>139</t>
  </si>
  <si>
    <t>231</t>
  </si>
  <si>
    <t>165</t>
  </si>
  <si>
    <t>285</t>
  </si>
  <si>
    <t>613</t>
  </si>
  <si>
    <t>364</t>
  </si>
  <si>
    <t>292</t>
  </si>
  <si>
    <t>363</t>
  </si>
  <si>
    <t>350</t>
  </si>
  <si>
    <t>315</t>
  </si>
  <si>
    <t>396</t>
  </si>
  <si>
    <t>400</t>
  </si>
  <si>
    <t>438</t>
  </si>
  <si>
    <t>513</t>
  </si>
  <si>
    <t>543</t>
  </si>
  <si>
    <t>329</t>
  </si>
  <si>
    <t>545</t>
  </si>
  <si>
    <t>595</t>
  </si>
  <si>
    <t>487</t>
  </si>
  <si>
    <t>741</t>
  </si>
  <si>
    <t>742</t>
  </si>
  <si>
    <t>1735</t>
  </si>
  <si>
    <t>1743</t>
  </si>
  <si>
    <t>1757</t>
  </si>
  <si>
    <t>1766</t>
  </si>
  <si>
    <t>1832</t>
  </si>
  <si>
    <t>2026</t>
  </si>
  <si>
    <t>1647</t>
  </si>
  <si>
    <t>2314</t>
  </si>
  <si>
    <t>2340</t>
  </si>
  <si>
    <t>1694</t>
  </si>
  <si>
    <t>2362</t>
  </si>
  <si>
    <t>3369</t>
  </si>
  <si>
    <t>3381</t>
  </si>
  <si>
    <t>3383</t>
  </si>
  <si>
    <t>3384</t>
  </si>
  <si>
    <t>3390</t>
  </si>
  <si>
    <t>3391</t>
  </si>
  <si>
    <t>3394</t>
  </si>
  <si>
    <t>3396</t>
  </si>
  <si>
    <t>3399</t>
  </si>
  <si>
    <t>3403</t>
  </si>
  <si>
    <t>1984</t>
  </si>
  <si>
    <t>3406</t>
  </si>
  <si>
    <t>1978</t>
  </si>
  <si>
    <t>3414</t>
  </si>
  <si>
    <t>2018</t>
  </si>
  <si>
    <t>3429</t>
  </si>
  <si>
    <t>2003</t>
  </si>
  <si>
    <t>3430</t>
  </si>
  <si>
    <t>3434</t>
  </si>
  <si>
    <t>2035</t>
  </si>
  <si>
    <t>3461</t>
  </si>
  <si>
    <t>3590</t>
  </si>
  <si>
    <t>2046</t>
  </si>
  <si>
    <t>3594</t>
  </si>
  <si>
    <t>2054</t>
  </si>
  <si>
    <t>3595</t>
  </si>
  <si>
    <t>2047</t>
  </si>
  <si>
    <t>3598</t>
  </si>
  <si>
    <t>3600</t>
  </si>
  <si>
    <t>3602</t>
  </si>
  <si>
    <t>3709</t>
  </si>
  <si>
    <t>3714</t>
  </si>
  <si>
    <t>3719</t>
  </si>
  <si>
    <t>2098</t>
  </si>
  <si>
    <t>3728</t>
  </si>
  <si>
    <t>2112</t>
  </si>
  <si>
    <t>3733</t>
  </si>
  <si>
    <t>2123</t>
  </si>
  <si>
    <t>3737</t>
  </si>
  <si>
    <t>3739</t>
  </si>
  <si>
    <t>2133</t>
  </si>
  <si>
    <t>3741</t>
  </si>
  <si>
    <t>2124</t>
  </si>
  <si>
    <t>3743</t>
  </si>
  <si>
    <t>3744</t>
  </si>
  <si>
    <t>3745</t>
  </si>
  <si>
    <t>2134</t>
  </si>
  <si>
    <t>3750</t>
  </si>
  <si>
    <t>2044</t>
  </si>
  <si>
    <t>3751</t>
  </si>
  <si>
    <t>3752</t>
  </si>
  <si>
    <t>2089</t>
  </si>
  <si>
    <t>3758</t>
  </si>
  <si>
    <t>3812</t>
  </si>
  <si>
    <t>2150</t>
  </si>
  <si>
    <t>3817</t>
  </si>
  <si>
    <t>3860</t>
  </si>
  <si>
    <t>3865</t>
  </si>
  <si>
    <t>2156</t>
  </si>
  <si>
    <t>3867</t>
  </si>
  <si>
    <t>2186</t>
  </si>
  <si>
    <t>3884</t>
  </si>
  <si>
    <t>2184</t>
  </si>
  <si>
    <t>3886</t>
  </si>
  <si>
    <t>2173</t>
  </si>
  <si>
    <t>3890</t>
  </si>
  <si>
    <t>3893</t>
  </si>
  <si>
    <t>2178</t>
  </si>
  <si>
    <t>3898</t>
  </si>
  <si>
    <t>2166</t>
  </si>
  <si>
    <t>3902</t>
  </si>
  <si>
    <t>2176</t>
  </si>
  <si>
    <t>3913</t>
  </si>
  <si>
    <t>2187</t>
  </si>
  <si>
    <t>3926</t>
  </si>
  <si>
    <t>2168</t>
  </si>
  <si>
    <t>3931</t>
  </si>
  <si>
    <t>2181</t>
  </si>
  <si>
    <t>3934</t>
  </si>
  <si>
    <t>2169</t>
  </si>
  <si>
    <t>3936</t>
  </si>
  <si>
    <t>2167</t>
  </si>
  <si>
    <t>3942</t>
  </si>
  <si>
    <t>3953</t>
  </si>
  <si>
    <t>2210</t>
  </si>
  <si>
    <t>3956</t>
  </si>
  <si>
    <t>3988</t>
  </si>
  <si>
    <t>3989</t>
  </si>
  <si>
    <t>3992</t>
  </si>
  <si>
    <t>3996</t>
  </si>
  <si>
    <t>4008</t>
  </si>
  <si>
    <t>4038</t>
  </si>
  <si>
    <t>2</t>
  </si>
  <si>
    <t>28</t>
  </si>
  <si>
    <t>49</t>
  </si>
  <si>
    <t>47</t>
  </si>
  <si>
    <t>74</t>
  </si>
  <si>
    <t>161</t>
  </si>
  <si>
    <t>144</t>
  </si>
  <si>
    <t>196</t>
  </si>
  <si>
    <t>180</t>
  </si>
  <si>
    <t>239</t>
  </si>
  <si>
    <t>313</t>
  </si>
  <si>
    <t>321</t>
  </si>
  <si>
    <t>348</t>
  </si>
  <si>
    <t>247</t>
  </si>
  <si>
    <t>132</t>
  </si>
  <si>
    <t>384</t>
  </si>
  <si>
    <t>403</t>
  </si>
  <si>
    <t>637</t>
  </si>
  <si>
    <t>725</t>
  </si>
  <si>
    <t>1112</t>
  </si>
  <si>
    <t>1170</t>
  </si>
  <si>
    <t>1455</t>
  </si>
  <si>
    <t>1</t>
  </si>
  <si>
    <t>991</t>
  </si>
  <si>
    <t>3</t>
  </si>
  <si>
    <t>96</t>
  </si>
  <si>
    <t>118</t>
  </si>
  <si>
    <t>90</t>
  </si>
  <si>
    <t>145</t>
  </si>
  <si>
    <t>175</t>
  </si>
  <si>
    <t>85</t>
  </si>
  <si>
    <t>227</t>
  </si>
  <si>
    <t>117</t>
  </si>
  <si>
    <t>133</t>
  </si>
  <si>
    <t>86</t>
  </si>
  <si>
    <t>391</t>
  </si>
  <si>
    <t>527</t>
  </si>
  <si>
    <t>557</t>
  </si>
  <si>
    <t>517</t>
  </si>
  <si>
    <t>648</t>
  </si>
  <si>
    <t>505</t>
  </si>
  <si>
    <t>BRENDA VIVIANA JIMENEZ DIAZ</t>
  </si>
  <si>
    <t>ASTRID DALILA CAMARGO VARGAS</t>
  </si>
  <si>
    <t>ANGELA LILIANA GALVEZ MORENO</t>
  </si>
  <si>
    <t>HERNAN DAVID CERVERA PABON</t>
  </si>
  <si>
    <t>MIGUEL ANGEL VARGAS MEDINA</t>
  </si>
  <si>
    <t>SANTIAGO  DIAZ DIAZ</t>
  </si>
  <si>
    <t>ZULMA GINETH RAMOS RAMIREZ</t>
  </si>
  <si>
    <t>ALI MILENA DIAZ RANGEL</t>
  </si>
  <si>
    <t>ANGELA VIVIANA OROZCO CUBILLOS</t>
  </si>
  <si>
    <t>INGRID YULIANA PEREZ CELIS</t>
  </si>
  <si>
    <t>LUDHIANA  JARAMILLO CASTELBLANCO</t>
  </si>
  <si>
    <t>KARINA PAOLA GOMEZ BERNAL</t>
  </si>
  <si>
    <t>MARIA CAMILA PEÑA RAMIREZ</t>
  </si>
  <si>
    <t>ANDRES FELIPE GOMEZ DIAZ</t>
  </si>
  <si>
    <t>DANNA LUCIA QUINTERO CIFUENTES</t>
  </si>
  <si>
    <t>JENNY ANDREA ALONSO SANCHEZ</t>
  </si>
  <si>
    <t>JOHN ALEXSANDER VARON RAMIREZ</t>
  </si>
  <si>
    <t>SANTIAGO ERNESTO GAMBA GAMBA</t>
  </si>
  <si>
    <t>DIANA CAROLINA CARREÑO CASTILLA</t>
  </si>
  <si>
    <t>FEDERICO ALFREDO RAMIREZ CASTILLO</t>
  </si>
  <si>
    <t>MAURICIO ANTONIO PAVA LINARES</t>
  </si>
  <si>
    <t>MARIO ESTEBAN ORTEGA GARCES</t>
  </si>
  <si>
    <t>CLAUDIA XIMENA OCHOA ANGEL</t>
  </si>
  <si>
    <t>LEONARDO  RIOS CARMONA</t>
  </si>
  <si>
    <t>JULIAN LEONARDO FUNEQUE CORREDOR</t>
  </si>
  <si>
    <t>RODRIGO  GARZON GRISALES</t>
  </si>
  <si>
    <t>JAIR DAVID CALDERIN ROJAS</t>
  </si>
  <si>
    <t>WILLIAM ALEXANDER BARBOSA FUENTES</t>
  </si>
  <si>
    <t>LILIAN ROCIO ORJUELA DAZA</t>
  </si>
  <si>
    <t>AURA JANETH MALAGON ORJUELA</t>
  </si>
  <si>
    <t>FREDY ALEXANDER BEJARANO GAMBOA</t>
  </si>
  <si>
    <t>JOHANN ALEXANDER GARZON ARENAS</t>
  </si>
  <si>
    <t>LORENZO  NAZARIT SANDOVAL</t>
  </si>
  <si>
    <t>JESSIKA LORENA OSORIO RAMIREZ</t>
  </si>
  <si>
    <t>SANDRA MARCELA RIVERA MONTAÑA</t>
  </si>
  <si>
    <t>LEIDY MARCELA ROJAS ESPITIA</t>
  </si>
  <si>
    <t>WILLIAMS CAMILO LONDOÑO MENECES</t>
  </si>
  <si>
    <t>JONATHAN FABIAN CASTRO SILVA</t>
  </si>
  <si>
    <t>MARIA LUSELIA TOLOZA MARTINEZ</t>
  </si>
  <si>
    <t>MILENA  CRUZ SANDOVAL</t>
  </si>
  <si>
    <t>MARIA MONICA CUESTA SIERRA</t>
  </si>
  <si>
    <t>MAURICIO  BUITRAGO AGUDELO</t>
  </si>
  <si>
    <t>ADRIANA CONSUELO CARDENAS ALGARRA</t>
  </si>
  <si>
    <t>JOHN FREDY ALVAREZ CAMARGO</t>
  </si>
  <si>
    <t>IRENE JOHANNA YATE FORERO</t>
  </si>
  <si>
    <t>GUILLERMO ARTURO PINILLA FARIAS</t>
  </si>
  <si>
    <t>DIANA CAROLINA FERNANDEZ DIAZ</t>
  </si>
  <si>
    <t>CLAUDIA VIVIANA VILLALOBOS FAGUA</t>
  </si>
  <si>
    <t>JOSE EDUARDO LUCERO CASTRO</t>
  </si>
  <si>
    <t>STEFFI ROSBENISA ACEVEDO SANCHEZ</t>
  </si>
  <si>
    <t>ANGIE CAMILA GONZALEZ CANO</t>
  </si>
  <si>
    <t>CARLOS GILBERTO GOMEZ CIFUENTES</t>
  </si>
  <si>
    <t>BRENDA LISBETH SIERRA ROMERO</t>
  </si>
  <si>
    <t>LIZETH  LOPEZ BLANCO</t>
  </si>
  <si>
    <t>ANDREA DEL PILAR CAMACHO ROZO</t>
  </si>
  <si>
    <t>DIANA MARCELA CHAPARRO QUINTERO</t>
  </si>
  <si>
    <t>LUZ HIDELA HERNANDEZ PARRADO</t>
  </si>
  <si>
    <t>MARIA ELENA CANCELADA GONZALEZ</t>
  </si>
  <si>
    <t>MIGUEL ANGEL GARZON GONZALEZ</t>
  </si>
  <si>
    <t>JUAN JOSE HERREÑO PEREZ</t>
  </si>
  <si>
    <t>PEDRO ANTONIO DAZA VARGAS</t>
  </si>
  <si>
    <t>DIEGO ARMANDO PINZON ACOSTA</t>
  </si>
  <si>
    <t>JACKSON DANIEL CALDERON</t>
  </si>
  <si>
    <t>JAIRO ORLANDO RODRIGUEZ PABON</t>
  </si>
  <si>
    <t>WILSON STEVEN MACIAS ACEVEDO</t>
  </si>
  <si>
    <t>OMAR  CORTES PEREZ</t>
  </si>
  <si>
    <t>WILLINGTON JAIR ABRIL CARVAJAL</t>
  </si>
  <si>
    <t>Prestar los servicios profesionales especializados para apoyar en laorientación y revisión jurídica y contractual de los asuntos decompetencia de la Dirección</t>
  </si>
  <si>
    <t>Prestar los servicios profesionales en la Oficina Asesora de Planeaciónen el liderazgo técnico e implementación, ejecución y seguimiento de losprocesos de la entidad, así como la implementación de las dimensiones ypolíticas que conforman el Modelo Integrado de Planeación y Gestión-MiPG.</t>
  </si>
  <si>
    <t>Prestar los servicios profesionales especializados en la Oficina Asesorade Planeación en el liderazgo y acompañamiento técnico a laimplementación de las herramientas que soportan la planeación, ejecucióny seguimiento de los planes, programas y proyectos de la SecretaríaDistrital de Gobierno.</t>
  </si>
  <si>
    <t>Prestar los servicios profesionales a la Dirección de Gestión delTalento Humano como apoyo a los procesos transversales y estrategiasinstitucionales a cargo de la Dirección</t>
  </si>
  <si>
    <t>Prestar los servicios profesionales en la Oficina Asesora de Planeaciónen la formulación, planeación, ejecución y seguimiento de los proyectosde inversión de la Secretaría Distrital de Gobierno</t>
  </si>
  <si>
    <t>PRESTAR SERVICIOS DE APOYO A LA GESTIÓN PARA LA IMPLEMENTACIÓN DE LAPOLÍTICA PÚBLICA DISTRITAL DE ATENCIÓN A LA CIUDADANÍA.EN LASUBSECRETARÍA DE GESTIÓN INSTITUCIONAL EN LA OFICINA DE ATENCIÓN A LACIUDADANÍA DE LA SECRETARÍA DISTRITAL DE GOBIERNO.</t>
  </si>
  <si>
    <t>Prestar servicios profesionales especializados para apoyar los procesosde articulación estratégica de las actividades propias de lamisionalidad de la Subsecretaria de Gestión Institucional en el marco dela implementación de la Política Pública de Transparencia, Integridad yno tolerancia con la corrupción y de la estrategia de trabajointeligente de la Secretaría Distrital de Gobierno.</t>
  </si>
  <si>
    <t>PRESTAR LOS SERVICIOS DE APOYO A LA CUSTODIA Y TRASLADO DE LOS ARCHIVOSEN SU ESTADO NATURAL DE LA SECRETARÍA DISTRITAL DE GOBIERNO.</t>
  </si>
  <si>
    <t>Prestar servicios de apoyo para la generación de informes consolidadosde gestión contractual de la Dirección y apoyo en el control yseguimiento al cumplimiento de los acuerdos de niveles de serviciostecnológicos que brinda la Dirección de Tecnologías e Información</t>
  </si>
  <si>
    <t>PRESTAR LOS SERVICIOS DE APOYO A LA CUSTODIA Y TRASLADO DE LOS ARCHIVOSEN SU ESTADO NATURAL, DE LA SECRETARÍA DISTRITAL DE GOBIERNO.</t>
  </si>
  <si>
    <t>PRESTAR SERVICIOS PROFESIONALES PARA APOYAR Y ACOMPAÑAR AL ÁREADISCIPLINARIA COMPETENTE EN LA ETAPA QUE CORRESPONDA EN LA EVALUACIÓN,DESCONGESTIÓN Y TRAMITE DE LOS PROCESOS DISCIPLINARIOS DE ACUERDO CON SUNATURALEZA QUE SE ENCUENTREN A CARGO DEL CONTRATISTA Y/O LOS QUE LE SEANASIGNADOS.</t>
  </si>
  <si>
    <t>"PRESTAR SERVICIOS PROFESIONALES EN LA OFICINA ASESORA DE COMUNICACIONESEN LA GRAFICACIÓN, PRODUCCIÓN&lt;(&gt;,&lt;)&gt; DIAGRAMACIÓN DE CONTENIDOS,REALIZACIÓN DE PIEZAS GRÁFICAS Y CONCEPTUALIZACIÓN, SOBRE LOS PROYECTOSDE LA SECRETARIA DISTRITAL DE GOBIERNO</t>
  </si>
  <si>
    <t>REALIZAR LA ADICION Y PRORROGA NO 2 DEL CONTRATO 63 DE 2021 SUSCRITOENTRE SECRETARIA DISTRITAL DE GOBIERNO Y JAIME ALEXANDER HURTADO SOTO</t>
  </si>
  <si>
    <t>PRESTAR LOS SERVICIOS PROFESIONALES A LA SUBSECRETARÍA DE GESTIÓNINSTITUCIONAL PARA LA IMPLEMENTACIÓN DE LA POLÍTICA PÚBLICA DISTRITAL DEATENCIÓN A LA CIUDADANÍA</t>
  </si>
  <si>
    <t>Prestar los servicios profesionales como analista en la Dirección deTecnologías e Información realizando las actividades descritas en elproceso de Gerencia de TIC relacionadas con la gestión de sistemas deinformación.</t>
  </si>
  <si>
    <t>Prestar los servicios profesionales en el desarrollado y soporte desistemas de información establecidos en el proceso de Gerencia de TIC acargo de la Dirección de Tecnologías e Información</t>
  </si>
  <si>
    <t>Prestación de servicios profesionales para representar judicial yextrajudicialmente a la Entidad y a las Juntas Administradoras Locales,las Alcaldías Locales y los Fondos de Desarrollo Local, en los procesosque le sean asignados, así como en las demás actuaciones administrativasque se requieran</t>
  </si>
  <si>
    <t>Prestar sus servicios profesionales como abogado en la direcciónjurídica en todos aquellos asuntos relacionados con la representaciónjudicial&lt;(&gt;,&lt;)&gt; especialmente en el trámite de las accionesconstitucionales que impetran los ciudadanos y en las que se encuentravinculada la entidad, así como la proyección de actos administrativosque surjan dentro del marco de competencia de la dependencia donde seencuentra asignada</t>
  </si>
  <si>
    <t>Prestar los servicios de apoyo a la gestión en el Despacho de laSecretaría Distrital de Gobierno para el Desarrollo de estrategias yactividades de acuerdo a la cultura ciudadana y convivencia</t>
  </si>
  <si>
    <t>PRESTAR SERVICIOS PROFESIONALES PARA APOYAR Y ACOMPAÑAR AL ÁREADISCIPLINARIA COMPETENTE EN LA ETAPA QUE CORRESPONDA EN LA REVISION,ORIENTACIÓN, DIAGNOSTICO, EVALUACIÓN, DESCONGESTIÓN Y TRAMITE DE LOSPROCESOS DISCIPLINARIOS DE ACUERDO CON SU NATURALEZA QUE SE ENCUENTREN ACARGO DEL CONTRATISTA Y/O LOS QUE LE SEAN ASIGNADOS DE ALTA COMPLEJIDAD.</t>
  </si>
  <si>
    <t>PRESTAR SERVICIOS PROFESIONALES PARA EL APOYAR EL PROCESO DE SELECCIÓN YVINCULACIÓN DEL PERSONAL EN LA SDG, SEGÚN LOS REQUERIMIENTOSPROFESIONALES, TECNICOS Y COMPORTAMENTALES DE LAS DISTINTAS AREAS DE LAENTIDAD</t>
  </si>
  <si>
    <t>PRESTAR SERVICIOS DE APOYO A LA GESTIÓN PARA LA IMPLEMENTACIÓN DE LAPOLÍTICA PÚBLICA DISTRITAL DE ATENCIÓN A LA CIUDADANÍA.EN LASUBSECRETARÍA DE GESTIÓN INSTITUCIONAL EN LA OFICINA DE ATENCIÓN A LACIUDADANÍA DE LA SECRETARÍA DISTRITAL DE GOBIERNO</t>
  </si>
  <si>
    <t>PRESTAR SERVICIOS DE APOYO A LA GESTIÓN PARA EL DESARROLLO DE LASACTIVIDADES DERIVADAS DE LOS PROCESOS DE GESTIÓN DEL PATRIMONIODOCUMENTAL DE LA SECRETARÍA DISTRITAL DE GOBIERNO.</t>
  </si>
  <si>
    <t>PRESTAR SERVICIOS DE APOYO EN LA EJECUCIÓN DE LOS PROCESOS  PROPIOS DELA IMPLEMENTACIÓN DE INSTRUMENTOS ARCHIVÍSTICOS EN EL ACERVO DOCUMENTALDE LA SECRETARÍA DISTRITAL DE GOBIERNO.</t>
  </si>
  <si>
    <t>Prestar servicios profesionales a la Oficina Asesora de Planeación en laformulación e implementación de actividades enfocadas en el Sistema deGestión Energética de la entidad.</t>
  </si>
  <si>
    <t>Prestar sus servicios profesionales como abogado en la DirecciónJurídica en todos aquellos asuntos relacionados con la representaciónjudicial&lt;(&gt;,&lt;)&gt; especialmente en el trámite de las accionesconstitucionales que impetran los ciudadanos y en las que se encuentravinculada la entidad, así como la proyección de actos administrativosque surjan dentro del marco de competencia de la dependencia donde seencuentra asignada</t>
  </si>
  <si>
    <t>Prestar servicios profesionales en la elaboración, seguimiento, controly ejecución de los procesos, procedimientos y actividades propias de laDirección Financiera</t>
  </si>
  <si>
    <t>PRESTAR SERVICIOS PROFESIONALES PARA APOYAR Y ACOMPAÑAR AL ÁREADISCIPLINARIA COMPETENTE EN LA ETAPA QUE CORRESPONDA EN LA EVALUACIÓN,DESCONGESTIÓN Y TRAMITE DE LOS PROCESOS DISCIPLINARIOS Y/O QUEJAS DEACUERDO CON SUNATURALEZA QUE SE ENCUENTREN A CARGO DEL CONTRATISTA Y/O LOS QUE LE SEANASIGNADOS</t>
  </si>
  <si>
    <t>PRESTAR SUS SERVICIOS PROFESIONALES AL DESPACHO DE LA SECRETARÍADISTRITAL DE GOBIERNO, LIDERANDO LA GESTIÓN DE PRENSA DE LA ENTIDAD PARALA PROMOCIÓN, IMPLEMENTACIÓN Y DIVULGACIÓN DE POLÍTICAS, PLANES,PROGRAMAS Y PROYECTOS EN LOS DIFERENTES TEMAS DE LA SECRETARÍA.</t>
  </si>
  <si>
    <t>Prestar los servicios profesionales en la Dirección de Tecnologías eInformación para llevar a cabo la construcción, soporte y mantenimientode los sistemas de información requeridos por la Secretaría Distrital deGobierno, enmarcadas dentro de las etapas de análisis, diseño,desarrollo e implementación de sistemas de información, bajoarquitectura de desarrollo Java, base de datos Oracle y reportes enJasper Reports</t>
  </si>
  <si>
    <t>PRESTAR SERVICIOS DE APOYO A LA GESTIÓN PARA LA REALIZACIÓN Y EDICIÓN DELOS CONTENIDOS AUDIOVISUALES QUE SE REQUIEREN EN LA SECRETARÍA DISTRITALDE GOBIERNO.</t>
  </si>
  <si>
    <t>Prestar servicios profesionales especializados a la Oficina de ControlInterno, para apoyar la formulación, planificación, ejecución y controldel Plan Anual de Auditoría que permiten evaluar la eficiencia, eficaciay efectividad del Sistema de Control interno en las dependencias queconforman la Secretaría Distrital de Gobierno, así como el seguimiento,control y revisión de las actividades que desarrolla la Oficina.</t>
  </si>
  <si>
    <t>PRESTAR LOS SERVICIOS PROFESIONALES A LA SECRETARIA DISTRITAL DEGOBIERNO COMO ENLACE Y CUBRIMIENTO PERIODÍSTICO DE LA GESTIÓN ADELANTADAEN EL NIVEL LOCAL</t>
  </si>
  <si>
    <t>Prestar servicios profesionales para apoyar a la Secretaría Distrital deGobierno, en la revisión, orientación y diagnóstico de los expedientesdisciplinariosen temas financieros que se requieran</t>
  </si>
  <si>
    <t>Prestar los servicios profesionales en la Subsecretaría de GestiónInstitucional para el fortalecimiento de las acciones en la gestióninstitucional en el marco del modelo integrado de planeación y gestión</t>
  </si>
  <si>
    <t>PRESTAR SERVICIOS DE APOYO A LA GESTIÓN PARA LA IMPLEMENTACIÓN DE LAPOLÍTICA PÚBLICA DISTRITAL DE ATENCIÓN A LA CIUDADANÍA.EN LASUBSECRETARÍA DE GESTIÓN INSTITUCIONAL EN LA OFICINA DE ATENCIÓN A LACIUDADANÍA DE LA SECRETARÍADISTRITAL DE GOBIERNO</t>
  </si>
  <si>
    <t>PRESTAR SERVICIOS PROFESIONALES EN LAS ACTIVIDADES DE LOGÍSTICA YPROTOCOLO EN LA SECRETARÍA DISTRITAL DE GOBIERNO</t>
  </si>
  <si>
    <t>Prestación de servicios de apoyo a la gestión para soportar lassoluciones basadas Power Platform en lo relacionado con laadministración de la plataforma, creación, mantenimiento e integraciónde las soluciones y gestión de nuevos requerimientos así como consoluciones de administración para Office 365 y Directorio Activo de laentidad</t>
  </si>
  <si>
    <t>Prestar los servicios profesionales a la Dirección de Tecnologías einformación para el diseño, desarrollo, pruebas e implementación deservicios deintercambio de información para la plataforma de interoperabilidad de laSDG</t>
  </si>
  <si>
    <t>Prestar los servicios profesionales en la Dirección de Tecnologías eInformación para realizar las actividades de soporte, mantenimiento ydesarrollo de nuevas funcionalidades para los sistemas de Informacióndesarrollados bajo plataformas Forms y Reports de Oracle, que seencuentran en producción en la Secretaría Distrital de Gobierno.</t>
  </si>
  <si>
    <t>Prestar los servicios profesionales de abogado en la dirección jurídicade la secretaría distrital de gobierno, con el fin de acompañar lostrámites relacionados con las aglomeraciones de público en el distritocapital así como la sustanciación, y revisión de los procesosdisciplinarios que se remitan a la Dirección Jurídica</t>
  </si>
  <si>
    <t>Prestar los servicios profesionales especializados a la Subsecretaría deGestión Institucional de la Secretaría de Gobierno, con el fin debrindar acompañamiento jurídico transversal, para el cumplimiento de loscompromisos propios del área y el adecuado desarrollo de los procesos asu cargo</t>
  </si>
  <si>
    <t>Prestar los servicios profesionales a la Secretaria Distrital deGobierno como desarrollador web senior para la implementación del nuevoportal web de la entidad.</t>
  </si>
  <si>
    <t>Prestar los servicios profesionales especializados a la SecretaríaDistrital de Gobierno como diseñador UX/UI para la implementación de lapresentación y estilo del nuevo portal web de la entidad</t>
  </si>
  <si>
    <t>Prestar los servicios profesionales en la Dirección de Tecnologías eInformación realizando las gestiones y contribuciones para laelaboración y publicacióndel Plan de Continuidad del negocio, según el alcance definido para lavigencia 2022.</t>
  </si>
  <si>
    <t>REALIZAR OTRO SI MODIFICATORIO, ADICION Y PRORROGA DEL CONTRATO 1 DE2022 SUSCRITO ENTRE SECRETARIA DISTRITAL DE GOBIERNO Y VALERIA ALEJANDRAPOVEDA GUTIERREZ</t>
  </si>
  <si>
    <t>REALIZAR OTRO SI MODIFICATORIO, ADICION Y PRORROGA DEL CONTRATO 995 DE2022 SUSCRITO ENTRE SECRETARIA DISTRITAL DE GOBIERNO Y JESSIKA LORENAOSORIO RAMIREZ</t>
  </si>
  <si>
    <t>REALIZAR OTRO SI MODIFICATORIO, ADICION Y PRORROGA DEL CONTRATO 993 DE2022 SUSCRITO ENTRE SECRETARIA DISTRITAL DEGOBIERNO Y ELVIA YANET QUEVEDO GUTIERREZ</t>
  </si>
  <si>
    <t>REALIZAR OTRO SI MODIFICATORIO, ADICION Y PRORROGA DEL CONTRATO 992 DE2022 SUSCRITO ENTRE SECRETARIA DISTRITAL DEGOBIERNO Y CLAUDIA MARCELA MOZO GUERRERO</t>
  </si>
  <si>
    <t>REALIZAR OTRO SI MODIFICATORIO, ADICION Y PRORROGA DEL CONTRATO 991 DE2022 SUSCRITO ENTRE SECRETARIA DISTRITAL DE GOBIERNO Y GINA PAOLA ROJASGUTIERREZ</t>
  </si>
  <si>
    <t>REALIZAR OTRO SI MODIFICATORIO, ADICION Y PRORROGA DEL CONTRATO 997 DE2022 SUSCRITO ENTRE SECRETARIA DISTRITAL DE GOBIERNO MARTHA YOLANDAGARZÓN MARENCO CEDIDO A MARIA ALEJANDRA AMRTÍNEZ DE LA PEÑA</t>
  </si>
  <si>
    <t>REALIZAR EL OTRO SI MODIFICATORIO, ADICIÓN Y PRORROGA DEL CONTRATO 996DE 2022 SUSCRITO ENTRE LA SECRETARIA DISTRITAL DE GOBIERNO Y PAOLAOSPINA CASTAÑEDA</t>
  </si>
  <si>
    <t>REALIZAR OTRO SI MODIFICATORIO, ADICION Y PRORROGA DEL CONTRATO 998 DE2022 SUSCRITO ENTRE SECRETARIA DISTRITAL DEGOBIERNO Y SANDRA MARCELA RIVERA MONTAÑA</t>
  </si>
  <si>
    <t>REALIZAR OTRO SI MODIFICATORIO, ADICION Y PRORROGA DEL CONTRATO 3 DE2022 SUSCRITO ENTRE SECRETARIA DISTRITAL DE GOBIERNO Y TATIANA CECILIAMESA SALAMANCA</t>
  </si>
  <si>
    <t>REALIZAR OTRO SI MODIFICATORIO, ADICION Y PRORROGA DEL CONTRATO 761 DE2022 SUSCRITO ENTRE SECRETARIA DISTRITAL DEGOBIERNO Y LINA ROSA DIAZ BAYONA</t>
  </si>
  <si>
    <t>REALIZAR LA ADICION Y PRORROGA Y OTRO SI DEL CONTRATO 96 DE 2022SUSCRITO ENTRE SECRETARIA DISTRITAL DE GOBIERNO Y LEIDY MARCELA ROJASESPITIA</t>
  </si>
  <si>
    <t>REALIZAR LA ADICION Y PRORROGA Y OTRO SI DEL CONTRATO 118 DE 2022SUSCRITO ENTRE SECRETARIA DISTRITAL DE GOBIERNO Y ANDRES CAMILO MOYANODUARTE.</t>
  </si>
  <si>
    <t>REALIZAR LA ADICION Y PRORROGA Y OTRO SI DEL CONTRATO 90 DE 2022SUSCRITO ENTRE SECRETARIA DISTRITAL DE GOBIERNO YWILLIAMS CAMILO LONDOÑO MENECES.</t>
  </si>
  <si>
    <t>REALIZAR LA ADICION Y PRORROGA Y OTRO SI DEL CONTRATO 160 DE 2022SUSCRITO ENTRE SECRETARIA DISTRITAL DE GOBIERNO Y FRANCISCO ARTURO TAFURLÓPEZ</t>
  </si>
  <si>
    <t>Prestar los servicios profesionales para la organización de los trámitesadministrativos y procesos contractuales a cargo de la Dirección.</t>
  </si>
  <si>
    <t>REALIZAR LA ADICION Y PRÓRROGA DEL CONTRATO 145DE 2022 SUSCRITO ENTRE LASECRETARIA DISTRITAL DE GOBIERNO Y JOHANNAVARGAS GOMEZ CEDIDO A JONATHAN FABIAN CASTRO SILVA</t>
  </si>
  <si>
    <t>REALIZAR LA ADICION Y PRORROGA Y OTRO SI DEL CONTRATO 1125 DE 2022SUSCRITO ENTRE SECRETARIA DISTRITAL DE GOBIERNO Y JAIME ALEXANDERHURTADO SOTO.</t>
  </si>
  <si>
    <t>REALIZAR LA ADICION Y PRORROGA Y OTRO SI DEL CONTRATO 175 DE 2022SUSCRITO ENTRE SECRETARIA DISTRITAL DE GOBIERNO Y NANCY PAOLA BOLIVARCUCHIA.</t>
  </si>
  <si>
    <t>REALIZAR EL OTRO SI MODIFICATORIO, ADICIÓN Y PRORROGA DEL CONTRATO 85 DE2022 SUSCRITO ENTRE LA SECRETARIA DISTRITAL DEGOBIERNO Y MARIA LUSELIA TOLOZA MARTINEZ</t>
  </si>
  <si>
    <t>REALIZAR LA ADICION Y PRORROGA Y OTRO SI DEL CONTRATO 1022 DE 2022SUSCRITO ENTRE SECRETARIA DISTRITAL DE GOBIERNO Y YENY YAÑEZ BOLIVAR</t>
  </si>
  <si>
    <t>REALIZAR LA ADICION Y PRORROGA Y OTRO SI DEL CONTRATO 227 DE 2022SUSCRITO ENTRE SECRETARIA DISTRITAL DE GOBIERNO YROSA MARIA GRANADOS ORTIZ</t>
  </si>
  <si>
    <t>REALIZAR LA ADICION Y PRORROGA Y OTRO SI DEL CONTRATO 230 DE 2022SUSCRITO ENTRE SECRETARIA DISTRITAL DE GOBIERNO Y NESTOR EDUARDO PARRARODRIGUEZ</t>
  </si>
  <si>
    <t>Prestar los servicios profesionales a la Oficina Asesora de Planeaciónen el desarrollo técnico y metodológico para el proceso de ejecución yseguimiento de los proyectos de inversión de la Secretaría Distrital deGobierno.</t>
  </si>
  <si>
    <t>Prestar los servicios profesionales especializados en la Oficina Asesorade Planeación para el acompañamiento técnico en la implementación yseguimiento de las herramientas que soportan la planeación y ejecuciónde los proyectos de inversión de la Secretaría Distrital de Gobierno</t>
  </si>
  <si>
    <t>REALIZAR LA ADICION Y PRORROGA Y OTRO SI DEL CONTRATO 1073 DE 2022SUSCRITO ENTRE SECRETARIA DISTRITAL DE GOBIERNO Y YULY ANDREA NIVIAYOCASTRO</t>
  </si>
  <si>
    <t>REALIZAR LA ADICION Y PRORROGA Y OTRO SI DEL CONTRATO 239 DE 2022SUSCRITO ENTRE SECRETARIA DISTRITAL DE GOBIERNO Y ALI MILENA DIAZRANGEL.</t>
  </si>
  <si>
    <t>REALIZAR LA ADICION Y PRORROGA Y OTRO SI DEL CONTRATO 26 DE 2022SUSCRITO ENTRE SECRETARIA DISTRITAL DE GOBIERNO Y MILENA CRUZ SANDOVAL.</t>
  </si>
  <si>
    <t>REALIZAR EL OTRO SI MODIFICATORIO, ADICIÓN Y PRORROGA DEL CONTRATO 117DE 2022 SUSCRITO ENTRE LA SECRETARIA DISTRITAL DE GOBIERNO Y YadiraFernanda Arias Espinosa</t>
  </si>
  <si>
    <t>REALIZAR EL OTRO SI MODIFICATORIO, ADICIÓN Y PRORROGA DEL CONTRATO 1135DE 2022 SUSCRITO ENTRE LA SECRETARIA DISTRITAL DE GOBIERNO Y MARIAMONICA CUESTA SIERRA</t>
  </si>
  <si>
    <t>REALIZAR EL OTRO SI MODIFICATORIO, ADICIÓN Y PRORROGA DEL CONTRATO 133DE 2022 SUSCRITO ENTRE LA SECRETARIA DISTRITAL DE GOBIERNO Y MAURICIOBUITRAGO AGUDELO</t>
  </si>
  <si>
    <t>REALIZAR EL OTRO SI MODIFICATORIO, ADICIÓN Y PRORROGA DEL CONTRATO 86 DE2022 SUSCRITO ENTRE LA SECRETARIA DISTRITAL DE GOBIERNO Y AdrianaConsuelo Cárdenas Algarra</t>
  </si>
  <si>
    <t>REALIZAR EL OTRO SI MODIFICATORIO, ADICIÓN Y PRORROGA DEL CONTRATO 274DE 2022 SUSCRITO ENTRE LA SECRETARIA DISTRITAL DE GOBIERNO Y Jhon FredyAlvarez Camargo</t>
  </si>
  <si>
    <t>REALIZAR EL OTRO SI MODIFICATORIO, ADICIÓN Y PRORROGA DEL CONTRATO 282DE 2022 SUSCRITO ENTRE LA SECRETARIA DISTRITAL DE GOBIERNO Y IRENEJOHANNA YATE FORERO</t>
  </si>
  <si>
    <t>REALIZAR EL OTRO SI MODIFICATORIO, ADICIÓN Y PRORROGA DEL CONTRATO 391DE 2022 SUSCRITO ENTRE LA SECRETARIA DISTRITAL DE GOBIERNO Y GUILLERMOARTURO PINILLA FARÍAS</t>
  </si>
  <si>
    <t>Prestar los servicios profesionales a la Dirección de Gestión de TalentoHumano con el fin de apoyar el desarrollo organizacional de la entidaden materiade bienestar, capacitación y seguridad en el trabajo.</t>
  </si>
  <si>
    <t>Prestar los servicios profesionales en la Oficina Asesora de Planeaciónpara realizar el acompañamiento en la formulación, planeación yejecución de las metas del Plan Distrital de Desarrollo de los proyectosde inversión de la Secretaría Distrital de Gobierno.</t>
  </si>
  <si>
    <t>Prestar los servicios profesionales a la Oficina Asesora de Planeaciónliderando la formulación, implementación, mejora y seguimiento delSistema de Gestión ambiental de la entidad, al igual que las acciones degestión de riesgo y cambio climático requeridas</t>
  </si>
  <si>
    <t>REALIZAR EL OTRO SI MODIFICATORIO, ADICIÓN Y PRORROGA DEL CONTRATO 1139DE 2022 SUSCRITO ENTRE LA SECRETARIA DISTRITAL DE GOBIERNO Y JOSEEDUARDO LUCERO CASTRO</t>
  </si>
  <si>
    <t>REALIZAR OTRO SI MODIFICATORIO, ADICION Y PRORROGA DEL CONTRATO 994 DE2022 SUSCRITO ENTRE SECRETARIA DISTRITAL DE GOBIERNO Y JHON ALEXANDERCHALARCÁ GÓMEZ CEDIDO A STEFFI ROSBENISA ACEVEDO SANCHEZ</t>
  </si>
  <si>
    <t>Brindar apoyo a la Oficina Asesora de Planeación en el desarrollo deacciones establecidas para el Sistema de gestión ambiental de la entidady de gestión de riesgos y cambio climático.</t>
  </si>
  <si>
    <t>REALIZAR EL OTRO SI MODIFICATORIO, ADICIÓN Y PRORROGA DEL CONTRATO 527DE 2022 SUSCRITO ENTRE LA SECRETARIA DISTRITALDE GOBIERNO Y CARLOS GILBERTO GOMEZ CIFUENTES</t>
  </si>
  <si>
    <t>REALIZAR LA ADICIÓN, PRORROGA Y OTRO SI DEL CONTRATO 557 DE 2022SUSCRITO ENTRE LA SECRETARIA DISTRITAL DE GOBIERNO Y BRENDA LISBETHSIERRA ROMERO</t>
  </si>
  <si>
    <t>REALIZAR LA ADICION Y PRORROGA Y OTRO SI DEL CONTRATO 1074 DE 2022SUSCRITO ENTRE SECRETARIA DISTRITAL DE GOBIERNO Y LIZETH LOPEZ BLANCO.</t>
  </si>
  <si>
    <t>REALIZAR LA ADICION Y PRORROGA DEL CONTRATO 321 DE 2022 SUSCRITO ENTRELA SECRETARIA DISTRITAL DE GOBIERNO Y LUDHIANA JARAMILLO CASTELBLANCO</t>
  </si>
  <si>
    <t>REALIZAR EL OTRO SI MODIFICATORIO, ADICIÓN Y PRORROGA DEL CONTRATO 517DE 2022 SUSCRITO ENTRE LA SECRETARIA DISTRITAL DE GOBIERNO Y BRENDAKATHERINE GARZON GOMEZ</t>
  </si>
  <si>
    <t>REALIZAR LA ADICION Y PRORROGA DEL CONTRATO 648 DE 2022 SUSCRITO ENTRESECRETARIA DISTRITAL DE GOBIERNO Y ANDREA DELPILAR CAMACHO ROZO</t>
  </si>
  <si>
    <t>REALIZAR EL OTRO SI MODIFICATORIO, ADICIÓN Y PRORROGA DEL CONTRATO 1270DE 2022 SUSCRITO ENTRE LA SECRETARIA DISTRITAL DE GOBIERNO Y PEDROALONSO GRATZ ESPINOSA</t>
  </si>
  <si>
    <t>Prestar los servicios profesionales para el desarrollo de lasactividades administrativas, de seguimiento a metas, de planeación yorganizativas propias de la Dirección.</t>
  </si>
  <si>
    <t>REALIZAR LA ADICION Y PRORROGA Y OTRO SI DEL CONTRATO 1254 DE 2022SUSCRITO ENTRE SECRETARIA DISTRITAL DE GOBIERNO Y LUZ HIDELA HERNANDEZPARRADO.</t>
  </si>
  <si>
    <t>REALIZAR EL OTRO SI MODIFICATORIO, ADICIÓN Y PRORROGA DEL CONTRATO 1246DE 2022 SUSCRITO ENTRE LA SECRETARIA DISTRITALDE GOBIERNO Y MARIA ELENA CANCELADA GONZALEZ</t>
  </si>
  <si>
    <t>PRESTAR SERVICIOS TÉCNICOS ARCHIVÍSTICOS EN EL MARCO DE LA POLÍTICA YPLANES INSTITUCIONALES EN MATERIA DE GESTIÓN DOCUMENTAL DE LA SECRETARÍADISTRITAL DE GOBIERNO</t>
  </si>
  <si>
    <t>REALIZAR EL OTRO SI MODIFICATORIO, ADICIÓN Y PRORROGA DEL CONTRATO 505DE 2022 SUSCRITO ENTRE LA SECRETARIA DISTRITALDE GOBIERNO Y JUAN JOSE HERREÑO PEREZ</t>
  </si>
  <si>
    <t>REALIZAR EL OTRO SI MODIFICATORIO, ADICIÓN Y PRORROGA DEL CONTRATO 1160DE 2022 SUSCRITO ENTRE LA SECRETARIA DISTRITAL DE GOBIERNO Y PEDROANTONIO DAZA VARGAS</t>
  </si>
  <si>
    <t>PRESTAR SERVICIOS PROFESIONALES ARCHIVÍSTICOS EN LA ELABORACIÓN,DESARROLLO E IMPLEMENTACIÓN DE LOS INSTRUMENTOS ARCHIVÍSTICOS EN ELMARCO DE LA POLÍTICA Y PLANES INSTITUCIONALES EN MATERIA DE GESTIÓNDOCUMENTAL DE LA SECRETARÍA DISTRITAL DE GOBIERNO</t>
  </si>
  <si>
    <t>Prestar servicios profesionales apoyando a la dirección de gestión deltalento humano, para la incorporación de la estrategia de trabajointeligente en la cultura de la Secretaría Distrital de Gobierno através de la gestión de habilidades gerenciales con la alta dirección,el empoderamiento de sus equipos de trabajo y el seguimiento de losOKRS.</t>
  </si>
  <si>
    <t>YULIANA  MOLANO FRANCO</t>
  </si>
  <si>
    <t>YULY KATHERINE ALVARADO CAMACHO</t>
  </si>
  <si>
    <t>MARIA FERNANDA AVILA RUIZ</t>
  </si>
  <si>
    <t>MELKIN JOSE MEJIA ALDANA</t>
  </si>
  <si>
    <t>RUBI ESMERALDA CASTILLO ZULUAGA</t>
  </si>
  <si>
    <t>RAPHAEL RICARDO MENDEZ VARGAS</t>
  </si>
  <si>
    <t>NASHLY  PEINADO MALAGON</t>
  </si>
  <si>
    <t>YENIFFER PAOLA MATTA REYES</t>
  </si>
  <si>
    <t>CARLOS ANDRES GARZON PRIETO</t>
  </si>
  <si>
    <t>GINA PAOLA GARAY ROBAYO</t>
  </si>
  <si>
    <t>DIANA VANESSA ACOSTA RAMOS</t>
  </si>
  <si>
    <t>SANDRO WILLIAM GONZALEZ</t>
  </si>
  <si>
    <t>LORENA CATALINA RODRIGUEZ MORENO</t>
  </si>
  <si>
    <t>GERMAN DARIO MACHADO RODRIGUEZ</t>
  </si>
  <si>
    <t>VIVIANA ANDREA MORENO RODRIGUEZ</t>
  </si>
  <si>
    <t>TERESA CRISTINA MARGARITA ALBANO TORRES</t>
  </si>
  <si>
    <t>JOSE ALEJANDRO FANDIÑO CASTILLO</t>
  </si>
  <si>
    <t>PAULA YAMILE CEBALLOS CUELLAR</t>
  </si>
  <si>
    <t>VIRGILIO  FARFAN ROJAS</t>
  </si>
  <si>
    <t>ANGIE ADRIANA MARTINEZ TOCORA</t>
  </si>
  <si>
    <t>MARIA CAROLINA MAESTRE BOTELLO</t>
  </si>
  <si>
    <t>JOSE EMILIO LEMUS MESA</t>
  </si>
  <si>
    <t>JOHN STEVE PEÑA CASALLAS</t>
  </si>
  <si>
    <t>JUAN DAVID CHAMUSERO MARIN</t>
  </si>
  <si>
    <t>LUIS ALEJANDRO MALDONADO RAMIREZ</t>
  </si>
  <si>
    <t>KAROL JHOANA AYALA FORERO</t>
  </si>
  <si>
    <t>CARLOS ALFONSO PARRA MALAVER</t>
  </si>
  <si>
    <t>DIEGO EDINSON ROLDAN SOLANO</t>
  </si>
  <si>
    <t>GUSTAVO ALBERTO FORERO RAMIREZ</t>
  </si>
  <si>
    <t>JENNY ALEXANDRA SARAY GUTIERREZ</t>
  </si>
  <si>
    <t>NATHALIA ANDREA VASQUEZ ORJUELA</t>
  </si>
  <si>
    <t>ISABEL  MONTENEGRO JUNCO</t>
  </si>
  <si>
    <t>PAULA DANIELA RUBIO PENA</t>
  </si>
  <si>
    <t>ANGIE XIOMARA NIÑO RODRIGUEZ</t>
  </si>
  <si>
    <t>JACQUELINE  FRIEDE VILLAROEL</t>
  </si>
  <si>
    <t>MATILDE MARIA DAZA DE OROZCO</t>
  </si>
  <si>
    <t>JENNIFER  TORRES SANCHEZ</t>
  </si>
  <si>
    <t>Prestar servicios de apoyo a la gestión en la Subsecretaría de GestiónLocal para las acciones administrativas que se requieran en laimplementación del Sistema de Gestión Local</t>
  </si>
  <si>
    <t>Prestar servicios profesionales especializados a la Dirección para laGestión del Desarrollo local en materia de planeación y gestióncontractual&lt;(&gt;,&lt;)&gt; encaminadas al fortalecimiento de la capacidadinstitucional de los Fondos de Desarrollo Local - Alcaldías Locales deBogotá</t>
  </si>
  <si>
    <t>Prestar los servicios profesionales en la Dirección para la Gestión delDesarrollo Local en la realización de diagnósticos e implementación delSistema de Información para la Programación, Seguimiento y Evaluación dela Gestión Local así como el cumplimiento de la ejecución de planes yprogramas de los Fondos de Desarrollo Local - FDL</t>
  </si>
  <si>
    <t>Prestar servicios profesionales especializados a la Subsecretaria deGestión Local para apoyar la coordinación del Centro de Gobierno Local ysus componentes</t>
  </si>
  <si>
    <t>Prestar los servicios profesionales en la Dirección para la Gestión delDesarrollo Local para llevar a cabo la construcción, soporte,actualización y mantenimiento del Sistema de Información para laProgramación, Seguimiento y Evaluación de la Gestión Institucional(SIPSE LOCAL) enmarcada dentro de las etapas de análisis, diseño,desarrollo e implementación del mismo, bajo arquitectura de desarrolloJava y base de datos Oracle en articulación con el Centro de GobiernoLocal.</t>
  </si>
  <si>
    <t>Prestar los servicios profesionales en la Dirección para la Gestión delDesarrollo Local apoyando técnicamente en la gestión pública y elseguimiento alcumplimiento de la ejecución de planes y programas de los Fondos deDesarrollo Local - FDL</t>
  </si>
  <si>
    <t>Prestación de servicios profesionales a la Dirección para la Gestión deldesarrollo Local en el apoyo técnico al desarrollo y planeación conenfoque étnico de los proyectos de inversión en el marco de asistenciatécnica integral dirigida a los Fondos de Desarrollo Local FDL.</t>
  </si>
  <si>
    <t>Prestar los servicios profesionales a la Dirección para la Gestión delDesarrollo Local, en la elaboración, implementación y seguimiento deacciones de partición y gobernanza en las Alcaldías Locales.</t>
  </si>
  <si>
    <t>Prestar los servicios profesionales especializados a la Dirección parala Gestión del Desarrollo Local DGDL, apoyando el seguimiento a lasmetas proyecto, planes, procesos y procedimientos en el marco delproyecto de inversión a cargo de la Subsecretaría de Gestión Local</t>
  </si>
  <si>
    <t>Prestar los servicios profesionales para brindar asistencia jurídica ala Dirección para la Gestión del Desarrollo local - FDL en los temasrelacionados con el fortalecimiento de la capacidad institucional de losFondos de Desarrollo Local.</t>
  </si>
  <si>
    <t>Prestar los servicios profesionales en la Dirección para la Gestión delDesarrollo Local, apoyando las actividades de asistencia técnicaintegral en el desarrollo y planeación los proyectos de inversión localque adelantan los Fondos de Desarrollo Local - FDL.</t>
  </si>
  <si>
    <t>Prestar servicios profesionales en la Subsecretaría de Gestión Local enel marco del fortalecimiento del Observatorio de Gestión Local a travésde la puesta en marcha del Centro de Gobierno Local y sus componentes.</t>
  </si>
  <si>
    <t>Prestar los servicios profesionales a la Dirección para la Gestión delDesarrollo Local en el seguimiento a los proyectos de inversión local delos Fondos de Desarrollo Local.</t>
  </si>
  <si>
    <t>Prestar servicios profesionales a la Subsecretaría de Gestión Local paraapoyar en la planeación, ejecución y seguimiento de las políticaspúblicas implementadas por la Secretaría Distrital de Gobierno y enespecial por los Fondos de desarrollo Local</t>
  </si>
  <si>
    <t>Prestar servicios profesionales para realizar el diseño, administracióny desarrollos web que se requieran en la Subsecretaría de Gestión Local,en el marco de su misionalidad</t>
  </si>
  <si>
    <t>Prestar los servicios profesionales en la Dirección para la Gestión delDesarrollo Local, apoyando las actividades de asistencia técnicaintegral en el desarrollo y planeación los proyectos de inversión localque adelantan los Fondos de Desarrollo Local - FDL</t>
  </si>
  <si>
    <t>Prestar los servicios de apoyo a la gestión en el acompañamiento técnicoa la implementación del SDBS y la estrategia IMG en la SecretaríaDistrital de Gobierno y los Fondos de Desarrollo Local</t>
  </si>
  <si>
    <t>Prestar servicios profesionales en la Subsecretaría de Gestión Localpara la evaluación, planeación y seguimiento de políticas públicasdestinadas al fortalecimiento de la gestión local</t>
  </si>
  <si>
    <t>Prestar servicios profesionales especializados en la Subsecretaría deGestión Local para el acompañamiento de las estrategias de intervenciónen las alcaldías locales y de acciones de política pública que serequieran</t>
  </si>
  <si>
    <t>Prestar los servicios profesionales en la Dirección para la Gestión delDesarrollo Local, apoyando jurídicamente las actividades de asistenciatécnica en la ejecución de los proyectos de inversión local,elaboración, ejecución y seguimiento del plan de modernización de lassedes administrativas de los Fondos de Desarrollo Local - FDL.</t>
  </si>
  <si>
    <t>Prestar los servicios de apoyo a la gestión en la Dirección para laGestión del Desarrollo Local en las etapas de los proyectos de inversiónpública dirigidaa los Fondos de Desarrollo Local - FDL</t>
  </si>
  <si>
    <t>PRESTAR SERVICIOS PROFESIONALES A LA SECRETARÍA DISTRITAL DE GOBIERNO ENLA EJECUCIÓN DE ACTIVIDADES DE ORDEN JURÍDICO&lt;(&gt;,&lt;)&gt; Y DEMÁS QUE SEREQUIERAN EL MARCO DEL ACOMPAÑAMIENTO A LA GESTIÓN DE LAS ALCALDÍASLOCALES</t>
  </si>
  <si>
    <t>Prestar los servicios profesionales en la Dirección para la Gestión delDesarrollo Local para llevar a cabo la construcción, soporte,actualización ymantenimiento del Sistema de Información para la Programación,Seguimiento y Evaluación de la Gestión Institucional (SIPSE LOCAL)enmarcada dentrode las etapas de análisis, diseño, desarrollo e implementación delmismo, bajo arquitectura de desarrollo Java y base de datos Oracle enarticulación con elCentro de Gobierno Local</t>
  </si>
  <si>
    <t>Prestar los servicios profesionales en la Dirección para la Gestión delDesarrollo Local en la proyección y consolidación de las respuestas arequerimientos ciudadanos, entidades y entes de control en el marco delas competencias y atendiendo los procesos de asistencia técnicaintegral.</t>
  </si>
  <si>
    <t>Prestar los servicios profesionales a la Dirección para la Gestión delDesarrollo Local para el acompañamiento técnico en la definición,elaboración e implementación de la oferta de programas de inclusión ydesarrollo local en el marco de la asistencia técnica local, dirigida alas Alcaldías locales</t>
  </si>
  <si>
    <t>PRESTAR SERVICIOS DE APOYO A LA GESTIÓN AL DESPACHO DE LA SECRETARÍADISTRITAL DE GOBIERNO EN LA EJECUCIÓN DE ACTIVIDADES ADMINISTRATIVAS&lt;(&gt;,&lt;)&gt; LOGÍSTICAS Y DEMÁS QUE SE REQUIERAN EL MARCO DEL ACOMPAÑAMIENTO ALA GESTIÓN DE LAS ALCALDÍAS LOCALES</t>
  </si>
  <si>
    <t>Prestar servicios profesionales a la Subsecretaría de Gestión Local paraapoyar en la planeación y seguimiento de la Estrategia de Cuidado Localen elmarco de la estrategia de acompañamiento a las alcaldías locales.</t>
  </si>
  <si>
    <t>Prestar servicios profesionales a la Secretaría Distrital de Gobierno enel desarrollo de estudios y evaluaciones de planes, programas yproyectos que conforman la agenda de evaluación de la entidad.</t>
  </si>
  <si>
    <t>Prestar los servicios profesionales a la Secretaría Distrital deGobierno, apoyando el seguimiento estratégico de las actividades, planesy programas y demás estrategias lideradas por la entidad.</t>
  </si>
  <si>
    <t>REALIZAR LA ADICION Y PRORROGA DEL CONTRATO 857 DE 2022 SUSCRITO ENTRESECRETARIA DISTRITAL DE GOBIERNO Y JUAN DAVID CHAMUSERO MARÍN.</t>
  </si>
  <si>
    <t>Prestar servicios profesionales a la Subsecretaría de Gestión Local paraapoyar el diseño e implementación de las estrategias para la divulgaciónde la gestión local en el territorio en el marco de la implementacióndel Centro de Gobierno Local</t>
  </si>
  <si>
    <t>REALIZAR OTRO SI MODIFICATORIO, ADICION Y PRORROGA DEL CONTRATO 48 DE2022 SUSCRITO ENTRE SECRETARIA DISTRITAL DEGOBIERNO Y MAURICIO ORTIZ CORONADO CEDIDO A KAROL JHOANA AYALA FORERO</t>
  </si>
  <si>
    <t>REALIZAR OTRO SI MODIFICATORIO, ADICION Y PRORROGA DEL CONTRATO 195 DE2022 SUSCRITO ENTRE SECRETARIA DISTRITAL DE GOBIERNO Y ANA MARÍA ORTIZVEGA CEDIDO A NATHALIA ANDREA VÁSQUEZ ORJUELA Y A SU VEZ CEDIDO A CARLOSALFONSO PARRA MALAVER</t>
  </si>
  <si>
    <t>REALIZAR OTRO SI MODIFICATORIO, ADICION Y PRORROGA DEL CONTRATO 107 DE2022 SUSCRITO ENTRE SECRETARIA DISTRITAL DE GOBIERNO Y ANDREA DEL PILARGUTIÉRREZ PARRA</t>
  </si>
  <si>
    <t>REALIZAR LA ADICION, PRORROGA Y OTRO SI DEL CONTRATO 270 DE 2022SUSCRITO ENTRE SECRETARIA DISTRITAL DE GOBIERNO Y DIEGO EDINSON ROLDANSOLANO</t>
  </si>
  <si>
    <t>REALIZAR LA ADICION, PRORROGA Y OTRO SI DEL CONTRATO 043 DE 2022SUSCRITO ENTRE SECRETARIA DISTRITAL DE GOBIERNO YGUSTAVO ALBERTO FORERO RAMIREZ</t>
  </si>
  <si>
    <t>REALIZAR LA ADICION, PRORROGA Y OTRO SI DEL CONTRATO 859 DE 2022SUSCRITO ENTRE SECRETARIA DISTRITAL DE GOBIERNO Y JENNY ALEXANDRA SARAYGUTIERREZ</t>
  </si>
  <si>
    <t>REALIZAR OTRO SI MODIFICATORIO, ADICION Y PRORROGA DEL CONTRATO 98 DE2022 SUSCRITO ENTRE SECRETARIA DISTRITAL DE GOBIERNO Y LAURA ANDREASOLANO ARANGUREN CEDIDO A ANA MARÍA ORTIZ VEGA Y A SU VEZ CEDIDO ANATHALIA ANDREA VÁSQUEZ ORJUELA</t>
  </si>
  <si>
    <t>REALIZAR EL OTRO SI MODIFICACOTRIO, ADICION Y PRORROGA DEL CONTRATO 1031DE 2022 SUSCRITO ENTRE LA SECRETARIADISTRITAL DE GOBIERNO Y ISABEL MONTENEGRO JUNCO</t>
  </si>
  <si>
    <t>REALIZAR LA ADICION, PRORROGA Y OTRO SI DEL CONTRATO 1104 DE 2022SUSCRITO ENTRE SECRETARIA DISTRITAL DE GOBIERNO Y PAULA DANIELA RUBIOPEÑA</t>
  </si>
  <si>
    <t>REALIZAR EL OTRO SI MODIFICACTORIO, ADICION Y PRORROGA DEL CONTRATO 664DE 2022 SUSCRITO ENTRE LA SECRETARIA DISTRITAL DE GOBIERNO Y ANGIEXIOMARA NIÑO RODRIGUEZ</t>
  </si>
  <si>
    <t>REALIZAR LA ADICION, PRORROGA Y OTRO SI DEL CONTRATO 488 DE 2022SUSCRITO ENTRE SECRETARIA DISTRITAL DE GOBIERNO Y RAPHAEL RICARDO MENDEZVARGAS</t>
  </si>
  <si>
    <t>REALIZAR LA ADICION, PRORROGA Y OTRO SI DEL CONTRATO 410 DE 2022SUSCRITO ENTRE SECRETARIA DISTRITAL DE GOBIERNO Y JACQUELINE FRIEDEVILLA ROEL</t>
  </si>
  <si>
    <t>REALIZAR EL OTRO SI MODIFICATORIO, ADICIÓN Y PRORROGA DEL CONTRATO 260DE 2022 SUSCRITO ENTRE LA SECRETARIA DISTRITALDE GOBIERNO Y NATHALIA ANDREA VASQUES ORJUELA CEDIDO A LAURA DANIELAUSECHE ACEVEDO</t>
  </si>
  <si>
    <t>REALIZAR LA ADICION Y PRORROGA Y OTRO SI DEL CONTRATO 663 DE 2022SUSCRITO ENTRE SECRETARIA DISTRITAL DE GOBIERNO Y LEONARDO ROJAS ACEVEDO</t>
  </si>
  <si>
    <t>REALIZAR LA ADICION Y PRORROGA Y OTRO SI DEL CONTRATO 1114 DE 2022SUSCRITO ENTRE SECRETARIA DISTRITAL DE GOBIERNO YYuliet Steffanía Rodríguez Cabezas</t>
  </si>
  <si>
    <t>REALIZAR EL OTRO SI MODIFICACTORIO, ADICION Y PRORROGA DEL CONTRATO 445DE 2022 SUSCRITO ENTRE LA SECRETARIA DISTRITALDE GOBIERNO Y MATILDE MARIA DAZA DE OROZCO</t>
  </si>
  <si>
    <t>REALIZAR EL OTRO SI MODIFICACTORIO, ADICION Y PRORROGA DEL CONTRATO 42DE 2022 SUSCRITO ENTRE LA SECRETARIA DISTRITAL DE GOBIERNO Y JENNIFERTORRES SANCHEZ</t>
  </si>
  <si>
    <t>REALIZAR LA ADICION Y PRORROGA Y OTRO SI DEL CONTRATO 499 DE 2022SUSCRITO ENTRE SECRETARIA DISTRITAL DE GOBIERNO YNASHLY PEINADO MALAGON</t>
  </si>
  <si>
    <t>32</t>
  </si>
  <si>
    <t>40</t>
  </si>
  <si>
    <t>151</t>
  </si>
  <si>
    <t>279</t>
  </si>
  <si>
    <t>374</t>
  </si>
  <si>
    <t>267</t>
  </si>
  <si>
    <t>583</t>
  </si>
  <si>
    <t>445</t>
  </si>
  <si>
    <t>398</t>
  </si>
  <si>
    <t>537</t>
  </si>
  <si>
    <t>441</t>
  </si>
  <si>
    <t>511</t>
  </si>
  <si>
    <t>745</t>
  </si>
  <si>
    <t>771</t>
  </si>
  <si>
    <t>914</t>
  </si>
  <si>
    <t>932</t>
  </si>
  <si>
    <t>1119</t>
  </si>
  <si>
    <t>1626</t>
  </si>
  <si>
    <t>1764</t>
  </si>
  <si>
    <t>1274</t>
  </si>
  <si>
    <t>1772</t>
  </si>
  <si>
    <t>1780</t>
  </si>
  <si>
    <t>1676</t>
  </si>
  <si>
    <t>1810</t>
  </si>
  <si>
    <t>2463</t>
  </si>
  <si>
    <t>1820</t>
  </si>
  <si>
    <t>2469</t>
  </si>
  <si>
    <t>3356</t>
  </si>
  <si>
    <t>3357</t>
  </si>
  <si>
    <t>3364</t>
  </si>
  <si>
    <t>1949</t>
  </si>
  <si>
    <t>3387</t>
  </si>
  <si>
    <t>1935</t>
  </si>
  <si>
    <t>3413</t>
  </si>
  <si>
    <t>3417</t>
  </si>
  <si>
    <t>1907</t>
  </si>
  <si>
    <t>3601</t>
  </si>
  <si>
    <t>3858</t>
  </si>
  <si>
    <t>2115</t>
  </si>
  <si>
    <t>3872</t>
  </si>
  <si>
    <t>2198</t>
  </si>
  <si>
    <t>3888</t>
  </si>
  <si>
    <t>3908</t>
  </si>
  <si>
    <t>3927</t>
  </si>
  <si>
    <t>2172</t>
  </si>
  <si>
    <t>3958</t>
  </si>
  <si>
    <t>2249</t>
  </si>
  <si>
    <t>3979</t>
  </si>
  <si>
    <t>2253</t>
  </si>
  <si>
    <t>3980</t>
  </si>
  <si>
    <t>4025</t>
  </si>
  <si>
    <t>2279</t>
  </si>
  <si>
    <t>4026</t>
  </si>
  <si>
    <t>4058</t>
  </si>
  <si>
    <t>149</t>
  </si>
  <si>
    <t>255</t>
  </si>
  <si>
    <t>288</t>
  </si>
  <si>
    <t>473</t>
  </si>
  <si>
    <t>495</t>
  </si>
  <si>
    <t>598</t>
  </si>
  <si>
    <t>606</t>
  </si>
  <si>
    <t>701</t>
  </si>
  <si>
    <t>732</t>
  </si>
  <si>
    <t>1130</t>
  </si>
  <si>
    <t>1481</t>
  </si>
  <si>
    <t>48</t>
  </si>
  <si>
    <t>107</t>
  </si>
  <si>
    <t>43</t>
  </si>
  <si>
    <t>98</t>
  </si>
  <si>
    <t>410</t>
  </si>
  <si>
    <t>663</t>
  </si>
  <si>
    <t>Solicitud del cdp para el contrato NO. 847 de 2021 cuyo objeto especifica "¿Prestar el servicio de vigilancia y seguridad privada en lasmodalidades de vigilancia fija y móvil con y sin armas y mediostecnológicos s en las diferentes dependencias de la Secretaría Distritalde Gobierno de Bogotá, D.C., con el fin de asegurar la protección ycustodia de  funcionarios, contratistas y/o visitantes y de los bienesmuebles e  inmuebles de propiedad de la entidad, y de los# quelegalmente sea o llegare a ser responsable.¿#</t>
  </si>
  <si>
    <t>847 DE 2021</t>
  </si>
  <si>
    <t>DICIEMBRE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</si>
</sst>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1" formatCode="_-* #,##0_-;\-* #,##0_-;_-* &quot;-&quot;_-;_-@_-"/>
    <numFmt numFmtId="44" formatCode="_-&quot;$&quot;\ * #,##0.00_-;\-&quot;$&quot;\ * #,##0.00_-;_-&quot;$&quot;\ * &quot;-&quot;??_-;_-@_-"/>
    <numFmt numFmtId="164" formatCode="_(* #,##0.00_);_(* \(#,##0.00\);_(* &quot;-&quot;??_);_(@_)"/>
    <numFmt numFmtId="165" formatCode="_-* #,##0.00\ _P_t_s_-;\-* #,##0.00\ _P_t_s_-;_-* &quot;-&quot;??\ _P_t_s_-;_-@_-"/>
    <numFmt numFmtId="166" formatCode="_-* #,##0.00\ &quot;€&quot;_-;\-* #,##0.00\ &quot;€&quot;_-;_-* &quot;-&quot;??\ &quot;€&quot;_-;_-@_-"/>
    <numFmt numFmtId="167" formatCode="_-* #,##0\ _P_t_s_-;\-* #,##0\ _P_t_s_-;_-* &quot;-&quot;??\ _P_t_s_-;_-@_-"/>
    <numFmt numFmtId="168" formatCode="_-&quot;$&quot;\ * #,##0_-;\-&quot;$&quot;\ * #,##0_-;_-&quot;$&quot;\ * &quot;-&quot;??_-;_-@_-"/>
  </numFmts>
  <fonts count="52" x14ac:knownFonts="1">
    <font>
      <sz val="10"/>
      <name val="Arial"/>
    </font>
    <font>
      <sz val="10"/>
      <name val="Arial"/>
      <family val="2"/>
    </font>
    <font>
      <sz val="11"/>
      <color indexed="8"/>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5"/>
      <color indexed="56"/>
      <name val="Calibri"/>
      <family val="2"/>
    </font>
    <font>
      <b/>
      <sz val="13"/>
      <color indexed="56"/>
      <name val="Calibri"/>
      <family val="2"/>
    </font>
    <font>
      <b/>
      <sz val="18"/>
      <color indexed="56"/>
      <name val="Cambria"/>
      <family val="2"/>
    </font>
    <font>
      <b/>
      <sz val="11"/>
      <color indexed="8"/>
      <name val="Calibri"/>
      <family val="2"/>
    </font>
    <font>
      <b/>
      <sz val="9"/>
      <name val="Garamond"/>
      <family val="1"/>
    </font>
    <font>
      <b/>
      <sz val="11"/>
      <name val="Garamond"/>
      <family val="1"/>
    </font>
    <font>
      <sz val="11"/>
      <name val="Garamond"/>
      <family val="1"/>
    </font>
    <font>
      <b/>
      <sz val="10"/>
      <name val="Garamond"/>
      <family val="1"/>
    </font>
    <font>
      <sz val="10"/>
      <name val="Garamond"/>
      <family val="1"/>
    </font>
    <font>
      <sz val="10"/>
      <name val="Arial"/>
      <family val="2"/>
    </font>
    <font>
      <sz val="9"/>
      <name val="Garamond"/>
      <family val="1"/>
    </font>
    <font>
      <sz val="11"/>
      <color theme="1"/>
      <name val="Calibri"/>
      <family val="2"/>
      <scheme val="minor"/>
    </font>
    <font>
      <sz val="11"/>
      <color theme="0"/>
      <name val="Calibri"/>
      <family val="2"/>
      <scheme val="minor"/>
    </font>
    <font>
      <b/>
      <sz val="11"/>
      <color rgb="FFFA7D00"/>
      <name val="Calibri"/>
      <family val="2"/>
      <scheme val="minor"/>
    </font>
    <font>
      <b/>
      <sz val="11"/>
      <color theme="0"/>
      <name val="Calibri"/>
      <family val="2"/>
      <scheme val="minor"/>
    </font>
    <font>
      <sz val="11"/>
      <color rgb="FFFA7D00"/>
      <name val="Calibri"/>
      <family val="2"/>
      <scheme val="minor"/>
    </font>
    <font>
      <b/>
      <sz val="11"/>
      <color theme="3"/>
      <name val="Calibri"/>
      <family val="2"/>
      <scheme val="minor"/>
    </font>
    <font>
      <sz val="11"/>
      <color rgb="FF3F3F76"/>
      <name val="Calibri"/>
      <family val="2"/>
      <scheme val="minor"/>
    </font>
    <font>
      <sz val="11"/>
      <color rgb="FF9C0006"/>
      <name val="Calibri"/>
      <family val="2"/>
      <scheme val="minor"/>
    </font>
    <font>
      <sz val="11"/>
      <color rgb="FF9C6500"/>
      <name val="Calibri"/>
      <family val="2"/>
      <scheme val="minor"/>
    </font>
    <font>
      <sz val="11"/>
      <color rgb="FF9C5700"/>
      <name val="Calibri"/>
      <family val="2"/>
      <scheme val="minor"/>
    </font>
    <font>
      <b/>
      <sz val="11"/>
      <color rgb="FF3F3F3F"/>
      <name val="Calibri"/>
      <family val="2"/>
      <scheme val="minor"/>
    </font>
    <font>
      <sz val="11"/>
      <color rgb="FFFF0000"/>
      <name val="Calibri"/>
      <family val="2"/>
      <scheme val="minor"/>
    </font>
    <font>
      <i/>
      <sz val="11"/>
      <color rgb="FF7F7F7F"/>
      <name val="Calibri"/>
      <family val="2"/>
      <scheme val="minor"/>
    </font>
    <font>
      <b/>
      <sz val="18"/>
      <color theme="3"/>
      <name val="Cambria"/>
      <family val="2"/>
      <scheme val="major"/>
    </font>
    <font>
      <b/>
      <sz val="13"/>
      <color theme="3"/>
      <name val="Calibri"/>
      <family val="2"/>
      <scheme val="minor"/>
    </font>
    <font>
      <sz val="18"/>
      <color theme="3"/>
      <name val="Cambria"/>
      <family val="2"/>
      <scheme val="major"/>
    </font>
    <font>
      <b/>
      <sz val="11"/>
      <color theme="1"/>
      <name val="Calibri"/>
      <family val="2"/>
      <scheme val="minor"/>
    </font>
    <font>
      <sz val="9"/>
      <name val="Arial"/>
      <family val="2"/>
    </font>
    <font>
      <sz val="8"/>
      <name val="Arial"/>
      <family val="2"/>
    </font>
    <font>
      <b/>
      <sz val="10"/>
      <name val="Arial"/>
      <family val="2"/>
    </font>
    <font>
      <sz val="9"/>
      <color indexed="8"/>
      <name val="Garamond"/>
      <family val="1"/>
    </font>
    <font>
      <b/>
      <sz val="10"/>
      <color theme="0"/>
      <name val="Garamond"/>
      <family val="1"/>
    </font>
    <font>
      <sz val="10"/>
      <name val="Arial"/>
      <family val="2"/>
    </font>
    <font>
      <sz val="8"/>
      <name val="Garamond"/>
      <family val="1"/>
    </font>
    <font>
      <sz val="8"/>
      <color indexed="8"/>
      <name val="Garamond"/>
      <family val="1"/>
    </font>
    <font>
      <b/>
      <sz val="8"/>
      <name val="Garamond"/>
      <family val="1"/>
    </font>
  </fonts>
  <fills count="6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indexed="43"/>
        <bgColor indexed="64"/>
      </patternFill>
    </fill>
    <fill>
      <patternFill patternType="solid">
        <fgColor indexed="45"/>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
      <patternFill patternType="solid">
        <fgColor theme="0"/>
        <bgColor indexed="64"/>
      </patternFill>
    </fill>
    <fill>
      <patternFill patternType="solid">
        <fgColor rgb="FF99CCFF"/>
        <bgColor indexed="64"/>
      </patternFill>
    </fill>
    <fill>
      <patternFill patternType="solid">
        <fgColor theme="3" tint="0.79998168889431442"/>
        <bgColor indexed="64"/>
      </patternFill>
    </fill>
  </fills>
  <borders count="4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top style="thin">
        <color indexed="64"/>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bottom/>
      <diagonal/>
    </border>
  </borders>
  <cellStyleXfs count="396">
    <xf numFmtId="0" fontId="0" fillId="0" borderId="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 fillId="2"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2" fillId="3"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2" fillId="4"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 fillId="5"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 fillId="6"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2" fillId="7"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26" fillId="33" borderId="0" applyNumberFormat="0" applyBorder="0" applyAlignment="0" applyProtection="0"/>
    <xf numFmtId="0" fontId="26" fillId="33" borderId="0" applyNumberFormat="0" applyBorder="0" applyAlignment="0" applyProtection="0"/>
    <xf numFmtId="0" fontId="26" fillId="33" borderId="0" applyNumberFormat="0" applyBorder="0" applyAlignment="0" applyProtection="0"/>
    <xf numFmtId="0" fontId="26" fillId="33" borderId="0" applyNumberFormat="0" applyBorder="0" applyAlignment="0" applyProtection="0"/>
    <xf numFmtId="0" fontId="26" fillId="33" borderId="0" applyNumberFormat="0" applyBorder="0" applyAlignment="0" applyProtection="0"/>
    <xf numFmtId="0" fontId="26" fillId="33" borderId="0" applyNumberFormat="0" applyBorder="0" applyAlignment="0" applyProtection="0"/>
    <xf numFmtId="0" fontId="26" fillId="33" borderId="0" applyNumberFormat="0" applyBorder="0" applyAlignment="0" applyProtection="0"/>
    <xf numFmtId="0" fontId="2" fillId="8" borderId="0" applyNumberFormat="0" applyBorder="0" applyAlignment="0" applyProtection="0"/>
    <xf numFmtId="0" fontId="26" fillId="33" borderId="0" applyNumberFormat="0" applyBorder="0" applyAlignment="0" applyProtection="0"/>
    <xf numFmtId="0" fontId="26" fillId="33" borderId="0" applyNumberFormat="0" applyBorder="0" applyAlignment="0" applyProtection="0"/>
    <xf numFmtId="0" fontId="26" fillId="33" borderId="0" applyNumberFormat="0" applyBorder="0" applyAlignment="0" applyProtection="0"/>
    <xf numFmtId="0" fontId="26" fillId="33" borderId="0" applyNumberFormat="0" applyBorder="0" applyAlignment="0" applyProtection="0"/>
    <xf numFmtId="0" fontId="26" fillId="33" borderId="0" applyNumberFormat="0" applyBorder="0" applyAlignment="0" applyProtection="0"/>
    <xf numFmtId="0" fontId="26" fillId="33" borderId="0" applyNumberFormat="0" applyBorder="0" applyAlignment="0" applyProtection="0"/>
    <xf numFmtId="0" fontId="26" fillId="33"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 fillId="9"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5" borderId="0" applyNumberFormat="0" applyBorder="0" applyAlignment="0" applyProtection="0"/>
    <xf numFmtId="0" fontId="26" fillId="35" borderId="0" applyNumberFormat="0" applyBorder="0" applyAlignment="0" applyProtection="0"/>
    <xf numFmtId="0" fontId="26" fillId="35" borderId="0" applyNumberFormat="0" applyBorder="0" applyAlignment="0" applyProtection="0"/>
    <xf numFmtId="0" fontId="26" fillId="35" borderId="0" applyNumberFormat="0" applyBorder="0" applyAlignment="0" applyProtection="0"/>
    <xf numFmtId="0" fontId="26" fillId="35" borderId="0" applyNumberFormat="0" applyBorder="0" applyAlignment="0" applyProtection="0"/>
    <xf numFmtId="0" fontId="26" fillId="35" borderId="0" applyNumberFormat="0" applyBorder="0" applyAlignment="0" applyProtection="0"/>
    <xf numFmtId="0" fontId="26" fillId="35" borderId="0" applyNumberFormat="0" applyBorder="0" applyAlignment="0" applyProtection="0"/>
    <xf numFmtId="0" fontId="2" fillId="10" borderId="0" applyNumberFormat="0" applyBorder="0" applyAlignment="0" applyProtection="0"/>
    <xf numFmtId="0" fontId="26" fillId="35" borderId="0" applyNumberFormat="0" applyBorder="0" applyAlignment="0" applyProtection="0"/>
    <xf numFmtId="0" fontId="26" fillId="35" borderId="0" applyNumberFormat="0" applyBorder="0" applyAlignment="0" applyProtection="0"/>
    <xf numFmtId="0" fontId="26" fillId="35" borderId="0" applyNumberFormat="0" applyBorder="0" applyAlignment="0" applyProtection="0"/>
    <xf numFmtId="0" fontId="26" fillId="35" borderId="0" applyNumberFormat="0" applyBorder="0" applyAlignment="0" applyProtection="0"/>
    <xf numFmtId="0" fontId="26" fillId="35" borderId="0" applyNumberFormat="0" applyBorder="0" applyAlignment="0" applyProtection="0"/>
    <xf numFmtId="0" fontId="26" fillId="35" borderId="0" applyNumberFormat="0" applyBorder="0" applyAlignment="0" applyProtection="0"/>
    <xf numFmtId="0" fontId="26" fillId="35" borderId="0" applyNumberFormat="0" applyBorder="0" applyAlignment="0" applyProtection="0"/>
    <xf numFmtId="0" fontId="26" fillId="36" borderId="0" applyNumberFormat="0" applyBorder="0" applyAlignment="0" applyProtection="0"/>
    <xf numFmtId="0" fontId="26" fillId="36" borderId="0" applyNumberFormat="0" applyBorder="0" applyAlignment="0" applyProtection="0"/>
    <xf numFmtId="0" fontId="26" fillId="36" borderId="0" applyNumberFormat="0" applyBorder="0" applyAlignment="0" applyProtection="0"/>
    <xf numFmtId="0" fontId="26" fillId="36" borderId="0" applyNumberFormat="0" applyBorder="0" applyAlignment="0" applyProtection="0"/>
    <xf numFmtId="0" fontId="26" fillId="36" borderId="0" applyNumberFormat="0" applyBorder="0" applyAlignment="0" applyProtection="0"/>
    <xf numFmtId="0" fontId="26" fillId="36" borderId="0" applyNumberFormat="0" applyBorder="0" applyAlignment="0" applyProtection="0"/>
    <xf numFmtId="0" fontId="26" fillId="36" borderId="0" applyNumberFormat="0" applyBorder="0" applyAlignment="0" applyProtection="0"/>
    <xf numFmtId="0" fontId="2" fillId="5" borderId="0" applyNumberFormat="0" applyBorder="0" applyAlignment="0" applyProtection="0"/>
    <xf numFmtId="0" fontId="26" fillId="36" borderId="0" applyNumberFormat="0" applyBorder="0" applyAlignment="0" applyProtection="0"/>
    <xf numFmtId="0" fontId="26" fillId="36" borderId="0" applyNumberFormat="0" applyBorder="0" applyAlignment="0" applyProtection="0"/>
    <xf numFmtId="0" fontId="26" fillId="36" borderId="0" applyNumberFormat="0" applyBorder="0" applyAlignment="0" applyProtection="0"/>
    <xf numFmtId="0" fontId="26" fillId="36" borderId="0" applyNumberFormat="0" applyBorder="0" applyAlignment="0" applyProtection="0"/>
    <xf numFmtId="0" fontId="26" fillId="36" borderId="0" applyNumberFormat="0" applyBorder="0" applyAlignment="0" applyProtection="0"/>
    <xf numFmtId="0" fontId="26" fillId="36" borderId="0" applyNumberFormat="0" applyBorder="0" applyAlignment="0" applyProtection="0"/>
    <xf numFmtId="0" fontId="26" fillId="36" borderId="0" applyNumberFormat="0" applyBorder="0" applyAlignment="0" applyProtection="0"/>
    <xf numFmtId="0" fontId="26" fillId="37" borderId="0" applyNumberFormat="0" applyBorder="0" applyAlignment="0" applyProtection="0"/>
    <xf numFmtId="0" fontId="26" fillId="37" borderId="0" applyNumberFormat="0" applyBorder="0" applyAlignment="0" applyProtection="0"/>
    <xf numFmtId="0" fontId="26" fillId="37" borderId="0" applyNumberFormat="0" applyBorder="0" applyAlignment="0" applyProtection="0"/>
    <xf numFmtId="0" fontId="26" fillId="37" borderId="0" applyNumberFormat="0" applyBorder="0" applyAlignment="0" applyProtection="0"/>
    <xf numFmtId="0" fontId="26" fillId="37" borderId="0" applyNumberFormat="0" applyBorder="0" applyAlignment="0" applyProtection="0"/>
    <xf numFmtId="0" fontId="26" fillId="37" borderId="0" applyNumberFormat="0" applyBorder="0" applyAlignment="0" applyProtection="0"/>
    <xf numFmtId="0" fontId="26" fillId="37" borderId="0" applyNumberFormat="0" applyBorder="0" applyAlignment="0" applyProtection="0"/>
    <xf numFmtId="0" fontId="2" fillId="8" borderId="0" applyNumberFormat="0" applyBorder="0" applyAlignment="0" applyProtection="0"/>
    <xf numFmtId="0" fontId="26" fillId="37" borderId="0" applyNumberFormat="0" applyBorder="0" applyAlignment="0" applyProtection="0"/>
    <xf numFmtId="0" fontId="26" fillId="37" borderId="0" applyNumberFormat="0" applyBorder="0" applyAlignment="0" applyProtection="0"/>
    <xf numFmtId="0" fontId="26" fillId="37" borderId="0" applyNumberFormat="0" applyBorder="0" applyAlignment="0" applyProtection="0"/>
    <xf numFmtId="0" fontId="26" fillId="37" borderId="0" applyNumberFormat="0" applyBorder="0" applyAlignment="0" applyProtection="0"/>
    <xf numFmtId="0" fontId="26" fillId="37" borderId="0" applyNumberFormat="0" applyBorder="0" applyAlignment="0" applyProtection="0"/>
    <xf numFmtId="0" fontId="26" fillId="37" borderId="0" applyNumberFormat="0" applyBorder="0" applyAlignment="0" applyProtection="0"/>
    <xf numFmtId="0" fontId="26" fillId="37"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2" fillId="11"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27" fillId="39" borderId="0" applyNumberFormat="0" applyBorder="0" applyAlignment="0" applyProtection="0"/>
    <xf numFmtId="0" fontId="3" fillId="12" borderId="0" applyNumberFormat="0" applyBorder="0" applyAlignment="0" applyProtection="0"/>
    <xf numFmtId="0" fontId="26" fillId="39" borderId="0" applyNumberFormat="0" applyBorder="0" applyAlignment="0" applyProtection="0"/>
    <xf numFmtId="0" fontId="27" fillId="40" borderId="0" applyNumberFormat="0" applyBorder="0" applyAlignment="0" applyProtection="0"/>
    <xf numFmtId="0" fontId="3" fillId="9" borderId="0" applyNumberFormat="0" applyBorder="0" applyAlignment="0" applyProtection="0"/>
    <xf numFmtId="0" fontId="26" fillId="40" borderId="0" applyNumberFormat="0" applyBorder="0" applyAlignment="0" applyProtection="0"/>
    <xf numFmtId="0" fontId="27" fillId="41" borderId="0" applyNumberFormat="0" applyBorder="0" applyAlignment="0" applyProtection="0"/>
    <xf numFmtId="0" fontId="3" fillId="10" borderId="0" applyNumberFormat="0" applyBorder="0" applyAlignment="0" applyProtection="0"/>
    <xf numFmtId="0" fontId="26" fillId="41" borderId="0" applyNumberFormat="0" applyBorder="0" applyAlignment="0" applyProtection="0"/>
    <xf numFmtId="0" fontId="27" fillId="42" borderId="0" applyNumberFormat="0" applyBorder="0" applyAlignment="0" applyProtection="0"/>
    <xf numFmtId="0" fontId="3" fillId="13" borderId="0" applyNumberFormat="0" applyBorder="0" applyAlignment="0" applyProtection="0"/>
    <xf numFmtId="0" fontId="26" fillId="42" borderId="0" applyNumberFormat="0" applyBorder="0" applyAlignment="0" applyProtection="0"/>
    <xf numFmtId="0" fontId="27" fillId="43" borderId="0" applyNumberFormat="0" applyBorder="0" applyAlignment="0" applyProtection="0"/>
    <xf numFmtId="0" fontId="3" fillId="14" borderId="0" applyNumberFormat="0" applyBorder="0" applyAlignment="0" applyProtection="0"/>
    <xf numFmtId="0" fontId="26" fillId="43" borderId="0" applyNumberFormat="0" applyBorder="0" applyAlignment="0" applyProtection="0"/>
    <xf numFmtId="0" fontId="27" fillId="44" borderId="0" applyNumberFormat="0" applyBorder="0" applyAlignment="0" applyProtection="0"/>
    <xf numFmtId="0" fontId="3" fillId="15" borderId="0" applyNumberFormat="0" applyBorder="0" applyAlignment="0" applyProtection="0"/>
    <xf numFmtId="0" fontId="26" fillId="44" borderId="0" applyNumberFormat="0" applyBorder="0" applyAlignment="0" applyProtection="0"/>
    <xf numFmtId="0" fontId="4" fillId="4" borderId="0" applyNumberFormat="0" applyBorder="0" applyAlignment="0" applyProtection="0"/>
    <xf numFmtId="0" fontId="28" fillId="45" borderId="25" applyNumberFormat="0" applyAlignment="0" applyProtection="0"/>
    <xf numFmtId="0" fontId="5" fillId="16" borderId="1" applyNumberFormat="0" applyAlignment="0" applyProtection="0"/>
    <xf numFmtId="0" fontId="29" fillId="46" borderId="26" applyNumberFormat="0" applyAlignment="0" applyProtection="0"/>
    <xf numFmtId="0" fontId="6" fillId="17" borderId="2" applyNumberFormat="0" applyAlignment="0" applyProtection="0"/>
    <xf numFmtId="0" fontId="30" fillId="0" borderId="27" applyNumberFormat="0" applyFill="0" applyAlignment="0" applyProtection="0"/>
    <xf numFmtId="0" fontId="7" fillId="0" borderId="3" applyNumberFormat="0" applyFill="0" applyAlignment="0" applyProtection="0"/>
    <xf numFmtId="0" fontId="31" fillId="0" borderId="0" applyNumberFormat="0" applyFill="0" applyBorder="0" applyAlignment="0" applyProtection="0"/>
    <xf numFmtId="0" fontId="8" fillId="0" borderId="0" applyNumberFormat="0" applyFill="0" applyBorder="0" applyAlignment="0" applyProtection="0"/>
    <xf numFmtId="0" fontId="27" fillId="47" borderId="0" applyNumberFormat="0" applyBorder="0" applyAlignment="0" applyProtection="0"/>
    <xf numFmtId="0" fontId="3" fillId="18" borderId="0" applyNumberFormat="0" applyBorder="0" applyAlignment="0" applyProtection="0"/>
    <xf numFmtId="0" fontId="27" fillId="48" borderId="0" applyNumberFormat="0" applyBorder="0" applyAlignment="0" applyProtection="0"/>
    <xf numFmtId="0" fontId="3" fillId="19" borderId="0" applyNumberFormat="0" applyBorder="0" applyAlignment="0" applyProtection="0"/>
    <xf numFmtId="0" fontId="27" fillId="49" borderId="0" applyNumberFormat="0" applyBorder="0" applyAlignment="0" applyProtection="0"/>
    <xf numFmtId="0" fontId="3" fillId="20" borderId="0" applyNumberFormat="0" applyBorder="0" applyAlignment="0" applyProtection="0"/>
    <xf numFmtId="0" fontId="27" fillId="50" borderId="0" applyNumberFormat="0" applyBorder="0" applyAlignment="0" applyProtection="0"/>
    <xf numFmtId="0" fontId="3" fillId="13" borderId="0" applyNumberFormat="0" applyBorder="0" applyAlignment="0" applyProtection="0"/>
    <xf numFmtId="0" fontId="27" fillId="51" borderId="0" applyNumberFormat="0" applyBorder="0" applyAlignment="0" applyProtection="0"/>
    <xf numFmtId="0" fontId="3" fillId="14" borderId="0" applyNumberFormat="0" applyBorder="0" applyAlignment="0" applyProtection="0"/>
    <xf numFmtId="0" fontId="27" fillId="52" borderId="0" applyNumberFormat="0" applyBorder="0" applyAlignment="0" applyProtection="0"/>
    <xf numFmtId="0" fontId="3" fillId="21" borderId="0" applyNumberFormat="0" applyBorder="0" applyAlignment="0" applyProtection="0"/>
    <xf numFmtId="0" fontId="32" fillId="53" borderId="25" applyNumberFormat="0" applyAlignment="0" applyProtection="0"/>
    <xf numFmtId="0" fontId="9" fillId="7" borderId="1" applyNumberFormat="0" applyAlignment="0" applyProtection="0"/>
    <xf numFmtId="0" fontId="33" fillId="54" borderId="0" applyNumberFormat="0" applyBorder="0" applyAlignment="0" applyProtection="0"/>
    <xf numFmtId="0" fontId="10" fillId="3" borderId="0" applyNumberFormat="0" applyBorder="0" applyAlignment="0" applyProtection="0"/>
    <xf numFmtId="165" fontId="1" fillId="0" borderId="0" applyFont="0" applyFill="0" applyBorder="0" applyAlignment="0" applyProtection="0"/>
    <xf numFmtId="41" fontId="24" fillId="0" borderId="0" applyFont="0" applyFill="0" applyBorder="0" applyAlignment="0" applyProtection="0"/>
    <xf numFmtId="164" fontId="26" fillId="0" borderId="0" applyFont="0" applyFill="0" applyBorder="0" applyAlignment="0" applyProtection="0"/>
    <xf numFmtId="164" fontId="2" fillId="0" borderId="0" applyFont="0" applyFill="0" applyBorder="0" applyAlignment="0" applyProtection="0"/>
    <xf numFmtId="166" fontId="1" fillId="0" borderId="0" applyFont="0" applyFill="0" applyBorder="0" applyAlignment="0" applyProtection="0"/>
    <xf numFmtId="0" fontId="34" fillId="55" borderId="0" applyNumberFormat="0" applyBorder="0" applyAlignment="0" applyProtection="0"/>
    <xf numFmtId="0" fontId="11" fillId="22" borderId="0" applyNumberFormat="0" applyBorder="0" applyAlignment="0" applyProtection="0"/>
    <xf numFmtId="0" fontId="35" fillId="55" borderId="0" applyNumberFormat="0" applyBorder="0" applyAlignment="0" applyProtection="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1" fillId="0" borderId="0"/>
    <xf numFmtId="0" fontId="26" fillId="0" borderId="0"/>
    <xf numFmtId="0" fontId="26" fillId="0" borderId="0"/>
    <xf numFmtId="0" fontId="26" fillId="0" borderId="0"/>
    <xf numFmtId="0" fontId="26" fillId="0" borderId="0"/>
    <xf numFmtId="0" fontId="26" fillId="0" borderId="0"/>
    <xf numFmtId="0" fontId="1"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56" borderId="28" applyNumberFormat="0" applyFont="0" applyAlignment="0" applyProtection="0"/>
    <xf numFmtId="0" fontId="26" fillId="56" borderId="28" applyNumberFormat="0" applyFont="0" applyAlignment="0" applyProtection="0"/>
    <xf numFmtId="0" fontId="26" fillId="56" borderId="28" applyNumberFormat="0" applyFont="0" applyAlignment="0" applyProtection="0"/>
    <xf numFmtId="0" fontId="26" fillId="56" borderId="28" applyNumberFormat="0" applyFont="0" applyAlignment="0" applyProtection="0"/>
    <xf numFmtId="0" fontId="26" fillId="56" borderId="28" applyNumberFormat="0" applyFont="0" applyAlignment="0" applyProtection="0"/>
    <xf numFmtId="0" fontId="26" fillId="56" borderId="28" applyNumberFormat="0" applyFont="0" applyAlignment="0" applyProtection="0"/>
    <xf numFmtId="0" fontId="26" fillId="56" borderId="28" applyNumberFormat="0" applyFont="0" applyAlignment="0" applyProtection="0"/>
    <xf numFmtId="0" fontId="1" fillId="23" borderId="4" applyNumberFormat="0" applyFont="0" applyAlignment="0" applyProtection="0"/>
    <xf numFmtId="0" fontId="26" fillId="56" borderId="28" applyNumberFormat="0" applyFont="0" applyAlignment="0" applyProtection="0"/>
    <xf numFmtId="0" fontId="26" fillId="56" borderId="28" applyNumberFormat="0" applyFont="0" applyAlignment="0" applyProtection="0"/>
    <xf numFmtId="0" fontId="26" fillId="56" borderId="28" applyNumberFormat="0" applyFont="0" applyAlignment="0" applyProtection="0"/>
    <xf numFmtId="0" fontId="26" fillId="56" borderId="28" applyNumberFormat="0" applyFont="0" applyAlignment="0" applyProtection="0"/>
    <xf numFmtId="0" fontId="26" fillId="56" borderId="28" applyNumberFormat="0" applyFont="0" applyAlignment="0" applyProtection="0"/>
    <xf numFmtId="0" fontId="26" fillId="56" borderId="28" applyNumberFormat="0" applyFont="0" applyAlignment="0" applyProtection="0"/>
    <xf numFmtId="0" fontId="26" fillId="56" borderId="28"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0" fontId="36" fillId="45" borderId="29" applyNumberFormat="0" applyAlignment="0" applyProtection="0"/>
    <xf numFmtId="0" fontId="12" fillId="16" borderId="5" applyNumberFormat="0" applyAlignment="0" applyProtection="0"/>
    <xf numFmtId="0" fontId="37" fillId="0" borderId="0" applyNumberFormat="0" applyFill="0" applyBorder="0" applyAlignment="0" applyProtection="0"/>
    <xf numFmtId="0" fontId="13" fillId="0" borderId="0" applyNumberFormat="0" applyFill="0" applyBorder="0" applyAlignment="0" applyProtection="0"/>
    <xf numFmtId="0" fontId="38" fillId="0" borderId="0" applyNumberFormat="0" applyFill="0" applyBorder="0" applyAlignment="0" applyProtection="0"/>
    <xf numFmtId="0" fontId="14" fillId="0" borderId="0" applyNumberFormat="0" applyFill="0" applyBorder="0" applyAlignment="0" applyProtection="0"/>
    <xf numFmtId="0" fontId="39" fillId="0" borderId="0" applyNumberFormat="0" applyFill="0" applyBorder="0" applyAlignment="0" applyProtection="0"/>
    <xf numFmtId="0" fontId="15" fillId="0" borderId="6" applyNumberFormat="0" applyFill="0" applyAlignment="0" applyProtection="0"/>
    <xf numFmtId="0" fontId="40" fillId="0" borderId="30" applyNumberFormat="0" applyFill="0" applyAlignment="0" applyProtection="0"/>
    <xf numFmtId="0" fontId="16" fillId="0" borderId="7" applyNumberFormat="0" applyFill="0" applyAlignment="0" applyProtection="0"/>
    <xf numFmtId="0" fontId="31" fillId="0" borderId="31" applyNumberFormat="0" applyFill="0" applyAlignment="0" applyProtection="0"/>
    <xf numFmtId="0" fontId="8" fillId="0" borderId="8" applyNumberFormat="0" applyFill="0" applyAlignment="0" applyProtection="0"/>
    <xf numFmtId="0" fontId="17" fillId="0" borderId="0" applyNumberFormat="0" applyFill="0" applyBorder="0" applyAlignment="0" applyProtection="0"/>
    <xf numFmtId="0" fontId="41" fillId="0" borderId="0" applyNumberFormat="0" applyFill="0" applyBorder="0" applyAlignment="0" applyProtection="0"/>
    <xf numFmtId="0" fontId="42" fillId="0" borderId="32" applyNumberFormat="0" applyFill="0" applyAlignment="0" applyProtection="0"/>
    <xf numFmtId="0" fontId="18" fillId="0" borderId="9" applyNumberFormat="0" applyFill="0" applyAlignment="0" applyProtection="0"/>
    <xf numFmtId="44" fontId="48" fillId="0" borderId="0" applyFont="0" applyFill="0" applyBorder="0" applyAlignment="0" applyProtection="0"/>
  </cellStyleXfs>
  <cellXfs count="235">
    <xf numFmtId="0" fontId="0" fillId="0" borderId="0" xfId="0"/>
    <xf numFmtId="0" fontId="20" fillId="24" borderId="0" xfId="0" applyFont="1" applyFill="1"/>
    <xf numFmtId="0" fontId="21" fillId="24" borderId="0" xfId="0" applyFont="1" applyFill="1"/>
    <xf numFmtId="0" fontId="21" fillId="0" borderId="0" xfId="0" applyFont="1"/>
    <xf numFmtId="0" fontId="21" fillId="24" borderId="10" xfId="0" applyFont="1" applyFill="1" applyBorder="1"/>
    <xf numFmtId="17" fontId="20" fillId="24" borderId="10" xfId="0" quotePrefix="1" applyNumberFormat="1" applyFont="1" applyFill="1" applyBorder="1" applyAlignment="1">
      <alignment horizontal="right" vertical="center"/>
    </xf>
    <xf numFmtId="0" fontId="21" fillId="24" borderId="13" xfId="0" applyFont="1" applyFill="1" applyBorder="1"/>
    <xf numFmtId="0" fontId="21" fillId="24" borderId="17" xfId="0" applyFont="1" applyFill="1" applyBorder="1"/>
    <xf numFmtId="0" fontId="21" fillId="24" borderId="18" xfId="0" applyFont="1" applyFill="1" applyBorder="1"/>
    <xf numFmtId="3" fontId="20" fillId="24" borderId="19" xfId="0" applyNumberFormat="1" applyFont="1" applyFill="1" applyBorder="1" applyAlignment="1" applyProtection="1">
      <alignment horizontal="right" vertical="center"/>
      <protection locked="0"/>
    </xf>
    <xf numFmtId="4" fontId="21" fillId="24" borderId="20" xfId="0" applyNumberFormat="1" applyFont="1" applyFill="1" applyBorder="1" applyProtection="1">
      <protection locked="0"/>
    </xf>
    <xf numFmtId="4" fontId="21" fillId="24" borderId="21" xfId="0" applyNumberFormat="1" applyFont="1" applyFill="1" applyBorder="1" applyProtection="1">
      <protection locked="0"/>
    </xf>
    <xf numFmtId="3" fontId="21" fillId="24" borderId="18" xfId="0" applyNumberFormat="1" applyFont="1" applyFill="1" applyBorder="1"/>
    <xf numFmtId="0" fontId="21" fillId="24" borderId="19" xfId="0" applyFont="1" applyFill="1" applyBorder="1"/>
    <xf numFmtId="15" fontId="21" fillId="24" borderId="14" xfId="0" applyNumberFormat="1" applyFont="1" applyFill="1" applyBorder="1" applyAlignment="1">
      <alignment horizontal="center"/>
    </xf>
    <xf numFmtId="0" fontId="21" fillId="57" borderId="0" xfId="0" applyFont="1" applyFill="1"/>
    <xf numFmtId="3" fontId="20" fillId="24" borderId="23" xfId="0" applyNumberFormat="1" applyFont="1" applyFill="1" applyBorder="1" applyAlignment="1" applyProtection="1">
      <alignment horizontal="right" vertical="center"/>
      <protection locked="0"/>
    </xf>
    <xf numFmtId="0" fontId="23" fillId="24" borderId="0" xfId="0" applyFont="1" applyFill="1"/>
    <xf numFmtId="0" fontId="22" fillId="24" borderId="0" xfId="0" applyFont="1" applyFill="1" applyAlignment="1">
      <alignment vertical="center"/>
    </xf>
    <xf numFmtId="0" fontId="22" fillId="24" borderId="0" xfId="0" applyFont="1" applyFill="1"/>
    <xf numFmtId="17" fontId="22" fillId="24" borderId="0" xfId="0" quotePrefix="1" applyNumberFormat="1" applyFont="1" applyFill="1" applyAlignment="1">
      <alignment horizontal="right" vertical="center"/>
    </xf>
    <xf numFmtId="0" fontId="22" fillId="24" borderId="23" xfId="0" applyFont="1" applyFill="1" applyBorder="1" applyAlignment="1">
      <alignment horizontal="center" vertical="center"/>
    </xf>
    <xf numFmtId="0" fontId="22" fillId="58" borderId="23" xfId="0" applyFont="1" applyFill="1" applyBorder="1" applyAlignment="1">
      <alignment horizontal="center" vertical="center" wrapText="1"/>
    </xf>
    <xf numFmtId="0" fontId="23" fillId="57" borderId="23" xfId="263" applyFont="1" applyFill="1" applyBorder="1" applyAlignment="1">
      <alignment horizontal="left" vertical="center" wrapText="1"/>
    </xf>
    <xf numFmtId="10" fontId="23" fillId="24" borderId="23" xfId="0" applyNumberFormat="1" applyFont="1" applyFill="1" applyBorder="1" applyAlignment="1" applyProtection="1">
      <alignment horizontal="center" vertical="center"/>
      <protection locked="0"/>
    </xf>
    <xf numFmtId="3" fontId="22" fillId="57" borderId="23" xfId="0" applyNumberFormat="1" applyFont="1" applyFill="1" applyBorder="1" applyAlignment="1" applyProtection="1">
      <alignment horizontal="right" vertical="center"/>
      <protection locked="0"/>
    </xf>
    <xf numFmtId="10" fontId="22" fillId="57" borderId="23" xfId="0" applyNumberFormat="1" applyFont="1" applyFill="1" applyBorder="1" applyAlignment="1" applyProtection="1">
      <alignment horizontal="center" vertical="center"/>
      <protection locked="0"/>
    </xf>
    <xf numFmtId="0" fontId="22" fillId="24" borderId="24" xfId="0" applyFont="1" applyFill="1" applyBorder="1" applyAlignment="1">
      <alignment vertical="center"/>
    </xf>
    <xf numFmtId="3" fontId="22" fillId="57" borderId="22" xfId="0" applyNumberFormat="1" applyFont="1" applyFill="1" applyBorder="1" applyAlignment="1" applyProtection="1">
      <alignment horizontal="right" vertical="center"/>
      <protection locked="0"/>
    </xf>
    <xf numFmtId="0" fontId="22" fillId="24" borderId="23" xfId="0" applyFont="1" applyFill="1" applyBorder="1" applyAlignment="1">
      <alignment vertical="center"/>
    </xf>
    <xf numFmtId="0" fontId="22" fillId="24" borderId="23" xfId="0" applyFont="1" applyFill="1" applyBorder="1" applyAlignment="1">
      <alignment horizontal="center" vertical="center" wrapText="1"/>
    </xf>
    <xf numFmtId="3" fontId="23" fillId="57" borderId="22" xfId="0" applyNumberFormat="1" applyFont="1" applyFill="1" applyBorder="1" applyAlignment="1" applyProtection="1">
      <alignment horizontal="right" vertical="center"/>
      <protection locked="0"/>
    </xf>
    <xf numFmtId="0" fontId="22" fillId="24" borderId="17" xfId="0" applyFont="1" applyFill="1" applyBorder="1" applyAlignment="1">
      <alignment horizontal="center" vertical="center" wrapText="1"/>
    </xf>
    <xf numFmtId="0" fontId="23" fillId="24" borderId="17" xfId="0" applyFont="1" applyFill="1" applyBorder="1"/>
    <xf numFmtId="0" fontId="23" fillId="57" borderId="19" xfId="0" applyFont="1" applyFill="1" applyBorder="1" applyAlignment="1" applyProtection="1">
      <alignment horizontal="center" vertical="center"/>
      <protection locked="0"/>
    </xf>
    <xf numFmtId="4" fontId="22" fillId="24" borderId="0" xfId="0" applyNumberFormat="1" applyFont="1" applyFill="1" applyAlignment="1" applyProtection="1">
      <alignment horizontal="right" vertical="center"/>
      <protection locked="0"/>
    </xf>
    <xf numFmtId="3" fontId="22" fillId="57" borderId="0" xfId="0" applyNumberFormat="1" applyFont="1" applyFill="1" applyAlignment="1" applyProtection="1">
      <alignment horizontal="right" vertical="center"/>
      <protection locked="0"/>
    </xf>
    <xf numFmtId="0" fontId="23" fillId="24" borderId="15" xfId="0" applyFont="1" applyFill="1" applyBorder="1"/>
    <xf numFmtId="4" fontId="22" fillId="24" borderId="15" xfId="0" applyNumberFormat="1" applyFont="1" applyFill="1" applyBorder="1" applyAlignment="1" applyProtection="1">
      <alignment horizontal="right" vertical="center"/>
      <protection locked="0"/>
    </xf>
    <xf numFmtId="0" fontId="22" fillId="24" borderId="15" xfId="0" applyFont="1" applyFill="1" applyBorder="1" applyAlignment="1">
      <alignment vertical="center"/>
    </xf>
    <xf numFmtId="3" fontId="22" fillId="57" borderId="15" xfId="0" applyNumberFormat="1" applyFont="1" applyFill="1" applyBorder="1" applyAlignment="1" applyProtection="1">
      <alignment horizontal="right" vertical="center"/>
      <protection locked="0"/>
    </xf>
    <xf numFmtId="10" fontId="22" fillId="24" borderId="15" xfId="0" applyNumberFormat="1" applyFont="1" applyFill="1" applyBorder="1" applyAlignment="1" applyProtection="1">
      <alignment horizontal="center" vertical="center"/>
      <protection locked="0"/>
    </xf>
    <xf numFmtId="0" fontId="22" fillId="24" borderId="0" xfId="0" applyFont="1" applyFill="1" applyAlignment="1">
      <alignment horizontal="right" vertical="center"/>
    </xf>
    <xf numFmtId="3" fontId="23" fillId="24" borderId="0" xfId="0" applyNumberFormat="1" applyFont="1" applyFill="1"/>
    <xf numFmtId="167" fontId="23" fillId="24" borderId="0" xfId="224" applyNumberFormat="1" applyFont="1" applyFill="1" applyAlignment="1">
      <alignment horizontal="right"/>
    </xf>
    <xf numFmtId="3" fontId="21" fillId="0" borderId="0" xfId="0" applyNumberFormat="1" applyFont="1"/>
    <xf numFmtId="0" fontId="21" fillId="24" borderId="11" xfId="0" applyFont="1" applyFill="1" applyBorder="1" applyAlignment="1">
      <alignment horizontal="center" vertical="center"/>
    </xf>
    <xf numFmtId="0" fontId="20" fillId="0" borderId="0" xfId="0" applyFont="1" applyAlignment="1">
      <alignment horizontal="center" vertical="justify"/>
    </xf>
    <xf numFmtId="4" fontId="22" fillId="57" borderId="23" xfId="0" applyNumberFormat="1" applyFont="1" applyFill="1" applyBorder="1" applyAlignment="1" applyProtection="1">
      <alignment horizontal="right" vertical="center"/>
      <protection locked="0"/>
    </xf>
    <xf numFmtId="0" fontId="25" fillId="57" borderId="14" xfId="0" applyFont="1" applyFill="1" applyBorder="1" applyAlignment="1">
      <alignment horizontal="left"/>
    </xf>
    <xf numFmtId="0" fontId="25" fillId="0" borderId="0" xfId="0" applyFont="1"/>
    <xf numFmtId="3" fontId="21" fillId="24" borderId="14" xfId="0" applyNumberFormat="1" applyFont="1" applyFill="1" applyBorder="1" applyAlignment="1" applyProtection="1">
      <alignment horizontal="right" vertical="center"/>
      <protection locked="0"/>
    </xf>
    <xf numFmtId="3" fontId="20" fillId="24" borderId="10" xfId="0" applyNumberFormat="1" applyFont="1" applyFill="1" applyBorder="1" applyAlignment="1" applyProtection="1">
      <alignment horizontal="right" vertical="center"/>
      <protection locked="0"/>
    </xf>
    <xf numFmtId="3" fontId="22" fillId="24" borderId="0" xfId="0" applyNumberFormat="1" applyFont="1" applyFill="1" applyAlignment="1">
      <alignment vertical="center"/>
    </xf>
    <xf numFmtId="41" fontId="22" fillId="57" borderId="0" xfId="225" applyFont="1" applyFill="1" applyBorder="1" applyAlignment="1" applyProtection="1">
      <alignment horizontal="right" vertical="center"/>
      <protection locked="0"/>
    </xf>
    <xf numFmtId="41" fontId="23" fillId="24" borderId="0" xfId="225" applyFont="1" applyFill="1" applyAlignment="1">
      <alignment vertical="center"/>
    </xf>
    <xf numFmtId="0" fontId="22" fillId="57" borderId="23" xfId="0" applyFont="1" applyFill="1" applyBorder="1" applyAlignment="1" applyProtection="1">
      <alignment horizontal="center" vertical="center"/>
      <protection locked="0"/>
    </xf>
    <xf numFmtId="0" fontId="43" fillId="0" borderId="0" xfId="0" applyFont="1"/>
    <xf numFmtId="0" fontId="21" fillId="24" borderId="11" xfId="0" applyFont="1" applyFill="1" applyBorder="1" applyAlignment="1">
      <alignment horizontal="center"/>
    </xf>
    <xf numFmtId="0" fontId="44" fillId="0" borderId="12" xfId="0" applyFont="1" applyBorder="1"/>
    <xf numFmtId="0" fontId="44" fillId="0" borderId="14" xfId="0" applyFont="1" applyBorder="1"/>
    <xf numFmtId="0" fontId="25" fillId="24" borderId="12" xfId="0" applyFont="1" applyFill="1" applyBorder="1"/>
    <xf numFmtId="0" fontId="25" fillId="24" borderId="14" xfId="0" applyFont="1" applyFill="1" applyBorder="1"/>
    <xf numFmtId="0" fontId="25" fillId="24" borderId="0" xfId="0" applyFont="1" applyFill="1"/>
    <xf numFmtId="0" fontId="25" fillId="24" borderId="16" xfId="0" applyFont="1" applyFill="1" applyBorder="1"/>
    <xf numFmtId="0" fontId="25" fillId="57" borderId="0" xfId="0" applyFont="1" applyFill="1"/>
    <xf numFmtId="0" fontId="25" fillId="57" borderId="16" xfId="0" applyFont="1" applyFill="1" applyBorder="1" applyAlignment="1">
      <alignment horizontal="center"/>
    </xf>
    <xf numFmtId="0" fontId="46" fillId="57" borderId="14" xfId="0" applyFont="1" applyFill="1" applyBorder="1"/>
    <xf numFmtId="0" fontId="25" fillId="24" borderId="16" xfId="0" applyFont="1" applyFill="1" applyBorder="1" applyAlignment="1">
      <alignment horizontal="center"/>
    </xf>
    <xf numFmtId="0" fontId="25" fillId="24" borderId="13" xfId="0" applyFont="1" applyFill="1" applyBorder="1"/>
    <xf numFmtId="0" fontId="20" fillId="24" borderId="0" xfId="224" applyNumberFormat="1" applyFont="1" applyFill="1" applyAlignment="1">
      <alignment horizontal="center"/>
    </xf>
    <xf numFmtId="0" fontId="21" fillId="24" borderId="0" xfId="224" applyNumberFormat="1" applyFont="1" applyFill="1" applyAlignment="1">
      <alignment horizontal="center"/>
    </xf>
    <xf numFmtId="0" fontId="21" fillId="24" borderId="10" xfId="224" applyNumberFormat="1" applyFont="1" applyFill="1" applyBorder="1" applyAlignment="1">
      <alignment horizontal="center"/>
    </xf>
    <xf numFmtId="0" fontId="21" fillId="24" borderId="18" xfId="224" applyNumberFormat="1" applyFont="1" applyFill="1" applyBorder="1" applyAlignment="1">
      <alignment horizontal="center"/>
    </xf>
    <xf numFmtId="0" fontId="21" fillId="0" borderId="0" xfId="224" applyNumberFormat="1" applyFont="1" applyAlignment="1">
      <alignment horizontal="center"/>
    </xf>
    <xf numFmtId="0" fontId="21" fillId="24" borderId="14" xfId="0" applyFont="1" applyFill="1" applyBorder="1" applyAlignment="1">
      <alignment horizontal="center" vertical="center"/>
    </xf>
    <xf numFmtId="0" fontId="25" fillId="0" borderId="12" xfId="0" applyFont="1" applyBorder="1"/>
    <xf numFmtId="0" fontId="25" fillId="0" borderId="14" xfId="0" applyFont="1" applyBorder="1"/>
    <xf numFmtId="0" fontId="22" fillId="25" borderId="23" xfId="0" applyFont="1" applyFill="1" applyBorder="1" applyAlignment="1">
      <alignment horizontal="center" vertical="center" wrapText="1"/>
    </xf>
    <xf numFmtId="4" fontId="22" fillId="26" borderId="23" xfId="0" applyNumberFormat="1" applyFont="1" applyFill="1" applyBorder="1" applyAlignment="1" applyProtection="1">
      <alignment horizontal="center" vertical="center" wrapText="1"/>
      <protection locked="0"/>
    </xf>
    <xf numFmtId="10" fontId="22" fillId="24" borderId="0" xfId="376" applyNumberFormat="1" applyFont="1" applyFill="1" applyBorder="1" applyAlignment="1" applyProtection="1">
      <alignment horizontal="center" vertical="center"/>
      <protection locked="0"/>
    </xf>
    <xf numFmtId="3" fontId="22" fillId="24" borderId="0" xfId="0" applyNumberFormat="1" applyFont="1" applyFill="1" applyAlignment="1" applyProtection="1">
      <alignment horizontal="right" vertical="center"/>
      <protection locked="0"/>
    </xf>
    <xf numFmtId="0" fontId="23" fillId="24" borderId="0" xfId="0" applyFont="1" applyFill="1" applyAlignment="1">
      <alignment vertical="center"/>
    </xf>
    <xf numFmtId="3" fontId="23" fillId="24" borderId="0" xfId="0" applyNumberFormat="1" applyFont="1" applyFill="1" applyAlignment="1" applyProtection="1">
      <alignment horizontal="right" vertical="center"/>
      <protection locked="0"/>
    </xf>
    <xf numFmtId="10" fontId="23" fillId="24" borderId="0" xfId="376" applyNumberFormat="1" applyFont="1" applyFill="1" applyBorder="1" applyAlignment="1" applyProtection="1">
      <alignment horizontal="center" vertical="center"/>
      <protection locked="0"/>
    </xf>
    <xf numFmtId="10" fontId="22" fillId="57" borderId="0" xfId="0" applyNumberFormat="1" applyFont="1" applyFill="1" applyAlignment="1" applyProtection="1">
      <alignment horizontal="center" vertical="center"/>
      <protection locked="0"/>
    </xf>
    <xf numFmtId="4" fontId="22" fillId="57" borderId="0" xfId="0" applyNumberFormat="1" applyFont="1" applyFill="1" applyAlignment="1" applyProtection="1">
      <alignment horizontal="right" vertical="center"/>
      <protection locked="0"/>
    </xf>
    <xf numFmtId="3" fontId="47" fillId="57" borderId="0" xfId="0" applyNumberFormat="1" applyFont="1" applyFill="1" applyAlignment="1" applyProtection="1">
      <alignment horizontal="right" vertical="center"/>
      <protection locked="0"/>
    </xf>
    <xf numFmtId="10" fontId="47" fillId="57" borderId="0" xfId="0" applyNumberFormat="1" applyFont="1" applyFill="1" applyAlignment="1" applyProtection="1">
      <alignment horizontal="center" vertical="center"/>
      <protection locked="0"/>
    </xf>
    <xf numFmtId="10" fontId="47" fillId="57" borderId="0" xfId="376" applyNumberFormat="1" applyFont="1" applyFill="1" applyBorder="1" applyAlignment="1" applyProtection="1">
      <alignment horizontal="center" vertical="center"/>
      <protection locked="0"/>
    </xf>
    <xf numFmtId="4" fontId="47" fillId="57" borderId="0" xfId="0" applyNumberFormat="1" applyFont="1" applyFill="1" applyAlignment="1" applyProtection="1">
      <alignment horizontal="right" vertical="center"/>
      <protection locked="0"/>
    </xf>
    <xf numFmtId="17" fontId="20" fillId="59" borderId="0" xfId="0" applyNumberFormat="1" applyFont="1" applyFill="1" applyAlignment="1">
      <alignment horizontal="center" vertical="justify"/>
    </xf>
    <xf numFmtId="0" fontId="19" fillId="24" borderId="22" xfId="0" applyFont="1" applyFill="1" applyBorder="1" applyAlignment="1">
      <alignment horizontal="center" vertical="center"/>
    </xf>
    <xf numFmtId="0" fontId="19" fillId="24" borderId="22" xfId="0" applyFont="1" applyFill="1" applyBorder="1" applyAlignment="1">
      <alignment horizontal="center" vertical="center" wrapText="1"/>
    </xf>
    <xf numFmtId="0" fontId="19" fillId="24" borderId="24" xfId="0" applyFont="1" applyFill="1" applyBorder="1" applyAlignment="1">
      <alignment horizontal="center" vertical="center"/>
    </xf>
    <xf numFmtId="0" fontId="19" fillId="24" borderId="24" xfId="0" applyFont="1" applyFill="1" applyBorder="1" applyAlignment="1">
      <alignment horizontal="center" vertical="center" wrapText="1"/>
    </xf>
    <xf numFmtId="0" fontId="19" fillId="24" borderId="22" xfId="0" applyFont="1" applyFill="1" applyBorder="1" applyAlignment="1">
      <alignment horizontal="center" vertical="justify"/>
    </xf>
    <xf numFmtId="15" fontId="25" fillId="57" borderId="11" xfId="0" applyNumberFormat="1" applyFont="1" applyFill="1" applyBorder="1" applyAlignment="1">
      <alignment horizontal="center"/>
    </xf>
    <xf numFmtId="0" fontId="25" fillId="57" borderId="11" xfId="0" applyFont="1" applyFill="1" applyBorder="1" applyAlignment="1">
      <alignment horizontal="center"/>
    </xf>
    <xf numFmtId="3" fontId="25" fillId="24" borderId="11" xfId="0" applyNumberFormat="1" applyFont="1" applyFill="1" applyBorder="1" applyAlignment="1" applyProtection="1">
      <alignment horizontal="right" vertical="center"/>
      <protection locked="0"/>
    </xf>
    <xf numFmtId="15" fontId="25" fillId="57" borderId="14" xfId="0" applyNumberFormat="1" applyFont="1" applyFill="1" applyBorder="1" applyAlignment="1">
      <alignment horizontal="center"/>
    </xf>
    <xf numFmtId="3" fontId="25" fillId="24" borderId="0" xfId="0" applyNumberFormat="1" applyFont="1" applyFill="1" applyAlignment="1" applyProtection="1">
      <alignment horizontal="right" vertical="center"/>
      <protection locked="0"/>
    </xf>
    <xf numFmtId="0" fontId="19" fillId="24" borderId="22" xfId="224" applyNumberFormat="1" applyFont="1" applyFill="1" applyBorder="1" applyAlignment="1">
      <alignment horizontal="center" vertical="justify"/>
    </xf>
    <xf numFmtId="0" fontId="19" fillId="24" borderId="24" xfId="224" applyNumberFormat="1" applyFont="1" applyFill="1" applyBorder="1" applyAlignment="1">
      <alignment horizontal="center" vertical="center"/>
    </xf>
    <xf numFmtId="15" fontId="25" fillId="24" borderId="14" xfId="0" applyNumberFormat="1" applyFont="1" applyFill="1" applyBorder="1" applyAlignment="1">
      <alignment horizontal="center"/>
    </xf>
    <xf numFmtId="0" fontId="25" fillId="24" borderId="11" xfId="224" applyNumberFormat="1" applyFont="1" applyFill="1" applyBorder="1" applyAlignment="1">
      <alignment horizontal="center"/>
    </xf>
    <xf numFmtId="0" fontId="25" fillId="24" borderId="11" xfId="0" applyFont="1" applyFill="1" applyBorder="1" applyAlignment="1">
      <alignment horizontal="center" vertical="center"/>
    </xf>
    <xf numFmtId="0" fontId="25" fillId="57" borderId="11" xfId="224" applyNumberFormat="1" applyFont="1" applyFill="1" applyBorder="1" applyAlignment="1">
      <alignment horizontal="center"/>
    </xf>
    <xf numFmtId="0" fontId="25" fillId="57" borderId="11" xfId="0" applyFont="1" applyFill="1" applyBorder="1" applyAlignment="1">
      <alignment horizontal="center" vertical="center"/>
    </xf>
    <xf numFmtId="14" fontId="43" fillId="0" borderId="0" xfId="0" applyNumberFormat="1" applyFont="1" applyAlignment="1">
      <alignment horizontal="center" vertical="top"/>
    </xf>
    <xf numFmtId="0" fontId="25" fillId="57" borderId="0" xfId="224" applyNumberFormat="1" applyFont="1" applyFill="1" applyBorder="1" applyAlignment="1">
      <alignment horizontal="center"/>
    </xf>
    <xf numFmtId="0" fontId="25" fillId="57" borderId="0" xfId="0" applyFont="1" applyFill="1" applyAlignment="1">
      <alignment horizontal="center"/>
    </xf>
    <xf numFmtId="0" fontId="19" fillId="24" borderId="20" xfId="0" applyFont="1" applyFill="1" applyBorder="1" applyAlignment="1">
      <alignment horizontal="center" vertical="center"/>
    </xf>
    <xf numFmtId="3" fontId="25" fillId="24" borderId="14" xfId="0" applyNumberFormat="1" applyFont="1" applyFill="1" applyBorder="1" applyAlignment="1" applyProtection="1">
      <alignment horizontal="right" vertical="center"/>
      <protection locked="0"/>
    </xf>
    <xf numFmtId="3" fontId="25" fillId="24" borderId="22" xfId="0" applyNumberFormat="1" applyFont="1" applyFill="1" applyBorder="1" applyAlignment="1" applyProtection="1">
      <alignment horizontal="right" vertical="center"/>
      <protection locked="0"/>
    </xf>
    <xf numFmtId="3" fontId="43" fillId="0" borderId="11" xfId="0" applyNumberFormat="1" applyFont="1" applyBorder="1" applyAlignment="1">
      <alignment horizontal="right" vertical="top"/>
    </xf>
    <xf numFmtId="0" fontId="43" fillId="0" borderId="11" xfId="0" applyFont="1" applyBorder="1"/>
    <xf numFmtId="1" fontId="43" fillId="0" borderId="0" xfId="224" applyNumberFormat="1" applyFont="1" applyAlignment="1">
      <alignment horizontal="right"/>
    </xf>
    <xf numFmtId="1" fontId="43" fillId="0" borderId="12" xfId="224" applyNumberFormat="1" applyFont="1" applyBorder="1" applyAlignment="1">
      <alignment horizontal="right"/>
    </xf>
    <xf numFmtId="1" fontId="43" fillId="0" borderId="14" xfId="224" applyNumberFormat="1" applyFont="1" applyBorder="1" applyAlignment="1">
      <alignment horizontal="right"/>
    </xf>
    <xf numFmtId="0" fontId="25" fillId="24" borderId="11" xfId="0" applyFont="1" applyFill="1" applyBorder="1" applyAlignment="1">
      <alignment horizontal="center"/>
    </xf>
    <xf numFmtId="3" fontId="25" fillId="24" borderId="12" xfId="0" applyNumberFormat="1" applyFont="1" applyFill="1" applyBorder="1" applyAlignment="1" applyProtection="1">
      <alignment horizontal="right" vertical="center"/>
      <protection locked="0"/>
    </xf>
    <xf numFmtId="3" fontId="21" fillId="24" borderId="22" xfId="0" applyNumberFormat="1" applyFont="1" applyFill="1" applyBorder="1" applyAlignment="1" applyProtection="1">
      <alignment horizontal="right" vertical="center"/>
      <protection locked="0"/>
    </xf>
    <xf numFmtId="17" fontId="20" fillId="59" borderId="0" xfId="0" applyNumberFormat="1" applyFont="1" applyFill="1" applyAlignment="1">
      <alignment horizontal="center" vertical="center" wrapText="1"/>
    </xf>
    <xf numFmtId="14" fontId="25" fillId="24" borderId="14" xfId="0" applyNumberFormat="1" applyFont="1" applyFill="1" applyBorder="1" applyAlignment="1">
      <alignment horizontal="center" vertical="center"/>
    </xf>
    <xf numFmtId="0" fontId="19" fillId="24" borderId="0" xfId="0" applyFont="1" applyFill="1" applyAlignment="1">
      <alignment horizontal="center"/>
    </xf>
    <xf numFmtId="0" fontId="19" fillId="24" borderId="16" xfId="0" applyFont="1" applyFill="1" applyBorder="1" applyAlignment="1">
      <alignment horizontal="center"/>
    </xf>
    <xf numFmtId="167" fontId="25" fillId="24" borderId="11" xfId="224" applyNumberFormat="1" applyFont="1" applyFill="1" applyBorder="1" applyAlignment="1">
      <alignment horizontal="right" vertical="center"/>
    </xf>
    <xf numFmtId="14" fontId="25" fillId="24" borderId="14" xfId="0" applyNumberFormat="1" applyFont="1" applyFill="1" applyBorder="1" applyAlignment="1">
      <alignment horizontal="center"/>
    </xf>
    <xf numFmtId="167" fontId="25" fillId="24" borderId="11" xfId="224" applyNumberFormat="1" applyFont="1" applyFill="1" applyBorder="1" applyAlignment="1" applyProtection="1">
      <alignment horizontal="right" vertical="center"/>
      <protection locked="0"/>
    </xf>
    <xf numFmtId="14" fontId="25" fillId="57" borderId="11" xfId="0" applyNumberFormat="1" applyFont="1" applyFill="1" applyBorder="1" applyAlignment="1">
      <alignment horizontal="center"/>
    </xf>
    <xf numFmtId="167" fontId="25" fillId="24" borderId="14" xfId="224" applyNumberFormat="1" applyFont="1" applyFill="1" applyBorder="1" applyAlignment="1">
      <alignment horizontal="left" vertical="center"/>
    </xf>
    <xf numFmtId="167" fontId="25" fillId="24" borderId="14" xfId="224" applyNumberFormat="1" applyFont="1" applyFill="1" applyBorder="1" applyAlignment="1" applyProtection="1">
      <alignment horizontal="left" vertical="center"/>
      <protection locked="0"/>
    </xf>
    <xf numFmtId="167" fontId="25" fillId="24" borderId="22" xfId="224" applyNumberFormat="1" applyFont="1" applyFill="1" applyBorder="1" applyAlignment="1">
      <alignment horizontal="left" vertical="center"/>
    </xf>
    <xf numFmtId="167" fontId="43" fillId="0" borderId="14" xfId="224" applyNumberFormat="1" applyFont="1" applyBorder="1" applyAlignment="1">
      <alignment horizontal="left"/>
    </xf>
    <xf numFmtId="167" fontId="25" fillId="24" borderId="12" xfId="224" applyNumberFormat="1" applyFont="1" applyFill="1" applyBorder="1" applyAlignment="1">
      <alignment horizontal="left" vertical="center"/>
    </xf>
    <xf numFmtId="167" fontId="25" fillId="24" borderId="14" xfId="224" applyNumberFormat="1" applyFont="1" applyFill="1" applyBorder="1" applyAlignment="1">
      <alignment vertical="center"/>
    </xf>
    <xf numFmtId="167" fontId="25" fillId="24" borderId="14" xfId="224" applyNumberFormat="1" applyFont="1" applyFill="1" applyBorder="1" applyAlignment="1" applyProtection="1">
      <alignment vertical="center"/>
      <protection locked="0"/>
    </xf>
    <xf numFmtId="167" fontId="43" fillId="0" borderId="0" xfId="224" applyNumberFormat="1" applyFont="1" applyAlignment="1"/>
    <xf numFmtId="3" fontId="20" fillId="24" borderId="23" xfId="0" applyNumberFormat="1" applyFont="1" applyFill="1" applyBorder="1" applyAlignment="1" applyProtection="1">
      <alignment vertical="center"/>
      <protection locked="0"/>
    </xf>
    <xf numFmtId="3" fontId="1" fillId="0" borderId="0" xfId="263" applyNumberFormat="1" applyAlignment="1">
      <alignment horizontal="right" vertical="top"/>
    </xf>
    <xf numFmtId="0" fontId="20" fillId="57" borderId="0" xfId="0" applyFont="1" applyFill="1" applyAlignment="1">
      <alignment horizontal="center" vertical="justify"/>
    </xf>
    <xf numFmtId="17" fontId="20" fillId="57" borderId="10" xfId="0" quotePrefix="1" applyNumberFormat="1" applyFont="1" applyFill="1" applyBorder="1" applyAlignment="1">
      <alignment horizontal="right" vertical="center"/>
    </xf>
    <xf numFmtId="0" fontId="19" fillId="57" borderId="22" xfId="0" applyFont="1" applyFill="1" applyBorder="1" applyAlignment="1">
      <alignment horizontal="center" vertical="center"/>
    </xf>
    <xf numFmtId="0" fontId="19" fillId="57" borderId="24" xfId="0" applyFont="1" applyFill="1" applyBorder="1" applyAlignment="1">
      <alignment horizontal="center" vertical="center"/>
    </xf>
    <xf numFmtId="3" fontId="25" fillId="57" borderId="11" xfId="0" applyNumberFormat="1" applyFont="1" applyFill="1" applyBorder="1" applyAlignment="1" applyProtection="1">
      <alignment horizontal="right" vertical="center"/>
      <protection locked="0"/>
    </xf>
    <xf numFmtId="3" fontId="20" fillId="57" borderId="23" xfId="0" applyNumberFormat="1" applyFont="1" applyFill="1" applyBorder="1" applyAlignment="1" applyProtection="1">
      <alignment horizontal="right" vertical="center"/>
      <protection locked="0"/>
    </xf>
    <xf numFmtId="0" fontId="21" fillId="57" borderId="19" xfId="0" applyFont="1" applyFill="1" applyBorder="1"/>
    <xf numFmtId="3" fontId="0" fillId="0" borderId="0" xfId="0" applyNumberFormat="1" applyAlignment="1">
      <alignment horizontal="right" vertical="top"/>
    </xf>
    <xf numFmtId="3" fontId="44" fillId="0" borderId="0" xfId="0" applyNumberFormat="1" applyFont="1" applyAlignment="1">
      <alignment horizontal="right" vertical="top"/>
    </xf>
    <xf numFmtId="0" fontId="44" fillId="0" borderId="0" xfId="0" applyFont="1"/>
    <xf numFmtId="0" fontId="44" fillId="57" borderId="14" xfId="0" applyFont="1" applyFill="1" applyBorder="1"/>
    <xf numFmtId="0" fontId="44" fillId="0" borderId="14" xfId="0" applyFont="1" applyBorder="1" applyAlignment="1">
      <alignment vertical="top"/>
    </xf>
    <xf numFmtId="3" fontId="44" fillId="0" borderId="0" xfId="263" applyNumberFormat="1" applyFont="1" applyAlignment="1">
      <alignment horizontal="right" vertical="top"/>
    </xf>
    <xf numFmtId="17" fontId="20" fillId="57" borderId="0" xfId="0" applyNumberFormat="1" applyFont="1" applyFill="1" applyAlignment="1">
      <alignment horizontal="center" vertical="center" wrapText="1"/>
    </xf>
    <xf numFmtId="168" fontId="0" fillId="0" borderId="23" xfId="395" applyNumberFormat="1" applyFont="1" applyBorder="1"/>
    <xf numFmtId="168" fontId="0" fillId="0" borderId="24" xfId="395" applyNumberFormat="1" applyFont="1" applyBorder="1"/>
    <xf numFmtId="0" fontId="45" fillId="0" borderId="35" xfId="0" applyFont="1" applyBorder="1" applyAlignment="1">
      <alignment horizontal="center"/>
    </xf>
    <xf numFmtId="168" fontId="0" fillId="0" borderId="34" xfId="395" applyNumberFormat="1" applyFont="1" applyBorder="1"/>
    <xf numFmtId="168" fontId="0" fillId="0" borderId="37" xfId="395" applyNumberFormat="1" applyFont="1" applyBorder="1"/>
    <xf numFmtId="0" fontId="0" fillId="0" borderId="36" xfId="0" applyBorder="1"/>
    <xf numFmtId="0" fontId="1" fillId="0" borderId="38" xfId="0" applyFont="1" applyBorder="1"/>
    <xf numFmtId="0" fontId="0" fillId="0" borderId="39" xfId="0" applyBorder="1"/>
    <xf numFmtId="168" fontId="0" fillId="0" borderId="39" xfId="395" applyNumberFormat="1" applyFont="1" applyBorder="1"/>
    <xf numFmtId="168" fontId="0" fillId="0" borderId="40" xfId="395" applyNumberFormat="1" applyFont="1" applyBorder="1"/>
    <xf numFmtId="0" fontId="0" fillId="0" borderId="24" xfId="0" applyBorder="1" applyAlignment="1">
      <alignment horizontal="center"/>
    </xf>
    <xf numFmtId="0" fontId="0" fillId="0" borderId="23" xfId="0" applyBorder="1" applyAlignment="1">
      <alignment horizontal="center"/>
    </xf>
    <xf numFmtId="0" fontId="0" fillId="0" borderId="23" xfId="0" applyBorder="1"/>
    <xf numFmtId="0" fontId="0" fillId="0" borderId="0" xfId="0" applyAlignment="1">
      <alignment vertical="center" wrapText="1"/>
    </xf>
    <xf numFmtId="0" fontId="0" fillId="0" borderId="23" xfId="0" applyBorder="1" applyAlignment="1">
      <alignment wrapText="1"/>
    </xf>
    <xf numFmtId="0" fontId="43" fillId="0" borderId="23" xfId="0" applyFont="1" applyBorder="1"/>
    <xf numFmtId="0" fontId="25" fillId="57" borderId="23" xfId="0" applyFont="1" applyFill="1" applyBorder="1"/>
    <xf numFmtId="0" fontId="46" fillId="57" borderId="23" xfId="0" applyFont="1" applyFill="1" applyBorder="1"/>
    <xf numFmtId="0" fontId="44" fillId="0" borderId="23" xfId="0" applyFont="1" applyBorder="1"/>
    <xf numFmtId="0" fontId="25" fillId="24" borderId="23" xfId="0" applyFont="1" applyFill="1" applyBorder="1"/>
    <xf numFmtId="0" fontId="25" fillId="0" borderId="23" xfId="0" applyFont="1" applyBorder="1"/>
    <xf numFmtId="0" fontId="19" fillId="24" borderId="23" xfId="0" applyFont="1" applyFill="1" applyBorder="1" applyAlignment="1">
      <alignment horizontal="center"/>
    </xf>
    <xf numFmtId="0" fontId="25" fillId="0" borderId="23" xfId="0" applyFont="1" applyBorder="1" applyAlignment="1">
      <alignment vertical="top"/>
    </xf>
    <xf numFmtId="0" fontId="45" fillId="0" borderId="41" xfId="0" applyFont="1" applyBorder="1" applyAlignment="1">
      <alignment horizontal="center"/>
    </xf>
    <xf numFmtId="0" fontId="45" fillId="0" borderId="42" xfId="0" applyFont="1" applyBorder="1" applyAlignment="1">
      <alignment horizontal="center" wrapText="1"/>
    </xf>
    <xf numFmtId="0" fontId="45" fillId="0" borderId="43" xfId="0" applyFont="1" applyBorder="1" applyAlignment="1">
      <alignment horizontal="center"/>
    </xf>
    <xf numFmtId="0" fontId="45" fillId="0" borderId="42" xfId="0" applyFont="1" applyBorder="1" applyAlignment="1">
      <alignment horizontal="center"/>
    </xf>
    <xf numFmtId="44" fontId="0" fillId="0" borderId="37" xfId="395" applyFont="1" applyBorder="1"/>
    <xf numFmtId="0" fontId="45" fillId="0" borderId="36" xfId="0" applyFont="1" applyBorder="1"/>
    <xf numFmtId="44" fontId="45" fillId="0" borderId="37" xfId="395" applyFont="1" applyBorder="1"/>
    <xf numFmtId="0" fontId="44" fillId="0" borderId="44" xfId="0" applyFont="1" applyBorder="1"/>
    <xf numFmtId="168" fontId="45" fillId="0" borderId="37" xfId="395" applyNumberFormat="1" applyFont="1" applyBorder="1"/>
    <xf numFmtId="0" fontId="45" fillId="0" borderId="38" xfId="0" applyFont="1" applyBorder="1"/>
    <xf numFmtId="168" fontId="45" fillId="0" borderId="40" xfId="395" applyNumberFormat="1" applyFont="1" applyBorder="1"/>
    <xf numFmtId="0" fontId="49" fillId="0" borderId="0" xfId="0" applyFont="1"/>
    <xf numFmtId="0" fontId="44" fillId="0" borderId="0" xfId="0" applyFont="1" applyAlignment="1">
      <alignment vertical="top"/>
    </xf>
    <xf numFmtId="0" fontId="49" fillId="24" borderId="14" xfId="0" applyFont="1" applyFill="1" applyBorder="1"/>
    <xf numFmtId="0" fontId="50" fillId="57" borderId="14" xfId="0" applyFont="1" applyFill="1" applyBorder="1"/>
    <xf numFmtId="0" fontId="50" fillId="57" borderId="0" xfId="0" applyFont="1" applyFill="1"/>
    <xf numFmtId="0" fontId="44" fillId="0" borderId="12" xfId="0" applyFont="1" applyBorder="1" applyAlignment="1">
      <alignment vertical="top"/>
    </xf>
    <xf numFmtId="0" fontId="44" fillId="0" borderId="20" xfId="0" applyFont="1" applyBorder="1" applyAlignment="1">
      <alignment vertical="top"/>
    </xf>
    <xf numFmtId="0" fontId="19" fillId="24" borderId="14" xfId="0" applyFont="1" applyFill="1" applyBorder="1" applyAlignment="1">
      <alignment horizontal="center" vertical="center"/>
    </xf>
    <xf numFmtId="0" fontId="19" fillId="24" borderId="11" xfId="0" applyFont="1" applyFill="1" applyBorder="1" applyAlignment="1">
      <alignment horizontal="center" vertical="center"/>
    </xf>
    <xf numFmtId="0" fontId="19" fillId="24" borderId="13" xfId="0" applyFont="1" applyFill="1" applyBorder="1" applyAlignment="1">
      <alignment horizontal="center"/>
    </xf>
    <xf numFmtId="0" fontId="19" fillId="24" borderId="14" xfId="0" applyFont="1" applyFill="1" applyBorder="1" applyAlignment="1">
      <alignment horizontal="left"/>
    </xf>
    <xf numFmtId="0" fontId="51" fillId="24" borderId="14" xfId="0" applyFont="1" applyFill="1" applyBorder="1" applyAlignment="1">
      <alignment horizontal="left"/>
    </xf>
    <xf numFmtId="0" fontId="49" fillId="24" borderId="14" xfId="0" applyFont="1" applyFill="1" applyBorder="1" applyAlignment="1">
      <alignment horizontal="left"/>
    </xf>
    <xf numFmtId="0" fontId="44" fillId="0" borderId="12" xfId="0" applyFont="1" applyBorder="1" applyAlignment="1">
      <alignment horizontal="left"/>
    </xf>
    <xf numFmtId="0" fontId="51" fillId="24" borderId="12" xfId="0" applyFont="1" applyFill="1" applyBorder="1" applyAlignment="1">
      <alignment horizontal="left"/>
    </xf>
    <xf numFmtId="0" fontId="19" fillId="24" borderId="14" xfId="0" applyFont="1" applyFill="1" applyBorder="1" applyAlignment="1">
      <alignment horizontal="right" vertical="center" wrapText="1"/>
    </xf>
    <xf numFmtId="0" fontId="19" fillId="24" borderId="14" xfId="0" applyFont="1" applyFill="1" applyBorder="1" applyAlignment="1">
      <alignment vertical="center"/>
    </xf>
    <xf numFmtId="0" fontId="19" fillId="24" borderId="11" xfId="224" applyNumberFormat="1" applyFont="1" applyFill="1" applyBorder="1" applyAlignment="1">
      <alignment horizontal="left" vertical="center"/>
    </xf>
    <xf numFmtId="3" fontId="49" fillId="24" borderId="11" xfId="0" applyNumberFormat="1" applyFont="1" applyFill="1" applyBorder="1" applyAlignment="1" applyProtection="1">
      <alignment horizontal="right" vertical="center"/>
      <protection locked="0"/>
    </xf>
    <xf numFmtId="167" fontId="25" fillId="57" borderId="11" xfId="224" applyNumberFormat="1" applyFont="1" applyFill="1" applyBorder="1" applyAlignment="1">
      <alignment vertical="center"/>
    </xf>
    <xf numFmtId="168" fontId="19" fillId="24" borderId="14" xfId="395" applyNumberFormat="1" applyFont="1" applyFill="1" applyBorder="1" applyAlignment="1">
      <alignment horizontal="center" vertical="center" wrapText="1"/>
    </xf>
    <xf numFmtId="167" fontId="19" fillId="24" borderId="11" xfId="224" applyNumberFormat="1" applyFont="1" applyFill="1" applyBorder="1" applyAlignment="1">
      <alignment horizontal="right" vertical="center"/>
    </xf>
    <xf numFmtId="167" fontId="49" fillId="24" borderId="11" xfId="224" applyNumberFormat="1" applyFont="1" applyFill="1" applyBorder="1" applyAlignment="1">
      <alignment horizontal="center" vertical="center"/>
    </xf>
    <xf numFmtId="167" fontId="49" fillId="24" borderId="11" xfId="224" applyNumberFormat="1" applyFont="1" applyFill="1" applyBorder="1" applyAlignment="1" applyProtection="1">
      <alignment horizontal="right" vertical="center"/>
      <protection locked="0"/>
    </xf>
    <xf numFmtId="167" fontId="49" fillId="24" borderId="11" xfId="224" applyNumberFormat="1" applyFont="1" applyFill="1" applyBorder="1" applyAlignment="1" applyProtection="1">
      <alignment horizontal="center" vertical="center"/>
      <protection locked="0"/>
    </xf>
    <xf numFmtId="3" fontId="49" fillId="24" borderId="11" xfId="0" applyNumberFormat="1" applyFont="1" applyFill="1" applyBorder="1" applyAlignment="1" applyProtection="1">
      <alignment horizontal="center" vertical="center"/>
      <protection locked="0"/>
    </xf>
    <xf numFmtId="3" fontId="0" fillId="0" borderId="22" xfId="0" applyNumberFormat="1" applyBorder="1" applyAlignment="1">
      <alignment horizontal="right" vertical="top"/>
    </xf>
    <xf numFmtId="3" fontId="0" fillId="0" borderId="11" xfId="0" applyNumberFormat="1" applyBorder="1" applyAlignment="1">
      <alignment horizontal="right" vertical="top"/>
    </xf>
    <xf numFmtId="3" fontId="0" fillId="0" borderId="24" xfId="0" applyNumberFormat="1" applyBorder="1" applyAlignment="1">
      <alignment horizontal="right" vertical="top"/>
    </xf>
    <xf numFmtId="3" fontId="21" fillId="24" borderId="23" xfId="0" applyNumberFormat="1" applyFont="1" applyFill="1" applyBorder="1" applyAlignment="1" applyProtection="1">
      <alignment horizontal="right" vertical="center"/>
      <protection locked="0"/>
    </xf>
    <xf numFmtId="14" fontId="20" fillId="59" borderId="0" xfId="0" quotePrefix="1" applyNumberFormat="1" applyFont="1" applyFill="1" applyAlignment="1">
      <alignment horizontal="center" vertical="center" wrapText="1"/>
    </xf>
    <xf numFmtId="0" fontId="20" fillId="24" borderId="18" xfId="0" applyFont="1" applyFill="1" applyBorder="1" applyAlignment="1">
      <alignment horizontal="right"/>
    </xf>
    <xf numFmtId="0" fontId="20" fillId="24" borderId="19" xfId="0" applyFont="1" applyFill="1" applyBorder="1" applyAlignment="1">
      <alignment horizontal="right"/>
    </xf>
    <xf numFmtId="0" fontId="19" fillId="24" borderId="22" xfId="0" applyFont="1" applyFill="1" applyBorder="1" applyAlignment="1">
      <alignment horizontal="center" vertical="center"/>
    </xf>
    <xf numFmtId="0" fontId="19" fillId="24" borderId="24" xfId="0" applyFont="1" applyFill="1" applyBorder="1" applyAlignment="1">
      <alignment horizontal="center" vertical="center"/>
    </xf>
    <xf numFmtId="0" fontId="19" fillId="24" borderId="17" xfId="0" applyFont="1" applyFill="1" applyBorder="1" applyAlignment="1">
      <alignment horizontal="center"/>
    </xf>
    <xf numFmtId="0" fontId="19" fillId="24" borderId="18" xfId="0" applyFont="1" applyFill="1" applyBorder="1" applyAlignment="1">
      <alignment horizontal="center"/>
    </xf>
    <xf numFmtId="0" fontId="19" fillId="24" borderId="19" xfId="0" applyFont="1" applyFill="1" applyBorder="1" applyAlignment="1">
      <alignment horizontal="center"/>
    </xf>
    <xf numFmtId="0" fontId="19" fillId="24" borderId="22" xfId="0" applyFont="1" applyFill="1" applyBorder="1" applyAlignment="1">
      <alignment vertical="center"/>
    </xf>
    <xf numFmtId="0" fontId="19" fillId="24" borderId="24" xfId="0" applyFont="1" applyFill="1" applyBorder="1" applyAlignment="1">
      <alignment vertical="center"/>
    </xf>
    <xf numFmtId="0" fontId="45" fillId="0" borderId="0" xfId="0" applyFont="1" applyAlignment="1">
      <alignment horizontal="center"/>
    </xf>
    <xf numFmtId="0" fontId="0" fillId="0" borderId="33" xfId="0" applyBorder="1" applyAlignment="1">
      <alignment vertical="center" wrapText="1"/>
    </xf>
    <xf numFmtId="0" fontId="0" fillId="0" borderId="36" xfId="0" applyBorder="1" applyAlignment="1">
      <alignment vertical="center" wrapText="1"/>
    </xf>
    <xf numFmtId="0" fontId="0" fillId="0" borderId="36" xfId="0" applyBorder="1" applyAlignment="1">
      <alignment vertical="center"/>
    </xf>
    <xf numFmtId="0" fontId="0" fillId="0" borderId="17" xfId="0" applyBorder="1" applyAlignment="1">
      <alignment horizontal="left"/>
    </xf>
    <xf numFmtId="0" fontId="0" fillId="0" borderId="19" xfId="0" applyBorder="1" applyAlignment="1">
      <alignment horizontal="left"/>
    </xf>
  </cellXfs>
  <cellStyles count="396">
    <cellStyle name="20% - Énfasis1" xfId="1" builtinId="30" customBuiltin="1"/>
    <cellStyle name="20% - Énfasis1 10" xfId="2" xr:uid="{00000000-0005-0000-0000-000001000000}"/>
    <cellStyle name="20% - Énfasis1 11" xfId="3" xr:uid="{00000000-0005-0000-0000-000002000000}"/>
    <cellStyle name="20% - Énfasis1 12" xfId="4" xr:uid="{00000000-0005-0000-0000-000003000000}"/>
    <cellStyle name="20% - Énfasis1 13" xfId="5" xr:uid="{00000000-0005-0000-0000-000004000000}"/>
    <cellStyle name="20% - Énfasis1 14" xfId="6" xr:uid="{00000000-0005-0000-0000-000005000000}"/>
    <cellStyle name="20% - Énfasis1 15" xfId="7" xr:uid="{00000000-0005-0000-0000-000006000000}"/>
    <cellStyle name="20% - Énfasis1 2" xfId="8" xr:uid="{00000000-0005-0000-0000-000007000000}"/>
    <cellStyle name="20% - Énfasis1 3" xfId="9" xr:uid="{00000000-0005-0000-0000-000008000000}"/>
    <cellStyle name="20% - Énfasis1 4" xfId="10" xr:uid="{00000000-0005-0000-0000-000009000000}"/>
    <cellStyle name="20% - Énfasis1 5" xfId="11" xr:uid="{00000000-0005-0000-0000-00000A000000}"/>
    <cellStyle name="20% - Énfasis1 6" xfId="12" xr:uid="{00000000-0005-0000-0000-00000B000000}"/>
    <cellStyle name="20% - Énfasis1 7" xfId="13" xr:uid="{00000000-0005-0000-0000-00000C000000}"/>
    <cellStyle name="20% - Énfasis1 8" xfId="14" xr:uid="{00000000-0005-0000-0000-00000D000000}"/>
    <cellStyle name="20% - Énfasis1 9" xfId="15" xr:uid="{00000000-0005-0000-0000-00000E000000}"/>
    <cellStyle name="20% - Énfasis2" xfId="16" builtinId="34" customBuiltin="1"/>
    <cellStyle name="20% - Énfasis2 10" xfId="17" xr:uid="{00000000-0005-0000-0000-000010000000}"/>
    <cellStyle name="20% - Énfasis2 11" xfId="18" xr:uid="{00000000-0005-0000-0000-000011000000}"/>
    <cellStyle name="20% - Énfasis2 12" xfId="19" xr:uid="{00000000-0005-0000-0000-000012000000}"/>
    <cellStyle name="20% - Énfasis2 13" xfId="20" xr:uid="{00000000-0005-0000-0000-000013000000}"/>
    <cellStyle name="20% - Énfasis2 14" xfId="21" xr:uid="{00000000-0005-0000-0000-000014000000}"/>
    <cellStyle name="20% - Énfasis2 15" xfId="22" xr:uid="{00000000-0005-0000-0000-000015000000}"/>
    <cellStyle name="20% - Énfasis2 2" xfId="23" xr:uid="{00000000-0005-0000-0000-000016000000}"/>
    <cellStyle name="20% - Énfasis2 3" xfId="24" xr:uid="{00000000-0005-0000-0000-000017000000}"/>
    <cellStyle name="20% - Énfasis2 4" xfId="25" xr:uid="{00000000-0005-0000-0000-000018000000}"/>
    <cellStyle name="20% - Énfasis2 5" xfId="26" xr:uid="{00000000-0005-0000-0000-000019000000}"/>
    <cellStyle name="20% - Énfasis2 6" xfId="27" xr:uid="{00000000-0005-0000-0000-00001A000000}"/>
    <cellStyle name="20% - Énfasis2 7" xfId="28" xr:uid="{00000000-0005-0000-0000-00001B000000}"/>
    <cellStyle name="20% - Énfasis2 8" xfId="29" xr:uid="{00000000-0005-0000-0000-00001C000000}"/>
    <cellStyle name="20% - Énfasis2 9" xfId="30" xr:uid="{00000000-0005-0000-0000-00001D000000}"/>
    <cellStyle name="20% - Énfasis3" xfId="31" builtinId="38" customBuiltin="1"/>
    <cellStyle name="20% - Énfasis3 10" xfId="32" xr:uid="{00000000-0005-0000-0000-00001F000000}"/>
    <cellStyle name="20% - Énfasis3 11" xfId="33" xr:uid="{00000000-0005-0000-0000-000020000000}"/>
    <cellStyle name="20% - Énfasis3 12" xfId="34" xr:uid="{00000000-0005-0000-0000-000021000000}"/>
    <cellStyle name="20% - Énfasis3 13" xfId="35" xr:uid="{00000000-0005-0000-0000-000022000000}"/>
    <cellStyle name="20% - Énfasis3 14" xfId="36" xr:uid="{00000000-0005-0000-0000-000023000000}"/>
    <cellStyle name="20% - Énfasis3 15" xfId="37" xr:uid="{00000000-0005-0000-0000-000024000000}"/>
    <cellStyle name="20% - Énfasis3 2" xfId="38" xr:uid="{00000000-0005-0000-0000-000025000000}"/>
    <cellStyle name="20% - Énfasis3 3" xfId="39" xr:uid="{00000000-0005-0000-0000-000026000000}"/>
    <cellStyle name="20% - Énfasis3 4" xfId="40" xr:uid="{00000000-0005-0000-0000-000027000000}"/>
    <cellStyle name="20% - Énfasis3 5" xfId="41" xr:uid="{00000000-0005-0000-0000-000028000000}"/>
    <cellStyle name="20% - Énfasis3 6" xfId="42" xr:uid="{00000000-0005-0000-0000-000029000000}"/>
    <cellStyle name="20% - Énfasis3 7" xfId="43" xr:uid="{00000000-0005-0000-0000-00002A000000}"/>
    <cellStyle name="20% - Énfasis3 8" xfId="44" xr:uid="{00000000-0005-0000-0000-00002B000000}"/>
    <cellStyle name="20% - Énfasis3 9" xfId="45" xr:uid="{00000000-0005-0000-0000-00002C000000}"/>
    <cellStyle name="20% - Énfasis4" xfId="46" builtinId="42" customBuiltin="1"/>
    <cellStyle name="20% - Énfasis4 10" xfId="47" xr:uid="{00000000-0005-0000-0000-00002E000000}"/>
    <cellStyle name="20% - Énfasis4 11" xfId="48" xr:uid="{00000000-0005-0000-0000-00002F000000}"/>
    <cellStyle name="20% - Énfasis4 12" xfId="49" xr:uid="{00000000-0005-0000-0000-000030000000}"/>
    <cellStyle name="20% - Énfasis4 13" xfId="50" xr:uid="{00000000-0005-0000-0000-000031000000}"/>
    <cellStyle name="20% - Énfasis4 14" xfId="51" xr:uid="{00000000-0005-0000-0000-000032000000}"/>
    <cellStyle name="20% - Énfasis4 15" xfId="52" xr:uid="{00000000-0005-0000-0000-000033000000}"/>
    <cellStyle name="20% - Énfasis4 2" xfId="53" xr:uid="{00000000-0005-0000-0000-000034000000}"/>
    <cellStyle name="20% - Énfasis4 3" xfId="54" xr:uid="{00000000-0005-0000-0000-000035000000}"/>
    <cellStyle name="20% - Énfasis4 4" xfId="55" xr:uid="{00000000-0005-0000-0000-000036000000}"/>
    <cellStyle name="20% - Énfasis4 5" xfId="56" xr:uid="{00000000-0005-0000-0000-000037000000}"/>
    <cellStyle name="20% - Énfasis4 6" xfId="57" xr:uid="{00000000-0005-0000-0000-000038000000}"/>
    <cellStyle name="20% - Énfasis4 7" xfId="58" xr:uid="{00000000-0005-0000-0000-000039000000}"/>
    <cellStyle name="20% - Énfasis4 8" xfId="59" xr:uid="{00000000-0005-0000-0000-00003A000000}"/>
    <cellStyle name="20% - Énfasis4 9" xfId="60" xr:uid="{00000000-0005-0000-0000-00003B000000}"/>
    <cellStyle name="20% - Énfasis5" xfId="61" builtinId="46" customBuiltin="1"/>
    <cellStyle name="20% - Énfasis5 10" xfId="62" xr:uid="{00000000-0005-0000-0000-00003D000000}"/>
    <cellStyle name="20% - Énfasis5 11" xfId="63" xr:uid="{00000000-0005-0000-0000-00003E000000}"/>
    <cellStyle name="20% - Énfasis5 12" xfId="64" xr:uid="{00000000-0005-0000-0000-00003F000000}"/>
    <cellStyle name="20% - Énfasis5 13" xfId="65" xr:uid="{00000000-0005-0000-0000-000040000000}"/>
    <cellStyle name="20% - Énfasis5 14" xfId="66" xr:uid="{00000000-0005-0000-0000-000041000000}"/>
    <cellStyle name="20% - Énfasis5 15" xfId="67" xr:uid="{00000000-0005-0000-0000-000042000000}"/>
    <cellStyle name="20% - Énfasis5 2" xfId="68" xr:uid="{00000000-0005-0000-0000-000043000000}"/>
    <cellStyle name="20% - Énfasis5 3" xfId="69" xr:uid="{00000000-0005-0000-0000-000044000000}"/>
    <cellStyle name="20% - Énfasis5 4" xfId="70" xr:uid="{00000000-0005-0000-0000-000045000000}"/>
    <cellStyle name="20% - Énfasis5 5" xfId="71" xr:uid="{00000000-0005-0000-0000-000046000000}"/>
    <cellStyle name="20% - Énfasis5 6" xfId="72" xr:uid="{00000000-0005-0000-0000-000047000000}"/>
    <cellStyle name="20% - Énfasis5 7" xfId="73" xr:uid="{00000000-0005-0000-0000-000048000000}"/>
    <cellStyle name="20% - Énfasis5 8" xfId="74" xr:uid="{00000000-0005-0000-0000-000049000000}"/>
    <cellStyle name="20% - Énfasis5 9" xfId="75" xr:uid="{00000000-0005-0000-0000-00004A000000}"/>
    <cellStyle name="20% - Énfasis6" xfId="76" builtinId="50" customBuiltin="1"/>
    <cellStyle name="20% - Énfasis6 10" xfId="77" xr:uid="{00000000-0005-0000-0000-00004C000000}"/>
    <cellStyle name="20% - Énfasis6 11" xfId="78" xr:uid="{00000000-0005-0000-0000-00004D000000}"/>
    <cellStyle name="20% - Énfasis6 12" xfId="79" xr:uid="{00000000-0005-0000-0000-00004E000000}"/>
    <cellStyle name="20% - Énfasis6 13" xfId="80" xr:uid="{00000000-0005-0000-0000-00004F000000}"/>
    <cellStyle name="20% - Énfasis6 14" xfId="81" xr:uid="{00000000-0005-0000-0000-000050000000}"/>
    <cellStyle name="20% - Énfasis6 15" xfId="82" xr:uid="{00000000-0005-0000-0000-000051000000}"/>
    <cellStyle name="20% - Énfasis6 2" xfId="83" xr:uid="{00000000-0005-0000-0000-000052000000}"/>
    <cellStyle name="20% - Énfasis6 3" xfId="84" xr:uid="{00000000-0005-0000-0000-000053000000}"/>
    <cellStyle name="20% - Énfasis6 4" xfId="85" xr:uid="{00000000-0005-0000-0000-000054000000}"/>
    <cellStyle name="20% - Énfasis6 5" xfId="86" xr:uid="{00000000-0005-0000-0000-000055000000}"/>
    <cellStyle name="20% - Énfasis6 6" xfId="87" xr:uid="{00000000-0005-0000-0000-000056000000}"/>
    <cellStyle name="20% - Énfasis6 7" xfId="88" xr:uid="{00000000-0005-0000-0000-000057000000}"/>
    <cellStyle name="20% - Énfasis6 8" xfId="89" xr:uid="{00000000-0005-0000-0000-000058000000}"/>
    <cellStyle name="20% - Énfasis6 9" xfId="90" xr:uid="{00000000-0005-0000-0000-000059000000}"/>
    <cellStyle name="40% - Énfasis1" xfId="91" builtinId="31" customBuiltin="1"/>
    <cellStyle name="40% - Énfasis1 10" xfId="92" xr:uid="{00000000-0005-0000-0000-00005B000000}"/>
    <cellStyle name="40% - Énfasis1 11" xfId="93" xr:uid="{00000000-0005-0000-0000-00005C000000}"/>
    <cellStyle name="40% - Énfasis1 12" xfId="94" xr:uid="{00000000-0005-0000-0000-00005D000000}"/>
    <cellStyle name="40% - Énfasis1 13" xfId="95" xr:uid="{00000000-0005-0000-0000-00005E000000}"/>
    <cellStyle name="40% - Énfasis1 14" xfId="96" xr:uid="{00000000-0005-0000-0000-00005F000000}"/>
    <cellStyle name="40% - Énfasis1 15" xfId="97" xr:uid="{00000000-0005-0000-0000-000060000000}"/>
    <cellStyle name="40% - Énfasis1 2" xfId="98" xr:uid="{00000000-0005-0000-0000-000061000000}"/>
    <cellStyle name="40% - Énfasis1 3" xfId="99" xr:uid="{00000000-0005-0000-0000-000062000000}"/>
    <cellStyle name="40% - Énfasis1 4" xfId="100" xr:uid="{00000000-0005-0000-0000-000063000000}"/>
    <cellStyle name="40% - Énfasis1 5" xfId="101" xr:uid="{00000000-0005-0000-0000-000064000000}"/>
    <cellStyle name="40% - Énfasis1 6" xfId="102" xr:uid="{00000000-0005-0000-0000-000065000000}"/>
    <cellStyle name="40% - Énfasis1 7" xfId="103" xr:uid="{00000000-0005-0000-0000-000066000000}"/>
    <cellStyle name="40% - Énfasis1 8" xfId="104" xr:uid="{00000000-0005-0000-0000-000067000000}"/>
    <cellStyle name="40% - Énfasis1 9" xfId="105" xr:uid="{00000000-0005-0000-0000-000068000000}"/>
    <cellStyle name="40% - Énfasis2" xfId="106" builtinId="35" customBuiltin="1"/>
    <cellStyle name="40% - Énfasis2 10" xfId="107" xr:uid="{00000000-0005-0000-0000-00006A000000}"/>
    <cellStyle name="40% - Énfasis2 11" xfId="108" xr:uid="{00000000-0005-0000-0000-00006B000000}"/>
    <cellStyle name="40% - Énfasis2 12" xfId="109" xr:uid="{00000000-0005-0000-0000-00006C000000}"/>
    <cellStyle name="40% - Énfasis2 13" xfId="110" xr:uid="{00000000-0005-0000-0000-00006D000000}"/>
    <cellStyle name="40% - Énfasis2 14" xfId="111" xr:uid="{00000000-0005-0000-0000-00006E000000}"/>
    <cellStyle name="40% - Énfasis2 15" xfId="112" xr:uid="{00000000-0005-0000-0000-00006F000000}"/>
    <cellStyle name="40% - Énfasis2 2" xfId="113" xr:uid="{00000000-0005-0000-0000-000070000000}"/>
    <cellStyle name="40% - Énfasis2 3" xfId="114" xr:uid="{00000000-0005-0000-0000-000071000000}"/>
    <cellStyle name="40% - Énfasis2 4" xfId="115" xr:uid="{00000000-0005-0000-0000-000072000000}"/>
    <cellStyle name="40% - Énfasis2 5" xfId="116" xr:uid="{00000000-0005-0000-0000-000073000000}"/>
    <cellStyle name="40% - Énfasis2 6" xfId="117" xr:uid="{00000000-0005-0000-0000-000074000000}"/>
    <cellStyle name="40% - Énfasis2 7" xfId="118" xr:uid="{00000000-0005-0000-0000-000075000000}"/>
    <cellStyle name="40% - Énfasis2 8" xfId="119" xr:uid="{00000000-0005-0000-0000-000076000000}"/>
    <cellStyle name="40% - Énfasis2 9" xfId="120" xr:uid="{00000000-0005-0000-0000-000077000000}"/>
    <cellStyle name="40% - Énfasis3" xfId="121" builtinId="39" customBuiltin="1"/>
    <cellStyle name="40% - Énfasis3 10" xfId="122" xr:uid="{00000000-0005-0000-0000-000079000000}"/>
    <cellStyle name="40% - Énfasis3 11" xfId="123" xr:uid="{00000000-0005-0000-0000-00007A000000}"/>
    <cellStyle name="40% - Énfasis3 12" xfId="124" xr:uid="{00000000-0005-0000-0000-00007B000000}"/>
    <cellStyle name="40% - Énfasis3 13" xfId="125" xr:uid="{00000000-0005-0000-0000-00007C000000}"/>
    <cellStyle name="40% - Énfasis3 14" xfId="126" xr:uid="{00000000-0005-0000-0000-00007D000000}"/>
    <cellStyle name="40% - Énfasis3 15" xfId="127" xr:uid="{00000000-0005-0000-0000-00007E000000}"/>
    <cellStyle name="40% - Énfasis3 2" xfId="128" xr:uid="{00000000-0005-0000-0000-00007F000000}"/>
    <cellStyle name="40% - Énfasis3 3" xfId="129" xr:uid="{00000000-0005-0000-0000-000080000000}"/>
    <cellStyle name="40% - Énfasis3 4" xfId="130" xr:uid="{00000000-0005-0000-0000-000081000000}"/>
    <cellStyle name="40% - Énfasis3 5" xfId="131" xr:uid="{00000000-0005-0000-0000-000082000000}"/>
    <cellStyle name="40% - Énfasis3 6" xfId="132" xr:uid="{00000000-0005-0000-0000-000083000000}"/>
    <cellStyle name="40% - Énfasis3 7" xfId="133" xr:uid="{00000000-0005-0000-0000-000084000000}"/>
    <cellStyle name="40% - Énfasis3 8" xfId="134" xr:uid="{00000000-0005-0000-0000-000085000000}"/>
    <cellStyle name="40% - Énfasis3 9" xfId="135" xr:uid="{00000000-0005-0000-0000-000086000000}"/>
    <cellStyle name="40% - Énfasis4" xfId="136" builtinId="43" customBuiltin="1"/>
    <cellStyle name="40% - Énfasis4 10" xfId="137" xr:uid="{00000000-0005-0000-0000-000088000000}"/>
    <cellStyle name="40% - Énfasis4 11" xfId="138" xr:uid="{00000000-0005-0000-0000-000089000000}"/>
    <cellStyle name="40% - Énfasis4 12" xfId="139" xr:uid="{00000000-0005-0000-0000-00008A000000}"/>
    <cellStyle name="40% - Énfasis4 13" xfId="140" xr:uid="{00000000-0005-0000-0000-00008B000000}"/>
    <cellStyle name="40% - Énfasis4 14" xfId="141" xr:uid="{00000000-0005-0000-0000-00008C000000}"/>
    <cellStyle name="40% - Énfasis4 15" xfId="142" xr:uid="{00000000-0005-0000-0000-00008D000000}"/>
    <cellStyle name="40% - Énfasis4 2" xfId="143" xr:uid="{00000000-0005-0000-0000-00008E000000}"/>
    <cellStyle name="40% - Énfasis4 3" xfId="144" xr:uid="{00000000-0005-0000-0000-00008F000000}"/>
    <cellStyle name="40% - Énfasis4 4" xfId="145" xr:uid="{00000000-0005-0000-0000-000090000000}"/>
    <cellStyle name="40% - Énfasis4 5" xfId="146" xr:uid="{00000000-0005-0000-0000-000091000000}"/>
    <cellStyle name="40% - Énfasis4 6" xfId="147" xr:uid="{00000000-0005-0000-0000-000092000000}"/>
    <cellStyle name="40% - Énfasis4 7" xfId="148" xr:uid="{00000000-0005-0000-0000-000093000000}"/>
    <cellStyle name="40% - Énfasis4 8" xfId="149" xr:uid="{00000000-0005-0000-0000-000094000000}"/>
    <cellStyle name="40% - Énfasis4 9" xfId="150" xr:uid="{00000000-0005-0000-0000-000095000000}"/>
    <cellStyle name="40% - Énfasis5" xfId="151" builtinId="47" customBuiltin="1"/>
    <cellStyle name="40% - Énfasis5 10" xfId="152" xr:uid="{00000000-0005-0000-0000-000097000000}"/>
    <cellStyle name="40% - Énfasis5 11" xfId="153" xr:uid="{00000000-0005-0000-0000-000098000000}"/>
    <cellStyle name="40% - Énfasis5 12" xfId="154" xr:uid="{00000000-0005-0000-0000-000099000000}"/>
    <cellStyle name="40% - Énfasis5 13" xfId="155" xr:uid="{00000000-0005-0000-0000-00009A000000}"/>
    <cellStyle name="40% - Énfasis5 14" xfId="156" xr:uid="{00000000-0005-0000-0000-00009B000000}"/>
    <cellStyle name="40% - Énfasis5 15" xfId="157" xr:uid="{00000000-0005-0000-0000-00009C000000}"/>
    <cellStyle name="40% - Énfasis5 2" xfId="158" xr:uid="{00000000-0005-0000-0000-00009D000000}"/>
    <cellStyle name="40% - Énfasis5 3" xfId="159" xr:uid="{00000000-0005-0000-0000-00009E000000}"/>
    <cellStyle name="40% - Énfasis5 4" xfId="160" xr:uid="{00000000-0005-0000-0000-00009F000000}"/>
    <cellStyle name="40% - Énfasis5 5" xfId="161" xr:uid="{00000000-0005-0000-0000-0000A0000000}"/>
    <cellStyle name="40% - Énfasis5 6" xfId="162" xr:uid="{00000000-0005-0000-0000-0000A1000000}"/>
    <cellStyle name="40% - Énfasis5 7" xfId="163" xr:uid="{00000000-0005-0000-0000-0000A2000000}"/>
    <cellStyle name="40% - Énfasis5 8" xfId="164" xr:uid="{00000000-0005-0000-0000-0000A3000000}"/>
    <cellStyle name="40% - Énfasis5 9" xfId="165" xr:uid="{00000000-0005-0000-0000-0000A4000000}"/>
    <cellStyle name="40% - Énfasis6" xfId="166" builtinId="51" customBuiltin="1"/>
    <cellStyle name="40% - Énfasis6 10" xfId="167" xr:uid="{00000000-0005-0000-0000-0000A6000000}"/>
    <cellStyle name="40% - Énfasis6 11" xfId="168" xr:uid="{00000000-0005-0000-0000-0000A7000000}"/>
    <cellStyle name="40% - Énfasis6 12" xfId="169" xr:uid="{00000000-0005-0000-0000-0000A8000000}"/>
    <cellStyle name="40% - Énfasis6 13" xfId="170" xr:uid="{00000000-0005-0000-0000-0000A9000000}"/>
    <cellStyle name="40% - Énfasis6 14" xfId="171" xr:uid="{00000000-0005-0000-0000-0000AA000000}"/>
    <cellStyle name="40% - Énfasis6 15" xfId="172" xr:uid="{00000000-0005-0000-0000-0000AB000000}"/>
    <cellStyle name="40% - Énfasis6 2" xfId="173" xr:uid="{00000000-0005-0000-0000-0000AC000000}"/>
    <cellStyle name="40% - Énfasis6 3" xfId="174" xr:uid="{00000000-0005-0000-0000-0000AD000000}"/>
    <cellStyle name="40% - Énfasis6 4" xfId="175" xr:uid="{00000000-0005-0000-0000-0000AE000000}"/>
    <cellStyle name="40% - Énfasis6 5" xfId="176" xr:uid="{00000000-0005-0000-0000-0000AF000000}"/>
    <cellStyle name="40% - Énfasis6 6" xfId="177" xr:uid="{00000000-0005-0000-0000-0000B0000000}"/>
    <cellStyle name="40% - Énfasis6 7" xfId="178" xr:uid="{00000000-0005-0000-0000-0000B1000000}"/>
    <cellStyle name="40% - Énfasis6 8" xfId="179" xr:uid="{00000000-0005-0000-0000-0000B2000000}"/>
    <cellStyle name="40% - Énfasis6 9" xfId="180" xr:uid="{00000000-0005-0000-0000-0000B3000000}"/>
    <cellStyle name="60% - Énfasis1" xfId="181" builtinId="32" customBuiltin="1"/>
    <cellStyle name="60% - Énfasis1 2" xfId="182" xr:uid="{00000000-0005-0000-0000-0000B5000000}"/>
    <cellStyle name="60% - Énfasis1 3" xfId="183" xr:uid="{00000000-0005-0000-0000-0000B6000000}"/>
    <cellStyle name="60% - Énfasis2" xfId="184" builtinId="36" customBuiltin="1"/>
    <cellStyle name="60% - Énfasis2 2" xfId="185" xr:uid="{00000000-0005-0000-0000-0000B8000000}"/>
    <cellStyle name="60% - Énfasis2 3" xfId="186" xr:uid="{00000000-0005-0000-0000-0000B9000000}"/>
    <cellStyle name="60% - Énfasis3" xfId="187" builtinId="40" customBuiltin="1"/>
    <cellStyle name="60% - Énfasis3 2" xfId="188" xr:uid="{00000000-0005-0000-0000-0000BB000000}"/>
    <cellStyle name="60% - Énfasis3 3" xfId="189" xr:uid="{00000000-0005-0000-0000-0000BC000000}"/>
    <cellStyle name="60% - Énfasis4" xfId="190" builtinId="44" customBuiltin="1"/>
    <cellStyle name="60% - Énfasis4 2" xfId="191" xr:uid="{00000000-0005-0000-0000-0000BE000000}"/>
    <cellStyle name="60% - Énfasis4 3" xfId="192" xr:uid="{00000000-0005-0000-0000-0000BF000000}"/>
    <cellStyle name="60% - Énfasis5" xfId="193" builtinId="48" customBuiltin="1"/>
    <cellStyle name="60% - Énfasis5 2" xfId="194" xr:uid="{00000000-0005-0000-0000-0000C1000000}"/>
    <cellStyle name="60% - Énfasis5 3" xfId="195" xr:uid="{00000000-0005-0000-0000-0000C2000000}"/>
    <cellStyle name="60% - Énfasis6" xfId="196" builtinId="52" customBuiltin="1"/>
    <cellStyle name="60% - Énfasis6 2" xfId="197" xr:uid="{00000000-0005-0000-0000-0000C4000000}"/>
    <cellStyle name="60% - Énfasis6 3" xfId="198" xr:uid="{00000000-0005-0000-0000-0000C5000000}"/>
    <cellStyle name="Buena 2" xfId="199" xr:uid="{00000000-0005-0000-0000-0000C6000000}"/>
    <cellStyle name="Cálculo" xfId="200" builtinId="22" customBuiltin="1"/>
    <cellStyle name="Cálculo 2" xfId="201" xr:uid="{00000000-0005-0000-0000-0000C8000000}"/>
    <cellStyle name="Celda de comprobación" xfId="202" builtinId="23" customBuiltin="1"/>
    <cellStyle name="Celda de comprobación 2" xfId="203" xr:uid="{00000000-0005-0000-0000-0000CA000000}"/>
    <cellStyle name="Celda vinculada" xfId="204" builtinId="24" customBuiltin="1"/>
    <cellStyle name="Celda vinculada 2" xfId="205" xr:uid="{00000000-0005-0000-0000-0000CC000000}"/>
    <cellStyle name="Encabezado 4" xfId="206" builtinId="19" customBuiltin="1"/>
    <cellStyle name="Encabezado 4 2" xfId="207" xr:uid="{00000000-0005-0000-0000-0000CE000000}"/>
    <cellStyle name="Énfasis1" xfId="208" builtinId="29" customBuiltin="1"/>
    <cellStyle name="Énfasis1 2" xfId="209" xr:uid="{00000000-0005-0000-0000-0000D0000000}"/>
    <cellStyle name="Énfasis2" xfId="210" builtinId="33" customBuiltin="1"/>
    <cellStyle name="Énfasis2 2" xfId="211" xr:uid="{00000000-0005-0000-0000-0000D2000000}"/>
    <cellStyle name="Énfasis3" xfId="212" builtinId="37" customBuiltin="1"/>
    <cellStyle name="Énfasis3 2" xfId="213" xr:uid="{00000000-0005-0000-0000-0000D4000000}"/>
    <cellStyle name="Énfasis4" xfId="214" builtinId="41" customBuiltin="1"/>
    <cellStyle name="Énfasis4 2" xfId="215" xr:uid="{00000000-0005-0000-0000-0000D6000000}"/>
    <cellStyle name="Énfasis5" xfId="216" builtinId="45" customBuiltin="1"/>
    <cellStyle name="Énfasis5 2" xfId="217" xr:uid="{00000000-0005-0000-0000-0000D8000000}"/>
    <cellStyle name="Énfasis6" xfId="218" builtinId="49" customBuiltin="1"/>
    <cellStyle name="Énfasis6 2" xfId="219" xr:uid="{00000000-0005-0000-0000-0000DA000000}"/>
    <cellStyle name="Entrada" xfId="220" builtinId="20" customBuiltin="1"/>
    <cellStyle name="Entrada 2" xfId="221" xr:uid="{00000000-0005-0000-0000-0000DC000000}"/>
    <cellStyle name="Incorrecto" xfId="222" builtinId="27" customBuiltin="1"/>
    <cellStyle name="Incorrecto 2" xfId="223" xr:uid="{00000000-0005-0000-0000-0000DE000000}"/>
    <cellStyle name="Millares" xfId="224" builtinId="3"/>
    <cellStyle name="Millares [0]" xfId="225" builtinId="6"/>
    <cellStyle name="Millares 2" xfId="226" xr:uid="{00000000-0005-0000-0000-0000E1000000}"/>
    <cellStyle name="Millares 2 2" xfId="227" xr:uid="{00000000-0005-0000-0000-0000E2000000}"/>
    <cellStyle name="Moneda" xfId="395" builtinId="4"/>
    <cellStyle name="Moneda 2" xfId="228" xr:uid="{00000000-0005-0000-0000-0000E3000000}"/>
    <cellStyle name="Neutral" xfId="229" builtinId="28" customBuiltin="1"/>
    <cellStyle name="Neutral 2" xfId="230" xr:uid="{00000000-0005-0000-0000-0000E5000000}"/>
    <cellStyle name="Neutral 3" xfId="231" xr:uid="{00000000-0005-0000-0000-0000E6000000}"/>
    <cellStyle name="Normal" xfId="0" builtinId="0"/>
    <cellStyle name="Normal 10" xfId="232" xr:uid="{00000000-0005-0000-0000-0000E8000000}"/>
    <cellStyle name="Normal 10 2" xfId="233" xr:uid="{00000000-0005-0000-0000-0000E9000000}"/>
    <cellStyle name="Normal 100" xfId="234" xr:uid="{00000000-0005-0000-0000-0000EA000000}"/>
    <cellStyle name="Normal 101" xfId="235" xr:uid="{00000000-0005-0000-0000-0000EB000000}"/>
    <cellStyle name="Normal 102" xfId="236" xr:uid="{00000000-0005-0000-0000-0000EC000000}"/>
    <cellStyle name="Normal 103" xfId="237" xr:uid="{00000000-0005-0000-0000-0000ED000000}"/>
    <cellStyle name="Normal 104" xfId="238" xr:uid="{00000000-0005-0000-0000-0000EE000000}"/>
    <cellStyle name="Normal 105" xfId="239" xr:uid="{00000000-0005-0000-0000-0000EF000000}"/>
    <cellStyle name="Normal 106" xfId="240" xr:uid="{00000000-0005-0000-0000-0000F0000000}"/>
    <cellStyle name="Normal 107" xfId="241" xr:uid="{00000000-0005-0000-0000-0000F1000000}"/>
    <cellStyle name="Normal 108" xfId="242" xr:uid="{00000000-0005-0000-0000-0000F2000000}"/>
    <cellStyle name="Normal 11" xfId="243" xr:uid="{00000000-0005-0000-0000-0000F3000000}"/>
    <cellStyle name="Normal 11 2" xfId="244" xr:uid="{00000000-0005-0000-0000-0000F4000000}"/>
    <cellStyle name="Normal 12" xfId="245" xr:uid="{00000000-0005-0000-0000-0000F5000000}"/>
    <cellStyle name="Normal 12 2" xfId="246" xr:uid="{00000000-0005-0000-0000-0000F6000000}"/>
    <cellStyle name="Normal 13" xfId="247" xr:uid="{00000000-0005-0000-0000-0000F7000000}"/>
    <cellStyle name="Normal 13 2" xfId="248" xr:uid="{00000000-0005-0000-0000-0000F8000000}"/>
    <cellStyle name="Normal 14" xfId="249" xr:uid="{00000000-0005-0000-0000-0000F9000000}"/>
    <cellStyle name="Normal 14 2" xfId="250" xr:uid="{00000000-0005-0000-0000-0000FA000000}"/>
    <cellStyle name="Normal 15" xfId="251" xr:uid="{00000000-0005-0000-0000-0000FB000000}"/>
    <cellStyle name="Normal 15 2" xfId="252" xr:uid="{00000000-0005-0000-0000-0000FC000000}"/>
    <cellStyle name="Normal 16" xfId="253" xr:uid="{00000000-0005-0000-0000-0000FD000000}"/>
    <cellStyle name="Normal 16 2" xfId="254" xr:uid="{00000000-0005-0000-0000-0000FE000000}"/>
    <cellStyle name="Normal 17" xfId="255" xr:uid="{00000000-0005-0000-0000-0000FF000000}"/>
    <cellStyle name="Normal 17 2" xfId="256" xr:uid="{00000000-0005-0000-0000-000000010000}"/>
    <cellStyle name="Normal 18" xfId="257" xr:uid="{00000000-0005-0000-0000-000001010000}"/>
    <cellStyle name="Normal 18 2" xfId="258" xr:uid="{00000000-0005-0000-0000-000002010000}"/>
    <cellStyle name="Normal 19" xfId="259" xr:uid="{00000000-0005-0000-0000-000003010000}"/>
    <cellStyle name="Normal 19 2" xfId="260" xr:uid="{00000000-0005-0000-0000-000004010000}"/>
    <cellStyle name="Normal 2" xfId="261" xr:uid="{00000000-0005-0000-0000-000005010000}"/>
    <cellStyle name="Normal 2 2" xfId="262" xr:uid="{00000000-0005-0000-0000-000006010000}"/>
    <cellStyle name="Normal 2 3" xfId="263" xr:uid="{00000000-0005-0000-0000-000007010000}"/>
    <cellStyle name="Normal 20" xfId="264" xr:uid="{00000000-0005-0000-0000-000008010000}"/>
    <cellStyle name="Normal 20 2" xfId="265" xr:uid="{00000000-0005-0000-0000-000009010000}"/>
    <cellStyle name="Normal 21" xfId="266" xr:uid="{00000000-0005-0000-0000-00000A010000}"/>
    <cellStyle name="Normal 22" xfId="267" xr:uid="{00000000-0005-0000-0000-00000B010000}"/>
    <cellStyle name="Normal 23" xfId="268" xr:uid="{00000000-0005-0000-0000-00000C010000}"/>
    <cellStyle name="Normal 24" xfId="269" xr:uid="{00000000-0005-0000-0000-00000D010000}"/>
    <cellStyle name="Normal 25" xfId="270" xr:uid="{00000000-0005-0000-0000-00000E010000}"/>
    <cellStyle name="Normal 26" xfId="271" xr:uid="{00000000-0005-0000-0000-00000F010000}"/>
    <cellStyle name="Normal 27" xfId="272" xr:uid="{00000000-0005-0000-0000-000010010000}"/>
    <cellStyle name="Normal 28" xfId="273" xr:uid="{00000000-0005-0000-0000-000011010000}"/>
    <cellStyle name="Normal 29" xfId="274" xr:uid="{00000000-0005-0000-0000-000012010000}"/>
    <cellStyle name="Normal 3" xfId="275" xr:uid="{00000000-0005-0000-0000-000013010000}"/>
    <cellStyle name="Normal 3 2" xfId="276" xr:uid="{00000000-0005-0000-0000-000014010000}"/>
    <cellStyle name="Normal 3 3" xfId="277" xr:uid="{00000000-0005-0000-0000-000015010000}"/>
    <cellStyle name="Normal 30" xfId="278" xr:uid="{00000000-0005-0000-0000-000016010000}"/>
    <cellStyle name="Normal 31" xfId="279" xr:uid="{00000000-0005-0000-0000-000017010000}"/>
    <cellStyle name="Normal 32" xfId="280" xr:uid="{00000000-0005-0000-0000-000018010000}"/>
    <cellStyle name="Normal 33" xfId="281" xr:uid="{00000000-0005-0000-0000-000019010000}"/>
    <cellStyle name="Normal 34" xfId="282" xr:uid="{00000000-0005-0000-0000-00001A010000}"/>
    <cellStyle name="Normal 35" xfId="283" xr:uid="{00000000-0005-0000-0000-00001B010000}"/>
    <cellStyle name="Normal 36" xfId="284" xr:uid="{00000000-0005-0000-0000-00001C010000}"/>
    <cellStyle name="Normal 37" xfId="285" xr:uid="{00000000-0005-0000-0000-00001D010000}"/>
    <cellStyle name="Normal 38" xfId="286" xr:uid="{00000000-0005-0000-0000-00001E010000}"/>
    <cellStyle name="Normal 39" xfId="287" xr:uid="{00000000-0005-0000-0000-00001F010000}"/>
    <cellStyle name="Normal 4" xfId="288" xr:uid="{00000000-0005-0000-0000-000020010000}"/>
    <cellStyle name="Normal 4 2" xfId="289" xr:uid="{00000000-0005-0000-0000-000021010000}"/>
    <cellStyle name="Normal 4 3" xfId="290" xr:uid="{00000000-0005-0000-0000-000022010000}"/>
    <cellStyle name="Normal 40" xfId="291" xr:uid="{00000000-0005-0000-0000-000023010000}"/>
    <cellStyle name="Normal 41" xfId="292" xr:uid="{00000000-0005-0000-0000-000024010000}"/>
    <cellStyle name="Normal 42" xfId="293" xr:uid="{00000000-0005-0000-0000-000025010000}"/>
    <cellStyle name="Normal 43" xfId="294" xr:uid="{00000000-0005-0000-0000-000026010000}"/>
    <cellStyle name="Normal 44" xfId="295" xr:uid="{00000000-0005-0000-0000-000027010000}"/>
    <cellStyle name="Normal 45" xfId="296" xr:uid="{00000000-0005-0000-0000-000028010000}"/>
    <cellStyle name="Normal 46" xfId="297" xr:uid="{00000000-0005-0000-0000-000029010000}"/>
    <cellStyle name="Normal 47" xfId="298" xr:uid="{00000000-0005-0000-0000-00002A010000}"/>
    <cellStyle name="Normal 48" xfId="299" xr:uid="{00000000-0005-0000-0000-00002B010000}"/>
    <cellStyle name="Normal 49" xfId="300" xr:uid="{00000000-0005-0000-0000-00002C010000}"/>
    <cellStyle name="Normal 5" xfId="301" xr:uid="{00000000-0005-0000-0000-00002D010000}"/>
    <cellStyle name="Normal 5 2" xfId="302" xr:uid="{00000000-0005-0000-0000-00002E010000}"/>
    <cellStyle name="Normal 50" xfId="303" xr:uid="{00000000-0005-0000-0000-00002F010000}"/>
    <cellStyle name="Normal 51" xfId="304" xr:uid="{00000000-0005-0000-0000-000030010000}"/>
    <cellStyle name="Normal 52" xfId="305" xr:uid="{00000000-0005-0000-0000-000031010000}"/>
    <cellStyle name="Normal 53" xfId="306" xr:uid="{00000000-0005-0000-0000-000032010000}"/>
    <cellStyle name="Normal 54" xfId="307" xr:uid="{00000000-0005-0000-0000-000033010000}"/>
    <cellStyle name="Normal 55" xfId="308" xr:uid="{00000000-0005-0000-0000-000034010000}"/>
    <cellStyle name="Normal 56" xfId="309" xr:uid="{00000000-0005-0000-0000-000035010000}"/>
    <cellStyle name="Normal 57" xfId="310" xr:uid="{00000000-0005-0000-0000-000036010000}"/>
    <cellStyle name="Normal 58" xfId="311" xr:uid="{00000000-0005-0000-0000-000037010000}"/>
    <cellStyle name="Normal 59" xfId="312" xr:uid="{00000000-0005-0000-0000-000038010000}"/>
    <cellStyle name="Normal 6" xfId="313" xr:uid="{00000000-0005-0000-0000-000039010000}"/>
    <cellStyle name="Normal 6 2" xfId="314" xr:uid="{00000000-0005-0000-0000-00003A010000}"/>
    <cellStyle name="Normal 60" xfId="315" xr:uid="{00000000-0005-0000-0000-00003B010000}"/>
    <cellStyle name="Normal 61" xfId="316" xr:uid="{00000000-0005-0000-0000-00003C010000}"/>
    <cellStyle name="Normal 62" xfId="317" xr:uid="{00000000-0005-0000-0000-00003D010000}"/>
    <cellStyle name="Normal 63" xfId="318" xr:uid="{00000000-0005-0000-0000-00003E010000}"/>
    <cellStyle name="Normal 64" xfId="319" xr:uid="{00000000-0005-0000-0000-00003F010000}"/>
    <cellStyle name="Normal 65" xfId="320" xr:uid="{00000000-0005-0000-0000-000040010000}"/>
    <cellStyle name="Normal 66" xfId="321" xr:uid="{00000000-0005-0000-0000-000041010000}"/>
    <cellStyle name="Normal 67" xfId="322" xr:uid="{00000000-0005-0000-0000-000042010000}"/>
    <cellStyle name="Normal 68" xfId="323" xr:uid="{00000000-0005-0000-0000-000043010000}"/>
    <cellStyle name="Normal 69" xfId="324" xr:uid="{00000000-0005-0000-0000-000044010000}"/>
    <cellStyle name="Normal 7" xfId="325" xr:uid="{00000000-0005-0000-0000-000045010000}"/>
    <cellStyle name="Normal 7 2" xfId="326" xr:uid="{00000000-0005-0000-0000-000046010000}"/>
    <cellStyle name="Normal 70" xfId="327" xr:uid="{00000000-0005-0000-0000-000047010000}"/>
    <cellStyle name="Normal 71" xfId="328" xr:uid="{00000000-0005-0000-0000-000048010000}"/>
    <cellStyle name="Normal 72" xfId="329" xr:uid="{00000000-0005-0000-0000-000049010000}"/>
    <cellStyle name="Normal 73" xfId="330" xr:uid="{00000000-0005-0000-0000-00004A010000}"/>
    <cellStyle name="Normal 74" xfId="331" xr:uid="{00000000-0005-0000-0000-00004B010000}"/>
    <cellStyle name="Normal 75" xfId="332" xr:uid="{00000000-0005-0000-0000-00004C010000}"/>
    <cellStyle name="Normal 76" xfId="333" xr:uid="{00000000-0005-0000-0000-00004D010000}"/>
    <cellStyle name="Normal 77" xfId="334" xr:uid="{00000000-0005-0000-0000-00004E010000}"/>
    <cellStyle name="Normal 78" xfId="335" xr:uid="{00000000-0005-0000-0000-00004F010000}"/>
    <cellStyle name="Normal 79" xfId="336" xr:uid="{00000000-0005-0000-0000-000050010000}"/>
    <cellStyle name="Normal 8" xfId="337" xr:uid="{00000000-0005-0000-0000-000051010000}"/>
    <cellStyle name="Normal 8 2" xfId="338" xr:uid="{00000000-0005-0000-0000-000052010000}"/>
    <cellStyle name="Normal 80" xfId="339" xr:uid="{00000000-0005-0000-0000-000053010000}"/>
    <cellStyle name="Normal 81" xfId="340" xr:uid="{00000000-0005-0000-0000-000054010000}"/>
    <cellStyle name="Normal 82" xfId="341" xr:uid="{00000000-0005-0000-0000-000055010000}"/>
    <cellStyle name="Normal 83" xfId="342" xr:uid="{00000000-0005-0000-0000-000056010000}"/>
    <cellStyle name="Normal 84" xfId="343" xr:uid="{00000000-0005-0000-0000-000057010000}"/>
    <cellStyle name="Normal 85" xfId="344" xr:uid="{00000000-0005-0000-0000-000058010000}"/>
    <cellStyle name="Normal 86" xfId="345" xr:uid="{00000000-0005-0000-0000-000059010000}"/>
    <cellStyle name="Normal 87" xfId="346" xr:uid="{00000000-0005-0000-0000-00005A010000}"/>
    <cellStyle name="Normal 88" xfId="347" xr:uid="{00000000-0005-0000-0000-00005B010000}"/>
    <cellStyle name="Normal 89" xfId="348" xr:uid="{00000000-0005-0000-0000-00005C010000}"/>
    <cellStyle name="Normal 9" xfId="349" xr:uid="{00000000-0005-0000-0000-00005D010000}"/>
    <cellStyle name="Normal 9 2" xfId="350" xr:uid="{00000000-0005-0000-0000-00005E010000}"/>
    <cellStyle name="Normal 90" xfId="351" xr:uid="{00000000-0005-0000-0000-00005F010000}"/>
    <cellStyle name="Normal 91" xfId="352" xr:uid="{00000000-0005-0000-0000-000060010000}"/>
    <cellStyle name="Normal 92" xfId="353" xr:uid="{00000000-0005-0000-0000-000061010000}"/>
    <cellStyle name="Normal 93" xfId="354" xr:uid="{00000000-0005-0000-0000-000062010000}"/>
    <cellStyle name="Normal 94" xfId="355" xr:uid="{00000000-0005-0000-0000-000063010000}"/>
    <cellStyle name="Normal 95" xfId="356" xr:uid="{00000000-0005-0000-0000-000064010000}"/>
    <cellStyle name="Normal 96" xfId="357" xr:uid="{00000000-0005-0000-0000-000065010000}"/>
    <cellStyle name="Normal 97" xfId="358" xr:uid="{00000000-0005-0000-0000-000066010000}"/>
    <cellStyle name="Normal 98" xfId="359" xr:uid="{00000000-0005-0000-0000-000067010000}"/>
    <cellStyle name="Normal 99" xfId="360" xr:uid="{00000000-0005-0000-0000-000068010000}"/>
    <cellStyle name="Notas 10" xfId="361" xr:uid="{00000000-0005-0000-0000-000069010000}"/>
    <cellStyle name="Notas 11" xfId="362" xr:uid="{00000000-0005-0000-0000-00006A010000}"/>
    <cellStyle name="Notas 12" xfId="363" xr:uid="{00000000-0005-0000-0000-00006B010000}"/>
    <cellStyle name="Notas 13" xfId="364" xr:uid="{00000000-0005-0000-0000-00006C010000}"/>
    <cellStyle name="Notas 14" xfId="365" xr:uid="{00000000-0005-0000-0000-00006D010000}"/>
    <cellStyle name="Notas 15" xfId="366" xr:uid="{00000000-0005-0000-0000-00006E010000}"/>
    <cellStyle name="Notas 16" xfId="367" xr:uid="{00000000-0005-0000-0000-00006F010000}"/>
    <cellStyle name="Notas 2" xfId="368" xr:uid="{00000000-0005-0000-0000-000070010000}"/>
    <cellStyle name="Notas 3" xfId="369" xr:uid="{00000000-0005-0000-0000-000071010000}"/>
    <cellStyle name="Notas 4" xfId="370" xr:uid="{00000000-0005-0000-0000-000072010000}"/>
    <cellStyle name="Notas 5" xfId="371" xr:uid="{00000000-0005-0000-0000-000073010000}"/>
    <cellStyle name="Notas 6" xfId="372" xr:uid="{00000000-0005-0000-0000-000074010000}"/>
    <cellStyle name="Notas 7" xfId="373" xr:uid="{00000000-0005-0000-0000-000075010000}"/>
    <cellStyle name="Notas 8" xfId="374" xr:uid="{00000000-0005-0000-0000-000076010000}"/>
    <cellStyle name="Notas 9" xfId="375" xr:uid="{00000000-0005-0000-0000-000077010000}"/>
    <cellStyle name="Porcentaje" xfId="376" builtinId="5"/>
    <cellStyle name="Porcentaje 2" xfId="377" xr:uid="{00000000-0005-0000-0000-000079010000}"/>
    <cellStyle name="Porcentual 2" xfId="378" xr:uid="{00000000-0005-0000-0000-00007A010000}"/>
    <cellStyle name="Salida" xfId="379" builtinId="21" customBuiltin="1"/>
    <cellStyle name="Salida 2" xfId="380" xr:uid="{00000000-0005-0000-0000-00007C010000}"/>
    <cellStyle name="Texto de advertencia" xfId="381" builtinId="11" customBuiltin="1"/>
    <cellStyle name="Texto de advertencia 2" xfId="382" xr:uid="{00000000-0005-0000-0000-00007E010000}"/>
    <cellStyle name="Texto explicativo" xfId="383" builtinId="53" customBuiltin="1"/>
    <cellStyle name="Texto explicativo 2" xfId="384" xr:uid="{00000000-0005-0000-0000-000080010000}"/>
    <cellStyle name="Título" xfId="385" builtinId="15" customBuiltin="1"/>
    <cellStyle name="Título 1 2" xfId="386" xr:uid="{00000000-0005-0000-0000-000082010000}"/>
    <cellStyle name="Título 2" xfId="387" builtinId="17" customBuiltin="1"/>
    <cellStyle name="Título 2 2" xfId="388" xr:uid="{00000000-0005-0000-0000-000084010000}"/>
    <cellStyle name="Título 3" xfId="389" builtinId="18" customBuiltin="1"/>
    <cellStyle name="Título 3 2" xfId="390" xr:uid="{00000000-0005-0000-0000-000086010000}"/>
    <cellStyle name="Título 4" xfId="391" xr:uid="{00000000-0005-0000-0000-000087010000}"/>
    <cellStyle name="Título 5" xfId="392" xr:uid="{00000000-0005-0000-0000-000088010000}"/>
    <cellStyle name="Total" xfId="393" builtinId="25" customBuiltin="1"/>
    <cellStyle name="Total 2" xfId="394" xr:uid="{00000000-0005-0000-0000-00008A01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6"/>
  <dimension ref="A1:M144"/>
  <sheetViews>
    <sheetView workbookViewId="0">
      <selection activeCell="M4" sqref="M4"/>
    </sheetView>
  </sheetViews>
  <sheetFormatPr baseColWidth="10" defaultRowHeight="15" x14ac:dyDescent="0.25"/>
  <cols>
    <col min="1" max="1" width="15.140625" style="3" customWidth="1"/>
    <col min="2" max="2" width="9.42578125" style="74" customWidth="1"/>
    <col min="3" max="3" width="11.42578125" style="3" customWidth="1"/>
    <col min="4" max="4" width="10.28515625" style="3" customWidth="1"/>
    <col min="5" max="5" width="15.7109375" style="3" customWidth="1"/>
    <col min="6" max="6" width="14.7109375" style="3" customWidth="1"/>
    <col min="7" max="9" width="15.7109375" style="3" customWidth="1"/>
    <col min="10" max="10" width="14" style="3" customWidth="1"/>
    <col min="11" max="11" width="15.7109375" style="3" customWidth="1"/>
    <col min="12" max="12" width="14.5703125" style="3" customWidth="1"/>
    <col min="13" max="13" width="15.7109375" style="15" customWidth="1"/>
    <col min="14" max="16384" width="11.42578125" style="3"/>
  </cols>
  <sheetData>
    <row r="1" spans="1:13" ht="12.75" customHeight="1" x14ac:dyDescent="0.25">
      <c r="A1" s="1" t="s">
        <v>24</v>
      </c>
      <c r="B1" s="70"/>
      <c r="C1" s="1"/>
      <c r="D1" s="1"/>
      <c r="E1" s="2"/>
      <c r="F1" s="1"/>
      <c r="G1" s="2"/>
      <c r="H1" s="2"/>
      <c r="I1" s="2"/>
      <c r="J1" s="2"/>
      <c r="K1" s="2"/>
      <c r="L1" s="2"/>
    </row>
    <row r="2" spans="1:13" ht="12.75" customHeight="1" x14ac:dyDescent="0.25">
      <c r="A2" s="2"/>
      <c r="B2" s="71"/>
      <c r="C2" s="2"/>
      <c r="D2" s="2"/>
      <c r="E2" s="2"/>
      <c r="F2" s="2"/>
      <c r="G2" s="2"/>
      <c r="H2" s="2"/>
      <c r="I2" s="2"/>
      <c r="J2" s="2"/>
      <c r="K2" s="2"/>
      <c r="L2" s="2"/>
      <c r="M2" s="141"/>
    </row>
    <row r="3" spans="1:13" ht="15" customHeight="1" x14ac:dyDescent="0.25">
      <c r="A3" s="219" t="s">
        <v>79</v>
      </c>
      <c r="B3" s="219"/>
      <c r="C3" s="219"/>
      <c r="D3" s="219"/>
      <c r="E3" s="219"/>
      <c r="F3" s="219"/>
      <c r="G3" s="219"/>
      <c r="H3" s="219"/>
      <c r="I3" s="219"/>
      <c r="J3" s="219"/>
      <c r="K3" s="219"/>
      <c r="L3" s="219"/>
      <c r="M3" s="154" t="s">
        <v>3125</v>
      </c>
    </row>
    <row r="4" spans="1:13" ht="12.75" customHeight="1" x14ac:dyDescent="0.25">
      <c r="A4" s="4"/>
      <c r="B4" s="72"/>
      <c r="C4" s="4"/>
      <c r="D4" s="4"/>
      <c r="E4" s="4"/>
      <c r="F4" s="4"/>
      <c r="G4" s="4"/>
      <c r="H4" s="4"/>
      <c r="I4" s="4"/>
      <c r="J4" s="4"/>
      <c r="K4" s="4"/>
      <c r="L4" s="4"/>
      <c r="M4" s="142"/>
    </row>
    <row r="5" spans="1:13" ht="24" x14ac:dyDescent="0.25">
      <c r="A5" s="222" t="s">
        <v>4</v>
      </c>
      <c r="B5" s="102" t="s">
        <v>10</v>
      </c>
      <c r="C5" s="92" t="s">
        <v>14</v>
      </c>
      <c r="D5" s="96" t="s">
        <v>14</v>
      </c>
      <c r="E5" s="224" t="s">
        <v>12</v>
      </c>
      <c r="F5" s="225"/>
      <c r="G5" s="225"/>
      <c r="H5" s="226"/>
      <c r="I5" s="222" t="s">
        <v>6</v>
      </c>
      <c r="J5" s="92"/>
      <c r="K5" s="92"/>
      <c r="L5" s="222" t="s">
        <v>5</v>
      </c>
      <c r="M5" s="143" t="s">
        <v>0</v>
      </c>
    </row>
    <row r="6" spans="1:13" ht="24" x14ac:dyDescent="0.25">
      <c r="A6" s="223"/>
      <c r="B6" s="103" t="s">
        <v>11</v>
      </c>
      <c r="C6" s="94" t="s">
        <v>9</v>
      </c>
      <c r="D6" s="94" t="s">
        <v>8</v>
      </c>
      <c r="E6" s="224" t="s">
        <v>2</v>
      </c>
      <c r="F6" s="226"/>
      <c r="G6" s="224" t="s">
        <v>7</v>
      </c>
      <c r="H6" s="226"/>
      <c r="I6" s="223"/>
      <c r="J6" s="112" t="s">
        <v>311</v>
      </c>
      <c r="K6" s="95" t="s">
        <v>312</v>
      </c>
      <c r="L6" s="223"/>
      <c r="M6" s="144" t="s">
        <v>1</v>
      </c>
    </row>
    <row r="7" spans="1:13" x14ac:dyDescent="0.25">
      <c r="A7" s="196"/>
      <c r="B7" s="206" t="s">
        <v>3124</v>
      </c>
      <c r="C7" s="197" t="s">
        <v>2758</v>
      </c>
      <c r="D7" s="197" t="s">
        <v>2758</v>
      </c>
      <c r="E7" s="199" t="s">
        <v>3123</v>
      </c>
      <c r="F7" s="125"/>
      <c r="G7" s="203" t="s">
        <v>327</v>
      </c>
      <c r="H7" s="198"/>
      <c r="I7" s="205">
        <v>248727164</v>
      </c>
      <c r="J7" s="196">
        <v>0</v>
      </c>
      <c r="K7" s="204">
        <f>+I7-J7</f>
        <v>248727164</v>
      </c>
      <c r="L7" s="197">
        <v>248727164</v>
      </c>
      <c r="M7" s="208">
        <f>+K7-L7</f>
        <v>0</v>
      </c>
    </row>
    <row r="8" spans="1:13" ht="12.75" customHeight="1" x14ac:dyDescent="0.25">
      <c r="A8" s="104"/>
      <c r="B8" s="105" t="s">
        <v>1021</v>
      </c>
      <c r="C8" s="106" t="s">
        <v>840</v>
      </c>
      <c r="D8" s="106" t="s">
        <v>841</v>
      </c>
      <c r="E8" s="191" t="s">
        <v>1128</v>
      </c>
      <c r="F8" s="63"/>
      <c r="G8" s="59" t="s">
        <v>1065</v>
      </c>
      <c r="H8" s="69"/>
      <c r="I8" s="113">
        <v>1130392</v>
      </c>
      <c r="J8" s="114">
        <v>0</v>
      </c>
      <c r="K8" s="204">
        <f t="shared" ref="K8:K71" si="0">+I8-J8</f>
        <v>1130392</v>
      </c>
      <c r="L8" s="114">
        <v>1130392</v>
      </c>
      <c r="M8" s="145">
        <f>+I8-L8</f>
        <v>0</v>
      </c>
    </row>
    <row r="9" spans="1:13" x14ac:dyDescent="0.25">
      <c r="A9" s="104"/>
      <c r="B9" s="107" t="s">
        <v>1022</v>
      </c>
      <c r="C9" s="108" t="s">
        <v>842</v>
      </c>
      <c r="D9" s="108" t="s">
        <v>843</v>
      </c>
      <c r="E9" s="191" t="s">
        <v>1129</v>
      </c>
      <c r="F9" s="65"/>
      <c r="G9" s="60" t="s">
        <v>1066</v>
      </c>
      <c r="H9" s="66"/>
      <c r="I9" s="113">
        <v>4690000</v>
      </c>
      <c r="J9" s="99">
        <v>0</v>
      </c>
      <c r="K9" s="204">
        <f t="shared" si="0"/>
        <v>4690000</v>
      </c>
      <c r="L9" s="140">
        <v>4690000</v>
      </c>
      <c r="M9" s="145">
        <f t="shared" ref="M9:M72" si="1">+K9-L9</f>
        <v>0</v>
      </c>
    </row>
    <row r="10" spans="1:13" x14ac:dyDescent="0.25">
      <c r="A10" s="97"/>
      <c r="B10" s="107" t="s">
        <v>1023</v>
      </c>
      <c r="C10" s="98" t="s">
        <v>844</v>
      </c>
      <c r="D10" s="98" t="s">
        <v>845</v>
      </c>
      <c r="E10" s="150" t="s">
        <v>1130</v>
      </c>
      <c r="F10" s="65"/>
      <c r="G10" s="60" t="s">
        <v>1067</v>
      </c>
      <c r="H10" s="68"/>
      <c r="I10" s="57">
        <v>3290000</v>
      </c>
      <c r="J10" s="116">
        <v>0</v>
      </c>
      <c r="K10" s="204">
        <f t="shared" si="0"/>
        <v>3290000</v>
      </c>
      <c r="L10" s="99">
        <v>3290000</v>
      </c>
      <c r="M10" s="145">
        <f t="shared" si="1"/>
        <v>0</v>
      </c>
    </row>
    <row r="11" spans="1:13" x14ac:dyDescent="0.25">
      <c r="A11" s="97"/>
      <c r="B11" s="107" t="s">
        <v>1024</v>
      </c>
      <c r="C11" s="98" t="s">
        <v>846</v>
      </c>
      <c r="D11" s="98" t="s">
        <v>847</v>
      </c>
      <c r="E11" s="150" t="s">
        <v>1131</v>
      </c>
      <c r="F11" s="65"/>
      <c r="G11" s="60" t="s">
        <v>1068</v>
      </c>
      <c r="H11" s="68"/>
      <c r="I11" s="57">
        <v>3780000</v>
      </c>
      <c r="J11" s="116">
        <v>0</v>
      </c>
      <c r="K11" s="204">
        <f t="shared" si="0"/>
        <v>3780000</v>
      </c>
      <c r="L11" s="99">
        <v>3780000</v>
      </c>
      <c r="M11" s="145">
        <f t="shared" si="1"/>
        <v>0</v>
      </c>
    </row>
    <row r="12" spans="1:13" x14ac:dyDescent="0.25">
      <c r="A12" s="97"/>
      <c r="B12" s="107" t="s">
        <v>1025</v>
      </c>
      <c r="C12" s="98" t="s">
        <v>848</v>
      </c>
      <c r="D12" s="98" t="s">
        <v>849</v>
      </c>
      <c r="E12" s="150" t="s">
        <v>1132</v>
      </c>
      <c r="F12" s="65"/>
      <c r="G12" s="60" t="s">
        <v>103</v>
      </c>
      <c r="H12" s="68"/>
      <c r="I12" s="57">
        <v>1080000</v>
      </c>
      <c r="J12" s="116">
        <v>0</v>
      </c>
      <c r="K12" s="204">
        <f t="shared" si="0"/>
        <v>1080000</v>
      </c>
      <c r="L12" s="99">
        <v>1080000</v>
      </c>
      <c r="M12" s="145">
        <f t="shared" si="1"/>
        <v>0</v>
      </c>
    </row>
    <row r="13" spans="1:13" x14ac:dyDescent="0.25">
      <c r="A13" s="97"/>
      <c r="B13" s="107" t="s">
        <v>1026</v>
      </c>
      <c r="C13" s="98" t="s">
        <v>850</v>
      </c>
      <c r="D13" s="98" t="s">
        <v>851</v>
      </c>
      <c r="E13" s="150" t="s">
        <v>1133</v>
      </c>
      <c r="F13" s="65"/>
      <c r="G13" s="60" t="s">
        <v>1069</v>
      </c>
      <c r="H13" s="68"/>
      <c r="I13" s="57">
        <v>1566667</v>
      </c>
      <c r="J13" s="116">
        <v>0</v>
      </c>
      <c r="K13" s="204">
        <f t="shared" si="0"/>
        <v>1566667</v>
      </c>
      <c r="L13" s="140">
        <v>1566667</v>
      </c>
      <c r="M13" s="145">
        <f t="shared" si="1"/>
        <v>0</v>
      </c>
    </row>
    <row r="14" spans="1:13" x14ac:dyDescent="0.25">
      <c r="A14" s="97"/>
      <c r="B14" s="107" t="s">
        <v>1027</v>
      </c>
      <c r="C14" s="98" t="s">
        <v>852</v>
      </c>
      <c r="D14" s="98" t="s">
        <v>853</v>
      </c>
      <c r="E14" s="150" t="s">
        <v>1134</v>
      </c>
      <c r="F14" s="65"/>
      <c r="G14" s="60" t="s">
        <v>331</v>
      </c>
      <c r="H14" s="68"/>
      <c r="I14" s="57">
        <v>1800000</v>
      </c>
      <c r="J14" s="116">
        <v>0</v>
      </c>
      <c r="K14" s="204">
        <f t="shared" si="0"/>
        <v>1800000</v>
      </c>
      <c r="L14" s="115">
        <v>1800000</v>
      </c>
      <c r="M14" s="145">
        <f t="shared" si="1"/>
        <v>0</v>
      </c>
    </row>
    <row r="15" spans="1:13" x14ac:dyDescent="0.25">
      <c r="A15" s="97"/>
      <c r="B15" s="107" t="s">
        <v>1028</v>
      </c>
      <c r="C15" s="98" t="s">
        <v>854</v>
      </c>
      <c r="D15" s="98" t="s">
        <v>855</v>
      </c>
      <c r="E15" s="150" t="s">
        <v>1135</v>
      </c>
      <c r="F15" s="65"/>
      <c r="G15" s="60" t="s">
        <v>323</v>
      </c>
      <c r="H15" s="68"/>
      <c r="I15" s="57">
        <v>1566667</v>
      </c>
      <c r="J15" s="116">
        <v>0</v>
      </c>
      <c r="K15" s="204">
        <f t="shared" si="0"/>
        <v>1566667</v>
      </c>
      <c r="L15" s="99">
        <v>1566667</v>
      </c>
      <c r="M15" s="145">
        <f t="shared" si="1"/>
        <v>0</v>
      </c>
    </row>
    <row r="16" spans="1:13" x14ac:dyDescent="0.25">
      <c r="A16" s="97"/>
      <c r="B16" s="107" t="s">
        <v>1029</v>
      </c>
      <c r="C16" s="98" t="s">
        <v>856</v>
      </c>
      <c r="D16" s="98" t="s">
        <v>857</v>
      </c>
      <c r="E16" s="150" t="s">
        <v>1136</v>
      </c>
      <c r="F16" s="65"/>
      <c r="G16" s="60" t="s">
        <v>101</v>
      </c>
      <c r="H16" s="68"/>
      <c r="I16" s="57">
        <v>1980000</v>
      </c>
      <c r="J16" s="116">
        <v>0</v>
      </c>
      <c r="K16" s="204">
        <f t="shared" si="0"/>
        <v>1980000</v>
      </c>
      <c r="L16" s="99">
        <v>1980000</v>
      </c>
      <c r="M16" s="145">
        <f t="shared" si="1"/>
        <v>0</v>
      </c>
    </row>
    <row r="17" spans="1:13" x14ac:dyDescent="0.25">
      <c r="A17" s="97"/>
      <c r="B17" s="107" t="s">
        <v>1030</v>
      </c>
      <c r="C17" s="98" t="s">
        <v>858</v>
      </c>
      <c r="D17" s="98" t="s">
        <v>859</v>
      </c>
      <c r="E17" s="150" t="s">
        <v>1137</v>
      </c>
      <c r="F17" s="65"/>
      <c r="G17" s="60" t="s">
        <v>102</v>
      </c>
      <c r="H17" s="68"/>
      <c r="I17" s="57">
        <v>8756100</v>
      </c>
      <c r="J17" s="116">
        <v>8756100</v>
      </c>
      <c r="K17" s="204">
        <f t="shared" si="0"/>
        <v>0</v>
      </c>
      <c r="L17" s="99">
        <v>0</v>
      </c>
      <c r="M17" s="145">
        <f t="shared" si="1"/>
        <v>0</v>
      </c>
    </row>
    <row r="18" spans="1:13" x14ac:dyDescent="0.25">
      <c r="A18" s="97"/>
      <c r="B18" s="107" t="s">
        <v>429</v>
      </c>
      <c r="C18" s="98" t="s">
        <v>860</v>
      </c>
      <c r="D18" s="98" t="s">
        <v>274</v>
      </c>
      <c r="E18" s="150" t="s">
        <v>1138</v>
      </c>
      <c r="F18" s="65"/>
      <c r="G18" s="60" t="s">
        <v>339</v>
      </c>
      <c r="H18" s="68"/>
      <c r="I18" s="57">
        <v>7673800</v>
      </c>
      <c r="J18" s="116">
        <v>0</v>
      </c>
      <c r="K18" s="204">
        <f t="shared" si="0"/>
        <v>7673800</v>
      </c>
      <c r="L18" s="99">
        <v>7673800</v>
      </c>
      <c r="M18" s="145">
        <f t="shared" si="1"/>
        <v>0</v>
      </c>
    </row>
    <row r="19" spans="1:13" x14ac:dyDescent="0.25">
      <c r="A19" s="97"/>
      <c r="B19" s="107" t="s">
        <v>1031</v>
      </c>
      <c r="C19" s="98" t="s">
        <v>754</v>
      </c>
      <c r="D19" s="98" t="s">
        <v>762</v>
      </c>
      <c r="E19" s="150" t="s">
        <v>1139</v>
      </c>
      <c r="F19" s="65"/>
      <c r="G19" s="60" t="s">
        <v>341</v>
      </c>
      <c r="H19" s="68"/>
      <c r="I19" s="57">
        <v>3450000</v>
      </c>
      <c r="J19" s="116">
        <v>0</v>
      </c>
      <c r="K19" s="204">
        <f t="shared" si="0"/>
        <v>3450000</v>
      </c>
      <c r="L19" s="99">
        <v>3450000</v>
      </c>
      <c r="M19" s="145">
        <f t="shared" si="1"/>
        <v>0</v>
      </c>
    </row>
    <row r="20" spans="1:13" x14ac:dyDescent="0.25">
      <c r="A20" s="97"/>
      <c r="B20" s="107" t="s">
        <v>1032</v>
      </c>
      <c r="C20" s="98" t="s">
        <v>366</v>
      </c>
      <c r="D20" s="98" t="s">
        <v>861</v>
      </c>
      <c r="E20" s="150" t="s">
        <v>1140</v>
      </c>
      <c r="F20" s="65"/>
      <c r="G20" s="60" t="s">
        <v>1070</v>
      </c>
      <c r="H20" s="68"/>
      <c r="I20" s="57">
        <v>7269333</v>
      </c>
      <c r="J20" s="116">
        <v>7269333</v>
      </c>
      <c r="K20" s="204">
        <f t="shared" si="0"/>
        <v>0</v>
      </c>
      <c r="L20" s="99">
        <v>0</v>
      </c>
      <c r="M20" s="145">
        <f t="shared" si="1"/>
        <v>0</v>
      </c>
    </row>
    <row r="21" spans="1:13" x14ac:dyDescent="0.25">
      <c r="A21" s="97"/>
      <c r="B21" s="107" t="s">
        <v>596</v>
      </c>
      <c r="C21" s="98" t="s">
        <v>862</v>
      </c>
      <c r="D21" s="98" t="s">
        <v>524</v>
      </c>
      <c r="E21" s="150" t="s">
        <v>1141</v>
      </c>
      <c r="F21" s="65"/>
      <c r="G21" s="60" t="s">
        <v>1071</v>
      </c>
      <c r="H21" s="68"/>
      <c r="I21" s="57">
        <v>1600000</v>
      </c>
      <c r="J21" s="116">
        <v>1600000</v>
      </c>
      <c r="K21" s="204">
        <f t="shared" si="0"/>
        <v>0</v>
      </c>
      <c r="L21" s="99">
        <v>0</v>
      </c>
      <c r="M21" s="145">
        <f t="shared" si="1"/>
        <v>0</v>
      </c>
    </row>
    <row r="22" spans="1:13" x14ac:dyDescent="0.25">
      <c r="A22" s="97"/>
      <c r="B22" s="107" t="s">
        <v>292</v>
      </c>
      <c r="C22" s="98" t="s">
        <v>370</v>
      </c>
      <c r="D22" s="98" t="s">
        <v>535</v>
      </c>
      <c r="E22" s="150" t="s">
        <v>1142</v>
      </c>
      <c r="F22" s="65"/>
      <c r="G22" s="60" t="s">
        <v>1072</v>
      </c>
      <c r="H22" s="68"/>
      <c r="I22" s="57">
        <v>22539863</v>
      </c>
      <c r="J22" s="116">
        <v>0</v>
      </c>
      <c r="K22" s="204">
        <f t="shared" si="0"/>
        <v>22539863</v>
      </c>
      <c r="L22" s="99">
        <v>22539863</v>
      </c>
      <c r="M22" s="145">
        <f t="shared" si="1"/>
        <v>0</v>
      </c>
    </row>
    <row r="23" spans="1:13" x14ac:dyDescent="0.25">
      <c r="A23" s="97"/>
      <c r="B23" s="107" t="s">
        <v>292</v>
      </c>
      <c r="C23" s="98" t="s">
        <v>370</v>
      </c>
      <c r="D23" s="98" t="s">
        <v>535</v>
      </c>
      <c r="E23" s="150" t="s">
        <v>1142</v>
      </c>
      <c r="F23" s="65"/>
      <c r="G23" s="60" t="s">
        <v>1072</v>
      </c>
      <c r="H23" s="68"/>
      <c r="I23" s="57">
        <v>26793518</v>
      </c>
      <c r="J23" s="116">
        <v>0</v>
      </c>
      <c r="K23" s="204">
        <f t="shared" si="0"/>
        <v>26793518</v>
      </c>
      <c r="L23" s="99">
        <v>26793518</v>
      </c>
      <c r="M23" s="145">
        <f t="shared" si="1"/>
        <v>0</v>
      </c>
    </row>
    <row r="24" spans="1:13" x14ac:dyDescent="0.25">
      <c r="A24" s="97"/>
      <c r="B24" s="107" t="s">
        <v>526</v>
      </c>
      <c r="C24" s="98" t="s">
        <v>673</v>
      </c>
      <c r="D24" s="98" t="s">
        <v>144</v>
      </c>
      <c r="E24" s="150" t="s">
        <v>1143</v>
      </c>
      <c r="F24" s="65"/>
      <c r="G24" s="60" t="s">
        <v>1073</v>
      </c>
      <c r="H24" s="68"/>
      <c r="I24" s="57">
        <v>2160000</v>
      </c>
      <c r="J24" s="116">
        <v>0</v>
      </c>
      <c r="K24" s="204">
        <f t="shared" si="0"/>
        <v>2160000</v>
      </c>
      <c r="L24" s="99">
        <v>2160000</v>
      </c>
      <c r="M24" s="145">
        <f t="shared" si="1"/>
        <v>0</v>
      </c>
    </row>
    <row r="25" spans="1:13" x14ac:dyDescent="0.25">
      <c r="A25" s="97"/>
      <c r="B25" s="107" t="s">
        <v>527</v>
      </c>
      <c r="C25" s="98" t="s">
        <v>675</v>
      </c>
      <c r="D25" s="98" t="s">
        <v>162</v>
      </c>
      <c r="E25" s="150" t="s">
        <v>1144</v>
      </c>
      <c r="F25" s="65"/>
      <c r="G25" s="60" t="s">
        <v>1074</v>
      </c>
      <c r="H25" s="68"/>
      <c r="I25" s="57">
        <v>2160000</v>
      </c>
      <c r="J25" s="116">
        <v>0</v>
      </c>
      <c r="K25" s="204">
        <f t="shared" si="0"/>
        <v>2160000</v>
      </c>
      <c r="L25" s="99">
        <v>2160000</v>
      </c>
      <c r="M25" s="145">
        <f t="shared" si="1"/>
        <v>0</v>
      </c>
    </row>
    <row r="26" spans="1:13" x14ac:dyDescent="0.25">
      <c r="A26" s="97"/>
      <c r="B26" s="107" t="s">
        <v>710</v>
      </c>
      <c r="C26" s="98" t="s">
        <v>566</v>
      </c>
      <c r="D26" s="98" t="s">
        <v>863</v>
      </c>
      <c r="E26" s="150" t="s">
        <v>1145</v>
      </c>
      <c r="F26" s="65"/>
      <c r="G26" s="60" t="s">
        <v>1075</v>
      </c>
      <c r="H26" s="68"/>
      <c r="I26" s="57">
        <v>2708400</v>
      </c>
      <c r="J26" s="116">
        <v>0</v>
      </c>
      <c r="K26" s="204">
        <f t="shared" si="0"/>
        <v>2708400</v>
      </c>
      <c r="L26" s="153">
        <v>2708400</v>
      </c>
      <c r="M26" s="145">
        <f t="shared" si="1"/>
        <v>0</v>
      </c>
    </row>
    <row r="27" spans="1:13" x14ac:dyDescent="0.25">
      <c r="A27" s="97"/>
      <c r="B27" s="107" t="s">
        <v>529</v>
      </c>
      <c r="C27" s="98" t="s">
        <v>676</v>
      </c>
      <c r="D27" s="98" t="s">
        <v>864</v>
      </c>
      <c r="E27" s="150" t="s">
        <v>1146</v>
      </c>
      <c r="F27" s="65"/>
      <c r="G27" s="60" t="s">
        <v>1076</v>
      </c>
      <c r="H27" s="68"/>
      <c r="I27" s="57">
        <v>1442000</v>
      </c>
      <c r="J27" s="116">
        <v>0</v>
      </c>
      <c r="K27" s="204">
        <f t="shared" si="0"/>
        <v>1442000</v>
      </c>
      <c r="L27" s="99">
        <v>1442000</v>
      </c>
      <c r="M27" s="145">
        <f t="shared" si="1"/>
        <v>0</v>
      </c>
    </row>
    <row r="28" spans="1:13" x14ac:dyDescent="0.25">
      <c r="A28" s="97"/>
      <c r="B28" s="107" t="s">
        <v>712</v>
      </c>
      <c r="C28" s="98" t="s">
        <v>560</v>
      </c>
      <c r="D28" s="98" t="s">
        <v>865</v>
      </c>
      <c r="E28" s="150" t="s">
        <v>1147</v>
      </c>
      <c r="F28" s="65"/>
      <c r="G28" s="60" t="s">
        <v>221</v>
      </c>
      <c r="H28" s="68"/>
      <c r="I28" s="57">
        <v>90000</v>
      </c>
      <c r="J28" s="116">
        <v>0</v>
      </c>
      <c r="K28" s="204">
        <f t="shared" si="0"/>
        <v>90000</v>
      </c>
      <c r="L28" s="99">
        <v>90000</v>
      </c>
      <c r="M28" s="145">
        <f t="shared" si="1"/>
        <v>0</v>
      </c>
    </row>
    <row r="29" spans="1:13" x14ac:dyDescent="0.25">
      <c r="A29" s="97"/>
      <c r="B29" s="107" t="s">
        <v>374</v>
      </c>
      <c r="C29" s="98" t="s">
        <v>534</v>
      </c>
      <c r="D29" s="98" t="s">
        <v>866</v>
      </c>
      <c r="E29" s="150" t="s">
        <v>1148</v>
      </c>
      <c r="F29" s="65"/>
      <c r="G29" s="60" t="s">
        <v>336</v>
      </c>
      <c r="H29" s="68"/>
      <c r="I29" s="57">
        <v>166667</v>
      </c>
      <c r="J29" s="116">
        <v>166667</v>
      </c>
      <c r="K29" s="204">
        <f t="shared" si="0"/>
        <v>0</v>
      </c>
      <c r="L29" s="99">
        <v>0</v>
      </c>
      <c r="M29" s="145">
        <f t="shared" si="1"/>
        <v>0</v>
      </c>
    </row>
    <row r="30" spans="1:13" x14ac:dyDescent="0.25">
      <c r="A30" s="97"/>
      <c r="B30" s="107" t="s">
        <v>768</v>
      </c>
      <c r="C30" s="98" t="s">
        <v>387</v>
      </c>
      <c r="D30" s="98" t="s">
        <v>263</v>
      </c>
      <c r="E30" s="150" t="s">
        <v>1149</v>
      </c>
      <c r="F30" s="65"/>
      <c r="G30" s="60" t="s">
        <v>326</v>
      </c>
      <c r="H30" s="68"/>
      <c r="I30" s="57">
        <v>4968000</v>
      </c>
      <c r="J30" s="116">
        <v>0</v>
      </c>
      <c r="K30" s="204">
        <f t="shared" si="0"/>
        <v>4968000</v>
      </c>
      <c r="L30" s="99">
        <v>4968000</v>
      </c>
      <c r="M30" s="145">
        <f t="shared" si="1"/>
        <v>0</v>
      </c>
    </row>
    <row r="31" spans="1:13" x14ac:dyDescent="0.25">
      <c r="A31" s="97"/>
      <c r="B31" s="107" t="s">
        <v>401</v>
      </c>
      <c r="C31" s="98" t="s">
        <v>567</v>
      </c>
      <c r="D31" s="98" t="s">
        <v>867</v>
      </c>
      <c r="E31" s="150" t="s">
        <v>1150</v>
      </c>
      <c r="F31" s="65"/>
      <c r="G31" s="60" t="s">
        <v>1077</v>
      </c>
      <c r="H31" s="68"/>
      <c r="I31" s="57">
        <v>1442000</v>
      </c>
      <c r="J31" s="116">
        <v>0</v>
      </c>
      <c r="K31" s="204">
        <f t="shared" si="0"/>
        <v>1442000</v>
      </c>
      <c r="L31" s="99">
        <v>1442000</v>
      </c>
      <c r="M31" s="145">
        <f t="shared" si="1"/>
        <v>0</v>
      </c>
    </row>
    <row r="32" spans="1:13" x14ac:dyDescent="0.25">
      <c r="A32" s="97"/>
      <c r="B32" s="107" t="s">
        <v>1033</v>
      </c>
      <c r="C32" s="98" t="s">
        <v>868</v>
      </c>
      <c r="D32" s="98" t="s">
        <v>869</v>
      </c>
      <c r="E32" s="150" t="s">
        <v>1151</v>
      </c>
      <c r="F32" s="65"/>
      <c r="G32" s="60" t="s">
        <v>1078</v>
      </c>
      <c r="H32" s="68"/>
      <c r="I32" s="57">
        <v>3460733</v>
      </c>
      <c r="J32" s="116">
        <v>0</v>
      </c>
      <c r="K32" s="204">
        <f t="shared" si="0"/>
        <v>3460733</v>
      </c>
      <c r="L32" s="99">
        <v>3460733</v>
      </c>
      <c r="M32" s="145">
        <f t="shared" si="1"/>
        <v>0</v>
      </c>
    </row>
    <row r="33" spans="1:13" x14ac:dyDescent="0.25">
      <c r="A33" s="97"/>
      <c r="B33" s="107" t="s">
        <v>795</v>
      </c>
      <c r="C33" s="98" t="s">
        <v>578</v>
      </c>
      <c r="D33" s="98" t="s">
        <v>870</v>
      </c>
      <c r="E33" s="150" t="s">
        <v>1152</v>
      </c>
      <c r="F33" s="65"/>
      <c r="G33" s="60" t="s">
        <v>1079</v>
      </c>
      <c r="H33" s="68"/>
      <c r="I33" s="57">
        <v>9600000</v>
      </c>
      <c r="J33" s="116">
        <v>9600000</v>
      </c>
      <c r="K33" s="204">
        <f t="shared" si="0"/>
        <v>0</v>
      </c>
      <c r="L33" s="99">
        <v>0</v>
      </c>
      <c r="M33" s="145">
        <f t="shared" si="1"/>
        <v>0</v>
      </c>
    </row>
    <row r="34" spans="1:13" x14ac:dyDescent="0.25">
      <c r="A34" s="97"/>
      <c r="B34" s="107" t="s">
        <v>418</v>
      </c>
      <c r="C34" s="98" t="s">
        <v>128</v>
      </c>
      <c r="D34" s="98" t="s">
        <v>871</v>
      </c>
      <c r="E34" s="150" t="s">
        <v>1153</v>
      </c>
      <c r="F34" s="65"/>
      <c r="G34" s="60" t="s">
        <v>1080</v>
      </c>
      <c r="H34" s="68"/>
      <c r="I34" s="57">
        <v>5600000</v>
      </c>
      <c r="J34" s="116">
        <v>0</v>
      </c>
      <c r="K34" s="204">
        <f t="shared" si="0"/>
        <v>5600000</v>
      </c>
      <c r="L34" s="99">
        <v>5600000</v>
      </c>
      <c r="M34" s="145">
        <f t="shared" si="1"/>
        <v>0</v>
      </c>
    </row>
    <row r="35" spans="1:13" x14ac:dyDescent="0.25">
      <c r="A35" s="97"/>
      <c r="B35" s="107" t="s">
        <v>177</v>
      </c>
      <c r="C35" s="98" t="s">
        <v>403</v>
      </c>
      <c r="D35" s="98" t="s">
        <v>872</v>
      </c>
      <c r="E35" s="150" t="s">
        <v>1154</v>
      </c>
      <c r="F35" s="65"/>
      <c r="G35" s="60" t="s">
        <v>1081</v>
      </c>
      <c r="H35" s="68"/>
      <c r="I35" s="57">
        <v>7974734</v>
      </c>
      <c r="J35" s="116">
        <v>1655134</v>
      </c>
      <c r="K35" s="204">
        <f t="shared" si="0"/>
        <v>6319600</v>
      </c>
      <c r="L35" s="99">
        <v>6319600</v>
      </c>
      <c r="M35" s="145">
        <f t="shared" si="1"/>
        <v>0</v>
      </c>
    </row>
    <row r="36" spans="1:13" x14ac:dyDescent="0.25">
      <c r="A36" s="97"/>
      <c r="B36" s="107" t="s">
        <v>533</v>
      </c>
      <c r="C36" s="98" t="s">
        <v>559</v>
      </c>
      <c r="D36" s="98" t="s">
        <v>873</v>
      </c>
      <c r="E36" s="150" t="s">
        <v>1155</v>
      </c>
      <c r="F36" s="65"/>
      <c r="G36" s="60" t="s">
        <v>654</v>
      </c>
      <c r="H36" s="68"/>
      <c r="I36" s="57">
        <v>4140000</v>
      </c>
      <c r="J36" s="116">
        <v>0</v>
      </c>
      <c r="K36" s="204">
        <f t="shared" si="0"/>
        <v>4140000</v>
      </c>
      <c r="L36" s="99">
        <v>4140000</v>
      </c>
      <c r="M36" s="145">
        <f t="shared" si="1"/>
        <v>0</v>
      </c>
    </row>
    <row r="37" spans="1:13" x14ac:dyDescent="0.25">
      <c r="A37" s="97"/>
      <c r="B37" s="107" t="s">
        <v>679</v>
      </c>
      <c r="C37" s="98" t="s">
        <v>537</v>
      </c>
      <c r="D37" s="98" t="s">
        <v>736</v>
      </c>
      <c r="E37" s="150" t="s">
        <v>1156</v>
      </c>
      <c r="F37" s="65"/>
      <c r="G37" s="60" t="s">
        <v>1082</v>
      </c>
      <c r="H37" s="68"/>
      <c r="I37" s="57">
        <v>717600</v>
      </c>
      <c r="J37" s="116">
        <v>717600</v>
      </c>
      <c r="K37" s="204">
        <f t="shared" si="0"/>
        <v>0</v>
      </c>
      <c r="L37" s="99">
        <v>0</v>
      </c>
      <c r="M37" s="145">
        <f t="shared" si="1"/>
        <v>0</v>
      </c>
    </row>
    <row r="38" spans="1:13" x14ac:dyDescent="0.25">
      <c r="A38" s="97"/>
      <c r="B38" s="107" t="s">
        <v>531</v>
      </c>
      <c r="C38" s="98" t="s">
        <v>582</v>
      </c>
      <c r="D38" s="98" t="s">
        <v>874</v>
      </c>
      <c r="E38" s="150" t="s">
        <v>1157</v>
      </c>
      <c r="F38" s="65"/>
      <c r="G38" s="60" t="s">
        <v>1083</v>
      </c>
      <c r="H38" s="68"/>
      <c r="I38" s="57">
        <v>4062600</v>
      </c>
      <c r="J38" s="116">
        <v>0</v>
      </c>
      <c r="K38" s="204">
        <f t="shared" si="0"/>
        <v>4062600</v>
      </c>
      <c r="L38" s="153">
        <v>4062600</v>
      </c>
      <c r="M38" s="145">
        <f t="shared" si="1"/>
        <v>0</v>
      </c>
    </row>
    <row r="39" spans="1:13" x14ac:dyDescent="0.25">
      <c r="A39" s="97"/>
      <c r="B39" s="107" t="s">
        <v>422</v>
      </c>
      <c r="C39" s="98" t="s">
        <v>394</v>
      </c>
      <c r="D39" s="98" t="s">
        <v>875</v>
      </c>
      <c r="E39" s="150" t="s">
        <v>1158</v>
      </c>
      <c r="F39" s="65"/>
      <c r="G39" s="60" t="s">
        <v>1084</v>
      </c>
      <c r="H39" s="68"/>
      <c r="I39" s="57">
        <v>4363533</v>
      </c>
      <c r="J39" s="116">
        <v>0</v>
      </c>
      <c r="K39" s="204">
        <f t="shared" si="0"/>
        <v>4363533</v>
      </c>
      <c r="L39" s="207">
        <v>4363533</v>
      </c>
      <c r="M39" s="145">
        <f t="shared" si="1"/>
        <v>0</v>
      </c>
    </row>
    <row r="40" spans="1:13" x14ac:dyDescent="0.25">
      <c r="A40" s="97"/>
      <c r="B40" s="107" t="s">
        <v>536</v>
      </c>
      <c r="C40" s="98" t="s">
        <v>557</v>
      </c>
      <c r="D40" s="98" t="s">
        <v>737</v>
      </c>
      <c r="E40" s="150" t="s">
        <v>1159</v>
      </c>
      <c r="F40" s="65"/>
      <c r="G40" s="60" t="s">
        <v>1085</v>
      </c>
      <c r="H40" s="68"/>
      <c r="I40" s="57">
        <v>6000000</v>
      </c>
      <c r="J40" s="116">
        <v>0</v>
      </c>
      <c r="K40" s="204">
        <f t="shared" si="0"/>
        <v>6000000</v>
      </c>
      <c r="L40" s="99">
        <v>6000000</v>
      </c>
      <c r="M40" s="145">
        <f t="shared" si="1"/>
        <v>0</v>
      </c>
    </row>
    <row r="41" spans="1:13" x14ac:dyDescent="0.25">
      <c r="A41" s="97"/>
      <c r="B41" s="107" t="s">
        <v>379</v>
      </c>
      <c r="C41" s="98" t="s">
        <v>150</v>
      </c>
      <c r="D41" s="98" t="s">
        <v>876</v>
      </c>
      <c r="E41" s="150" t="s">
        <v>1155</v>
      </c>
      <c r="F41" s="65"/>
      <c r="G41" s="60" t="s">
        <v>656</v>
      </c>
      <c r="H41" s="68"/>
      <c r="I41" s="57">
        <v>4312500</v>
      </c>
      <c r="J41" s="116">
        <v>0</v>
      </c>
      <c r="K41" s="204">
        <f t="shared" si="0"/>
        <v>4312500</v>
      </c>
      <c r="L41" s="99">
        <v>4312500</v>
      </c>
      <c r="M41" s="145">
        <f t="shared" si="1"/>
        <v>0</v>
      </c>
    </row>
    <row r="42" spans="1:13" x14ac:dyDescent="0.25">
      <c r="A42" s="97"/>
      <c r="B42" s="107" t="s">
        <v>1034</v>
      </c>
      <c r="C42" s="98" t="s">
        <v>877</v>
      </c>
      <c r="D42" s="98" t="s">
        <v>878</v>
      </c>
      <c r="E42" s="192" t="s">
        <v>1160</v>
      </c>
      <c r="F42" s="65"/>
      <c r="G42" s="60" t="s">
        <v>1086</v>
      </c>
      <c r="H42" s="68"/>
      <c r="I42" s="99">
        <v>25577723</v>
      </c>
      <c r="J42" s="113">
        <v>0</v>
      </c>
      <c r="K42" s="204">
        <f t="shared" si="0"/>
        <v>25577723</v>
      </c>
      <c r="L42" s="99">
        <v>60000000</v>
      </c>
      <c r="M42" s="145">
        <f t="shared" si="1"/>
        <v>-34422277</v>
      </c>
    </row>
    <row r="43" spans="1:13" x14ac:dyDescent="0.25">
      <c r="A43" s="97"/>
      <c r="B43" s="107" t="s">
        <v>1034</v>
      </c>
      <c r="C43" s="98" t="s">
        <v>877</v>
      </c>
      <c r="D43" s="98" t="s">
        <v>878</v>
      </c>
      <c r="E43" s="192" t="s">
        <v>1160</v>
      </c>
      <c r="F43" s="65"/>
      <c r="G43" s="60" t="s">
        <v>1086</v>
      </c>
      <c r="H43" s="68"/>
      <c r="I43" s="99">
        <v>60000000</v>
      </c>
      <c r="J43" s="113">
        <v>0</v>
      </c>
      <c r="K43" s="204">
        <f t="shared" si="0"/>
        <v>60000000</v>
      </c>
      <c r="L43" s="99">
        <v>25577723</v>
      </c>
      <c r="M43" s="145">
        <f t="shared" si="1"/>
        <v>34422277</v>
      </c>
    </row>
    <row r="44" spans="1:13" x14ac:dyDescent="0.25">
      <c r="A44" s="97"/>
      <c r="B44" s="107" t="s">
        <v>1035</v>
      </c>
      <c r="C44" s="98" t="s">
        <v>136</v>
      </c>
      <c r="D44" s="98" t="s">
        <v>879</v>
      </c>
      <c r="E44" s="192" t="s">
        <v>1161</v>
      </c>
      <c r="F44" s="65"/>
      <c r="G44" s="60" t="s">
        <v>1087</v>
      </c>
      <c r="H44" s="68"/>
      <c r="I44" s="99">
        <v>5200000</v>
      </c>
      <c r="J44" s="113">
        <v>0</v>
      </c>
      <c r="K44" s="204">
        <f t="shared" si="0"/>
        <v>5200000</v>
      </c>
      <c r="L44" s="99">
        <v>5200000</v>
      </c>
      <c r="M44" s="145">
        <f t="shared" si="1"/>
        <v>0</v>
      </c>
    </row>
    <row r="45" spans="1:13" x14ac:dyDescent="0.25">
      <c r="A45" s="97"/>
      <c r="B45" s="107" t="s">
        <v>390</v>
      </c>
      <c r="C45" s="98" t="s">
        <v>880</v>
      </c>
      <c r="D45" s="98" t="s">
        <v>881</v>
      </c>
      <c r="E45" s="192" t="s">
        <v>1138</v>
      </c>
      <c r="F45" s="65"/>
      <c r="G45" s="60" t="s">
        <v>1088</v>
      </c>
      <c r="H45" s="68"/>
      <c r="I45" s="99">
        <v>4514000</v>
      </c>
      <c r="J45" s="113">
        <v>0</v>
      </c>
      <c r="K45" s="204">
        <f t="shared" si="0"/>
        <v>4514000</v>
      </c>
      <c r="L45" s="99">
        <v>4514000</v>
      </c>
      <c r="M45" s="145">
        <f t="shared" si="1"/>
        <v>0</v>
      </c>
    </row>
    <row r="46" spans="1:13" x14ac:dyDescent="0.25">
      <c r="A46" s="97"/>
      <c r="B46" s="107" t="s">
        <v>385</v>
      </c>
      <c r="C46" s="98" t="s">
        <v>732</v>
      </c>
      <c r="D46" s="98" t="s">
        <v>882</v>
      </c>
      <c r="E46" s="192" t="s">
        <v>1162</v>
      </c>
      <c r="F46" s="65"/>
      <c r="G46" s="60" t="s">
        <v>1089</v>
      </c>
      <c r="H46" s="68"/>
      <c r="I46" s="99">
        <v>3080000</v>
      </c>
      <c r="J46" s="113">
        <v>280000</v>
      </c>
      <c r="K46" s="204">
        <f t="shared" si="0"/>
        <v>2800000</v>
      </c>
      <c r="L46" s="140">
        <v>2800000</v>
      </c>
      <c r="M46" s="145">
        <f t="shared" si="1"/>
        <v>0</v>
      </c>
    </row>
    <row r="47" spans="1:13" x14ac:dyDescent="0.25">
      <c r="A47" s="97"/>
      <c r="B47" s="107" t="s">
        <v>700</v>
      </c>
      <c r="C47" s="98" t="s">
        <v>734</v>
      </c>
      <c r="D47" s="98" t="s">
        <v>883</v>
      </c>
      <c r="E47" s="192" t="s">
        <v>1163</v>
      </c>
      <c r="F47" s="65"/>
      <c r="G47" s="60" t="s">
        <v>342</v>
      </c>
      <c r="H47" s="68"/>
      <c r="I47" s="99">
        <v>6210000</v>
      </c>
      <c r="J47" s="113">
        <v>0</v>
      </c>
      <c r="K47" s="204">
        <f t="shared" si="0"/>
        <v>6210000</v>
      </c>
      <c r="L47" s="99">
        <v>6210000</v>
      </c>
      <c r="M47" s="145">
        <f t="shared" si="1"/>
        <v>0</v>
      </c>
    </row>
    <row r="48" spans="1:13" x14ac:dyDescent="0.25">
      <c r="A48" s="109"/>
      <c r="B48" s="107" t="s">
        <v>399</v>
      </c>
      <c r="C48" s="98" t="s">
        <v>157</v>
      </c>
      <c r="D48" s="98" t="s">
        <v>884</v>
      </c>
      <c r="E48" s="192" t="s">
        <v>1164</v>
      </c>
      <c r="F48" s="65"/>
      <c r="G48" s="60" t="s">
        <v>1090</v>
      </c>
      <c r="H48" s="68"/>
      <c r="I48" s="99">
        <v>4400000</v>
      </c>
      <c r="J48" s="113">
        <v>0</v>
      </c>
      <c r="K48" s="204">
        <f t="shared" si="0"/>
        <v>4400000</v>
      </c>
      <c r="L48" s="99">
        <v>4400000</v>
      </c>
      <c r="M48" s="145">
        <f t="shared" si="1"/>
        <v>0</v>
      </c>
    </row>
    <row r="49" spans="1:13" x14ac:dyDescent="0.25">
      <c r="A49" s="109"/>
      <c r="B49" s="107" t="s">
        <v>195</v>
      </c>
      <c r="C49" s="98" t="s">
        <v>256</v>
      </c>
      <c r="D49" s="98" t="s">
        <v>885</v>
      </c>
      <c r="E49" s="192" t="s">
        <v>1165</v>
      </c>
      <c r="F49" s="65"/>
      <c r="G49" s="60" t="s">
        <v>338</v>
      </c>
      <c r="H49" s="68"/>
      <c r="I49" s="99">
        <v>4514000</v>
      </c>
      <c r="J49" s="113">
        <v>0</v>
      </c>
      <c r="K49" s="204">
        <f t="shared" si="0"/>
        <v>4514000</v>
      </c>
      <c r="L49" s="99">
        <v>4514000</v>
      </c>
      <c r="M49" s="145">
        <f t="shared" si="1"/>
        <v>0</v>
      </c>
    </row>
    <row r="50" spans="1:13" x14ac:dyDescent="0.25">
      <c r="A50" s="109"/>
      <c r="B50" s="107" t="s">
        <v>432</v>
      </c>
      <c r="C50" s="98" t="s">
        <v>886</v>
      </c>
      <c r="D50" s="98" t="s">
        <v>887</v>
      </c>
      <c r="E50" s="192" t="s">
        <v>1166</v>
      </c>
      <c r="F50" s="65"/>
      <c r="G50" s="60" t="s">
        <v>1091</v>
      </c>
      <c r="H50" s="68"/>
      <c r="I50" s="99">
        <v>4514001</v>
      </c>
      <c r="J50" s="113">
        <v>0</v>
      </c>
      <c r="K50" s="204">
        <f t="shared" si="0"/>
        <v>4514001</v>
      </c>
      <c r="L50" s="99">
        <v>4514001</v>
      </c>
      <c r="M50" s="145">
        <f t="shared" si="1"/>
        <v>0</v>
      </c>
    </row>
    <row r="51" spans="1:13" x14ac:dyDescent="0.25">
      <c r="A51" s="109"/>
      <c r="B51" s="107" t="s">
        <v>719</v>
      </c>
      <c r="C51" s="98" t="s">
        <v>888</v>
      </c>
      <c r="D51" s="98" t="s">
        <v>889</v>
      </c>
      <c r="E51" s="192" t="s">
        <v>1165</v>
      </c>
      <c r="F51" s="65"/>
      <c r="G51" s="60" t="s">
        <v>1092</v>
      </c>
      <c r="H51" s="68"/>
      <c r="I51" s="99">
        <v>4514000</v>
      </c>
      <c r="J51" s="113">
        <v>0</v>
      </c>
      <c r="K51" s="204">
        <f t="shared" si="0"/>
        <v>4514000</v>
      </c>
      <c r="L51" s="140">
        <v>4514000</v>
      </c>
      <c r="M51" s="145">
        <f t="shared" si="1"/>
        <v>0</v>
      </c>
    </row>
    <row r="52" spans="1:13" x14ac:dyDescent="0.25">
      <c r="A52" s="109"/>
      <c r="B52" s="107" t="s">
        <v>391</v>
      </c>
      <c r="C52" s="98" t="s">
        <v>155</v>
      </c>
      <c r="D52" s="98" t="s">
        <v>890</v>
      </c>
      <c r="E52" s="192" t="s">
        <v>1167</v>
      </c>
      <c r="F52" s="65"/>
      <c r="G52" s="60" t="s">
        <v>1093</v>
      </c>
      <c r="H52" s="68"/>
      <c r="I52" s="99">
        <v>2999700</v>
      </c>
      <c r="J52" s="113">
        <v>272700</v>
      </c>
      <c r="K52" s="204">
        <f t="shared" si="0"/>
        <v>2727000</v>
      </c>
      <c r="L52" s="99">
        <v>2727000</v>
      </c>
      <c r="M52" s="145">
        <f t="shared" si="1"/>
        <v>0</v>
      </c>
    </row>
    <row r="53" spans="1:13" x14ac:dyDescent="0.25">
      <c r="A53" s="109"/>
      <c r="B53" s="107" t="s">
        <v>513</v>
      </c>
      <c r="C53" s="98" t="s">
        <v>891</v>
      </c>
      <c r="D53" s="98" t="s">
        <v>892</v>
      </c>
      <c r="E53" s="192" t="s">
        <v>1168</v>
      </c>
      <c r="F53" s="65"/>
      <c r="G53" s="60" t="s">
        <v>345</v>
      </c>
      <c r="H53" s="68"/>
      <c r="I53" s="99">
        <v>3105000</v>
      </c>
      <c r="J53" s="113">
        <v>0</v>
      </c>
      <c r="K53" s="204">
        <f t="shared" si="0"/>
        <v>3105000</v>
      </c>
      <c r="L53" s="99">
        <v>3105000</v>
      </c>
      <c r="M53" s="145">
        <f t="shared" si="1"/>
        <v>0</v>
      </c>
    </row>
    <row r="54" spans="1:13" x14ac:dyDescent="0.25">
      <c r="A54" s="109"/>
      <c r="B54" s="107" t="s">
        <v>539</v>
      </c>
      <c r="C54" s="98" t="s">
        <v>400</v>
      </c>
      <c r="D54" s="98" t="s">
        <v>893</v>
      </c>
      <c r="E54" s="192" t="s">
        <v>1138</v>
      </c>
      <c r="F54" s="65"/>
      <c r="G54" s="60" t="s">
        <v>1094</v>
      </c>
      <c r="H54" s="68"/>
      <c r="I54" s="99">
        <v>4514000</v>
      </c>
      <c r="J54" s="113">
        <v>0</v>
      </c>
      <c r="K54" s="204">
        <f t="shared" si="0"/>
        <v>4514000</v>
      </c>
      <c r="L54" s="99">
        <v>4514000</v>
      </c>
      <c r="M54" s="145">
        <f t="shared" si="1"/>
        <v>0</v>
      </c>
    </row>
    <row r="55" spans="1:13" x14ac:dyDescent="0.25">
      <c r="A55" s="109"/>
      <c r="B55" s="107" t="s">
        <v>209</v>
      </c>
      <c r="C55" s="98" t="s">
        <v>124</v>
      </c>
      <c r="D55" s="98" t="s">
        <v>894</v>
      </c>
      <c r="E55" s="192" t="s">
        <v>1169</v>
      </c>
      <c r="F55" s="65"/>
      <c r="G55" s="60" t="s">
        <v>1095</v>
      </c>
      <c r="H55" s="68"/>
      <c r="I55" s="99">
        <v>6210000</v>
      </c>
      <c r="J55" s="113">
        <v>0</v>
      </c>
      <c r="K55" s="204">
        <f t="shared" si="0"/>
        <v>6210000</v>
      </c>
      <c r="L55" s="153">
        <v>6210000</v>
      </c>
      <c r="M55" s="145">
        <f t="shared" si="1"/>
        <v>0</v>
      </c>
    </row>
    <row r="56" spans="1:13" x14ac:dyDescent="0.25">
      <c r="A56" s="109"/>
      <c r="B56" s="107" t="s">
        <v>1036</v>
      </c>
      <c r="C56" s="98" t="s">
        <v>196</v>
      </c>
      <c r="D56" s="98" t="s">
        <v>895</v>
      </c>
      <c r="E56" s="192" t="s">
        <v>1170</v>
      </c>
      <c r="F56" s="65"/>
      <c r="G56" s="60" t="s">
        <v>348</v>
      </c>
      <c r="H56" s="68"/>
      <c r="I56" s="99">
        <v>3105000</v>
      </c>
      <c r="J56" s="113">
        <v>0</v>
      </c>
      <c r="K56" s="204">
        <f t="shared" si="0"/>
        <v>3105000</v>
      </c>
      <c r="L56" s="99">
        <v>3105000</v>
      </c>
      <c r="M56" s="145">
        <f t="shared" si="1"/>
        <v>0</v>
      </c>
    </row>
    <row r="57" spans="1:13" x14ac:dyDescent="0.25">
      <c r="A57" s="109"/>
      <c r="B57" s="107" t="s">
        <v>236</v>
      </c>
      <c r="C57" s="98" t="s">
        <v>241</v>
      </c>
      <c r="D57" s="98" t="s">
        <v>896</v>
      </c>
      <c r="E57" s="192" t="s">
        <v>1171</v>
      </c>
      <c r="F57" s="65"/>
      <c r="G57" s="60" t="s">
        <v>220</v>
      </c>
      <c r="H57" s="68"/>
      <c r="I57" s="99">
        <v>3666667</v>
      </c>
      <c r="J57" s="113">
        <v>0</v>
      </c>
      <c r="K57" s="204">
        <f t="shared" si="0"/>
        <v>3666667</v>
      </c>
      <c r="L57" s="99">
        <v>3666667</v>
      </c>
      <c r="M57" s="145">
        <f t="shared" si="1"/>
        <v>0</v>
      </c>
    </row>
    <row r="58" spans="1:13" x14ac:dyDescent="0.25">
      <c r="A58" s="109"/>
      <c r="B58" s="107" t="s">
        <v>160</v>
      </c>
      <c r="C58" s="98" t="s">
        <v>180</v>
      </c>
      <c r="D58" s="98" t="s">
        <v>897</v>
      </c>
      <c r="E58" s="192" t="s">
        <v>1166</v>
      </c>
      <c r="F58" s="65"/>
      <c r="G58" s="60" t="s">
        <v>1096</v>
      </c>
      <c r="H58" s="68"/>
      <c r="I58" s="99">
        <v>4514000</v>
      </c>
      <c r="J58" s="113">
        <v>0</v>
      </c>
      <c r="K58" s="204">
        <f t="shared" si="0"/>
        <v>4514000</v>
      </c>
      <c r="L58" s="99">
        <v>4514000</v>
      </c>
      <c r="M58" s="145">
        <f t="shared" si="1"/>
        <v>0</v>
      </c>
    </row>
    <row r="59" spans="1:13" x14ac:dyDescent="0.25">
      <c r="A59" s="109"/>
      <c r="B59" s="107" t="s">
        <v>1037</v>
      </c>
      <c r="C59" s="98" t="s">
        <v>120</v>
      </c>
      <c r="D59" s="98" t="s">
        <v>898</v>
      </c>
      <c r="E59" s="192" t="s">
        <v>1172</v>
      </c>
      <c r="F59" s="65"/>
      <c r="G59" s="60" t="s">
        <v>1097</v>
      </c>
      <c r="H59" s="68"/>
      <c r="I59" s="99">
        <v>4666667</v>
      </c>
      <c r="J59" s="113">
        <v>0</v>
      </c>
      <c r="K59" s="204">
        <f t="shared" si="0"/>
        <v>4666667</v>
      </c>
      <c r="L59" s="99">
        <v>4666667</v>
      </c>
      <c r="M59" s="145">
        <f t="shared" si="1"/>
        <v>0</v>
      </c>
    </row>
    <row r="60" spans="1:13" x14ac:dyDescent="0.25">
      <c r="A60" s="109"/>
      <c r="B60" s="107" t="s">
        <v>1038</v>
      </c>
      <c r="C60" s="98" t="s">
        <v>259</v>
      </c>
      <c r="D60" s="98" t="s">
        <v>899</v>
      </c>
      <c r="E60" s="192" t="s">
        <v>1173</v>
      </c>
      <c r="F60" s="65"/>
      <c r="G60" s="60" t="s">
        <v>333</v>
      </c>
      <c r="H60" s="68"/>
      <c r="I60" s="99">
        <v>3450000</v>
      </c>
      <c r="J60" s="113">
        <v>0</v>
      </c>
      <c r="K60" s="204">
        <f t="shared" si="0"/>
        <v>3450000</v>
      </c>
      <c r="L60" s="99">
        <v>3450000</v>
      </c>
      <c r="M60" s="145">
        <f t="shared" si="1"/>
        <v>0</v>
      </c>
    </row>
    <row r="61" spans="1:13" x14ac:dyDescent="0.25">
      <c r="A61" s="109"/>
      <c r="B61" s="107" t="s">
        <v>514</v>
      </c>
      <c r="C61" s="98" t="s">
        <v>200</v>
      </c>
      <c r="D61" s="98" t="s">
        <v>900</v>
      </c>
      <c r="E61" s="192" t="s">
        <v>1174</v>
      </c>
      <c r="F61" s="65"/>
      <c r="G61" s="60" t="s">
        <v>337</v>
      </c>
      <c r="H61" s="68"/>
      <c r="I61" s="99">
        <v>3009333</v>
      </c>
      <c r="J61" s="113">
        <v>0</v>
      </c>
      <c r="K61" s="204">
        <f t="shared" si="0"/>
        <v>3009333</v>
      </c>
      <c r="L61" s="99">
        <v>3009333</v>
      </c>
      <c r="M61" s="145">
        <f t="shared" si="1"/>
        <v>0</v>
      </c>
    </row>
    <row r="62" spans="1:13" x14ac:dyDescent="0.25">
      <c r="A62" s="109"/>
      <c r="B62" s="107" t="s">
        <v>1039</v>
      </c>
      <c r="C62" s="98" t="s">
        <v>230</v>
      </c>
      <c r="D62" s="98" t="s">
        <v>901</v>
      </c>
      <c r="E62" s="192" t="s">
        <v>1175</v>
      </c>
      <c r="F62" s="65"/>
      <c r="G62" s="60" t="s">
        <v>1098</v>
      </c>
      <c r="H62" s="68"/>
      <c r="I62" s="99">
        <v>3009333</v>
      </c>
      <c r="J62" s="113">
        <v>0</v>
      </c>
      <c r="K62" s="204">
        <f t="shared" si="0"/>
        <v>3009333</v>
      </c>
      <c r="L62" s="99">
        <v>3009333</v>
      </c>
      <c r="M62" s="145">
        <f t="shared" si="1"/>
        <v>0</v>
      </c>
    </row>
    <row r="63" spans="1:13" x14ac:dyDescent="0.25">
      <c r="A63" s="109"/>
      <c r="B63" s="107" t="s">
        <v>126</v>
      </c>
      <c r="C63" s="98" t="s">
        <v>138</v>
      </c>
      <c r="D63" s="98" t="s">
        <v>902</v>
      </c>
      <c r="E63" s="192" t="s">
        <v>1176</v>
      </c>
      <c r="F63" s="65"/>
      <c r="G63" s="60" t="s">
        <v>1099</v>
      </c>
      <c r="H63" s="68"/>
      <c r="I63" s="99">
        <v>4514000</v>
      </c>
      <c r="J63" s="113">
        <v>0</v>
      </c>
      <c r="K63" s="204">
        <f t="shared" si="0"/>
        <v>4514000</v>
      </c>
      <c r="L63" s="99">
        <v>4514000</v>
      </c>
      <c r="M63" s="145">
        <f t="shared" si="1"/>
        <v>0</v>
      </c>
    </row>
    <row r="64" spans="1:13" x14ac:dyDescent="0.25">
      <c r="A64" s="109"/>
      <c r="B64" s="107" t="s">
        <v>557</v>
      </c>
      <c r="C64" s="98" t="s">
        <v>903</v>
      </c>
      <c r="D64" s="98" t="s">
        <v>904</v>
      </c>
      <c r="E64" s="192" t="s">
        <v>1177</v>
      </c>
      <c r="F64" s="65"/>
      <c r="G64" s="60" t="s">
        <v>1100</v>
      </c>
      <c r="H64" s="68"/>
      <c r="I64" s="99">
        <v>4514000</v>
      </c>
      <c r="J64" s="113">
        <v>0</v>
      </c>
      <c r="K64" s="204">
        <f t="shared" si="0"/>
        <v>4514000</v>
      </c>
      <c r="L64" s="99">
        <v>4514000</v>
      </c>
      <c r="M64" s="145">
        <f t="shared" si="1"/>
        <v>0</v>
      </c>
    </row>
    <row r="65" spans="1:13" x14ac:dyDescent="0.25">
      <c r="A65" s="109"/>
      <c r="B65" s="107" t="s">
        <v>189</v>
      </c>
      <c r="C65" s="98" t="s">
        <v>412</v>
      </c>
      <c r="D65" s="98" t="s">
        <v>905</v>
      </c>
      <c r="E65" s="192" t="s">
        <v>1165</v>
      </c>
      <c r="F65" s="65"/>
      <c r="G65" s="60" t="s">
        <v>1101</v>
      </c>
      <c r="H65" s="68"/>
      <c r="I65" s="99">
        <v>4363534</v>
      </c>
      <c r="J65" s="113">
        <v>0</v>
      </c>
      <c r="K65" s="204">
        <f t="shared" si="0"/>
        <v>4363534</v>
      </c>
      <c r="L65" s="140">
        <v>4363534</v>
      </c>
      <c r="M65" s="145">
        <f t="shared" si="1"/>
        <v>0</v>
      </c>
    </row>
    <row r="66" spans="1:13" x14ac:dyDescent="0.25">
      <c r="A66" s="109"/>
      <c r="B66" s="107" t="s">
        <v>1040</v>
      </c>
      <c r="C66" s="98" t="s">
        <v>906</v>
      </c>
      <c r="D66" s="98" t="s">
        <v>907</v>
      </c>
      <c r="E66" s="192" t="s">
        <v>1165</v>
      </c>
      <c r="F66" s="65"/>
      <c r="G66" s="60" t="s">
        <v>1102</v>
      </c>
      <c r="H66" s="68"/>
      <c r="I66" s="99">
        <v>4363534</v>
      </c>
      <c r="J66" s="113">
        <v>0</v>
      </c>
      <c r="K66" s="204">
        <f t="shared" si="0"/>
        <v>4363534</v>
      </c>
      <c r="L66" s="99">
        <v>4363534</v>
      </c>
      <c r="M66" s="145">
        <f t="shared" si="1"/>
        <v>0</v>
      </c>
    </row>
    <row r="67" spans="1:13" x14ac:dyDescent="0.25">
      <c r="A67" s="109"/>
      <c r="B67" s="107" t="s">
        <v>1041</v>
      </c>
      <c r="C67" s="98" t="s">
        <v>908</v>
      </c>
      <c r="D67" s="98" t="s">
        <v>909</v>
      </c>
      <c r="E67" s="192" t="s">
        <v>1178</v>
      </c>
      <c r="F67" s="65"/>
      <c r="G67" s="60" t="s">
        <v>49</v>
      </c>
      <c r="H67" s="68"/>
      <c r="I67" s="99">
        <v>3532800</v>
      </c>
      <c r="J67" s="113">
        <v>0</v>
      </c>
      <c r="K67" s="204">
        <f t="shared" si="0"/>
        <v>3532800</v>
      </c>
      <c r="L67" s="140">
        <v>3532800</v>
      </c>
      <c r="M67" s="145">
        <f t="shared" si="1"/>
        <v>0</v>
      </c>
    </row>
    <row r="68" spans="1:13" x14ac:dyDescent="0.25">
      <c r="A68" s="109"/>
      <c r="B68" s="107" t="s">
        <v>1042</v>
      </c>
      <c r="C68" s="98" t="s">
        <v>910</v>
      </c>
      <c r="D68" s="98" t="s">
        <v>911</v>
      </c>
      <c r="E68" s="192" t="s">
        <v>1138</v>
      </c>
      <c r="F68" s="65"/>
      <c r="G68" s="60" t="s">
        <v>1103</v>
      </c>
      <c r="H68" s="68"/>
      <c r="I68" s="99">
        <v>4514001</v>
      </c>
      <c r="J68" s="113">
        <v>0</v>
      </c>
      <c r="K68" s="204">
        <f t="shared" si="0"/>
        <v>4514001</v>
      </c>
      <c r="L68" s="99">
        <v>4514001</v>
      </c>
      <c r="M68" s="145">
        <f t="shared" si="1"/>
        <v>0</v>
      </c>
    </row>
    <row r="69" spans="1:13" x14ac:dyDescent="0.25">
      <c r="A69" s="109"/>
      <c r="B69" s="107" t="s">
        <v>419</v>
      </c>
      <c r="C69" s="98" t="s">
        <v>186</v>
      </c>
      <c r="D69" s="98" t="s">
        <v>912</v>
      </c>
      <c r="E69" s="192" t="s">
        <v>1179</v>
      </c>
      <c r="F69" s="65"/>
      <c r="G69" s="60" t="s">
        <v>1104</v>
      </c>
      <c r="H69" s="68"/>
      <c r="I69" s="99">
        <v>5000000</v>
      </c>
      <c r="J69" s="113">
        <v>0</v>
      </c>
      <c r="K69" s="204">
        <f t="shared" si="0"/>
        <v>5000000</v>
      </c>
      <c r="L69" s="99">
        <v>5000000</v>
      </c>
      <c r="M69" s="145">
        <f t="shared" si="1"/>
        <v>0</v>
      </c>
    </row>
    <row r="70" spans="1:13" x14ac:dyDescent="0.25">
      <c r="A70" s="109"/>
      <c r="B70" s="107" t="s">
        <v>715</v>
      </c>
      <c r="C70" s="98" t="s">
        <v>135</v>
      </c>
      <c r="D70" s="98" t="s">
        <v>913</v>
      </c>
      <c r="E70" s="192" t="s">
        <v>1180</v>
      </c>
      <c r="F70" s="65"/>
      <c r="G70" s="60" t="s">
        <v>1105</v>
      </c>
      <c r="H70" s="68"/>
      <c r="I70" s="99">
        <v>1720925</v>
      </c>
      <c r="J70" s="113">
        <v>1720925</v>
      </c>
      <c r="K70" s="204">
        <f t="shared" si="0"/>
        <v>0</v>
      </c>
      <c r="L70" s="99">
        <v>0</v>
      </c>
      <c r="M70" s="145">
        <f t="shared" si="1"/>
        <v>0</v>
      </c>
    </row>
    <row r="71" spans="1:13" x14ac:dyDescent="0.25">
      <c r="A71" s="109"/>
      <c r="B71" s="107" t="s">
        <v>543</v>
      </c>
      <c r="C71" s="98" t="s">
        <v>183</v>
      </c>
      <c r="D71" s="98" t="s">
        <v>914</v>
      </c>
      <c r="E71" s="192" t="s">
        <v>1165</v>
      </c>
      <c r="F71" s="65"/>
      <c r="G71" s="60" t="s">
        <v>1106</v>
      </c>
      <c r="H71" s="68"/>
      <c r="I71" s="99">
        <v>4664467</v>
      </c>
      <c r="J71" s="101">
        <v>150467</v>
      </c>
      <c r="K71" s="204">
        <f t="shared" si="0"/>
        <v>4514000</v>
      </c>
      <c r="L71" s="115">
        <v>4514000</v>
      </c>
      <c r="M71" s="145">
        <f t="shared" si="1"/>
        <v>0</v>
      </c>
    </row>
    <row r="72" spans="1:13" x14ac:dyDescent="0.25">
      <c r="A72" s="109"/>
      <c r="B72" s="107" t="s">
        <v>1043</v>
      </c>
      <c r="C72" s="98" t="s">
        <v>206</v>
      </c>
      <c r="D72" s="98" t="s">
        <v>915</v>
      </c>
      <c r="E72" s="192" t="s">
        <v>1176</v>
      </c>
      <c r="F72" s="65"/>
      <c r="G72" s="60" t="s">
        <v>1107</v>
      </c>
      <c r="H72" s="68"/>
      <c r="I72" s="99">
        <v>5717733</v>
      </c>
      <c r="J72" s="101">
        <v>1203733</v>
      </c>
      <c r="K72" s="204">
        <f t="shared" ref="K72:K135" si="2">+I72-J72</f>
        <v>4514000</v>
      </c>
      <c r="L72" s="115">
        <v>4514000</v>
      </c>
      <c r="M72" s="145">
        <f t="shared" si="1"/>
        <v>0</v>
      </c>
    </row>
    <row r="73" spans="1:13" x14ac:dyDescent="0.25">
      <c r="A73" s="109"/>
      <c r="B73" s="107" t="s">
        <v>1044</v>
      </c>
      <c r="C73" s="98" t="s">
        <v>916</v>
      </c>
      <c r="D73" s="98" t="s">
        <v>917</v>
      </c>
      <c r="E73" s="192" t="s">
        <v>1181</v>
      </c>
      <c r="F73" s="65"/>
      <c r="G73" s="60" t="s">
        <v>1108</v>
      </c>
      <c r="H73" s="68"/>
      <c r="I73" s="99">
        <v>1497307</v>
      </c>
      <c r="J73" s="101">
        <v>1497307</v>
      </c>
      <c r="K73" s="204">
        <f t="shared" si="2"/>
        <v>0</v>
      </c>
      <c r="L73" s="115">
        <v>0</v>
      </c>
      <c r="M73" s="145">
        <f t="shared" ref="M73:M139" si="3">+K73-L73</f>
        <v>0</v>
      </c>
    </row>
    <row r="74" spans="1:13" x14ac:dyDescent="0.25">
      <c r="A74" s="109"/>
      <c r="B74" s="107" t="s">
        <v>661</v>
      </c>
      <c r="C74" s="98" t="s">
        <v>165</v>
      </c>
      <c r="D74" s="98" t="s">
        <v>918</v>
      </c>
      <c r="E74" s="192" t="s">
        <v>1182</v>
      </c>
      <c r="F74" s="65"/>
      <c r="G74" s="60" t="s">
        <v>324</v>
      </c>
      <c r="H74" s="68"/>
      <c r="I74" s="99">
        <v>3815424</v>
      </c>
      <c r="J74" s="101">
        <v>0</v>
      </c>
      <c r="K74" s="204">
        <f t="shared" si="2"/>
        <v>3815424</v>
      </c>
      <c r="L74" s="115">
        <v>3815424</v>
      </c>
      <c r="M74" s="145">
        <f t="shared" si="3"/>
        <v>0</v>
      </c>
    </row>
    <row r="75" spans="1:13" x14ac:dyDescent="0.25">
      <c r="A75" s="109"/>
      <c r="B75" s="107" t="s">
        <v>1045</v>
      </c>
      <c r="C75" s="98" t="s">
        <v>919</v>
      </c>
      <c r="D75" s="98" t="s">
        <v>920</v>
      </c>
      <c r="E75" s="192" t="s">
        <v>1183</v>
      </c>
      <c r="F75" s="65"/>
      <c r="G75" s="60" t="s">
        <v>1109</v>
      </c>
      <c r="H75" s="68"/>
      <c r="I75" s="99">
        <v>4514000</v>
      </c>
      <c r="J75" s="101">
        <v>0</v>
      </c>
      <c r="K75" s="204">
        <f t="shared" si="2"/>
        <v>4514000</v>
      </c>
      <c r="L75" s="115">
        <v>4514000</v>
      </c>
      <c r="M75" s="145">
        <f t="shared" si="3"/>
        <v>0</v>
      </c>
    </row>
    <row r="76" spans="1:13" x14ac:dyDescent="0.25">
      <c r="A76" s="109"/>
      <c r="B76" s="107" t="s">
        <v>150</v>
      </c>
      <c r="C76" s="98" t="s">
        <v>728</v>
      </c>
      <c r="D76" s="98" t="s">
        <v>921</v>
      </c>
      <c r="E76" s="192" t="s">
        <v>1184</v>
      </c>
      <c r="F76" s="65"/>
      <c r="G76" s="60" t="s">
        <v>1110</v>
      </c>
      <c r="H76" s="68"/>
      <c r="I76" s="99">
        <v>6771000</v>
      </c>
      <c r="J76" s="101">
        <v>2257000</v>
      </c>
      <c r="K76" s="204">
        <f t="shared" si="2"/>
        <v>4514000</v>
      </c>
      <c r="L76" s="115">
        <v>4514000</v>
      </c>
      <c r="M76" s="145">
        <f t="shared" si="3"/>
        <v>0</v>
      </c>
    </row>
    <row r="77" spans="1:13" x14ac:dyDescent="0.25">
      <c r="A77" s="109"/>
      <c r="B77" s="107" t="s">
        <v>258</v>
      </c>
      <c r="C77" s="98" t="s">
        <v>228</v>
      </c>
      <c r="D77" s="98" t="s">
        <v>922</v>
      </c>
      <c r="E77" s="192" t="s">
        <v>1151</v>
      </c>
      <c r="F77" s="65"/>
      <c r="G77" s="60" t="s">
        <v>1111</v>
      </c>
      <c r="H77" s="68"/>
      <c r="I77" s="99">
        <v>6900000</v>
      </c>
      <c r="J77" s="113">
        <v>2300000</v>
      </c>
      <c r="K77" s="204">
        <f t="shared" si="2"/>
        <v>4600000</v>
      </c>
      <c r="L77" s="99">
        <v>4600000</v>
      </c>
      <c r="M77" s="145">
        <f t="shared" si="3"/>
        <v>0</v>
      </c>
    </row>
    <row r="78" spans="1:13" x14ac:dyDescent="0.25">
      <c r="A78" s="109"/>
      <c r="B78" s="107" t="s">
        <v>400</v>
      </c>
      <c r="C78" s="98" t="s">
        <v>923</v>
      </c>
      <c r="D78" s="98" t="s">
        <v>924</v>
      </c>
      <c r="E78" s="192" t="s">
        <v>1138</v>
      </c>
      <c r="F78" s="65"/>
      <c r="G78" s="152" t="s">
        <v>112</v>
      </c>
      <c r="H78" s="68"/>
      <c r="I78" s="99">
        <v>5833333</v>
      </c>
      <c r="J78" s="101">
        <v>833333</v>
      </c>
      <c r="K78" s="204">
        <f t="shared" si="2"/>
        <v>5000000</v>
      </c>
      <c r="L78" s="115">
        <v>5000000</v>
      </c>
      <c r="M78" s="145">
        <f t="shared" si="3"/>
        <v>0</v>
      </c>
    </row>
    <row r="79" spans="1:13" x14ac:dyDescent="0.25">
      <c r="A79" s="109"/>
      <c r="B79" s="107" t="s">
        <v>594</v>
      </c>
      <c r="C79" s="98" t="s">
        <v>210</v>
      </c>
      <c r="D79" s="98" t="s">
        <v>925</v>
      </c>
      <c r="E79" s="192" t="s">
        <v>1185</v>
      </c>
      <c r="F79" s="65"/>
      <c r="G79" s="152" t="s">
        <v>151</v>
      </c>
      <c r="H79" s="68"/>
      <c r="I79" s="99">
        <v>9326592</v>
      </c>
      <c r="J79" s="101">
        <v>0</v>
      </c>
      <c r="K79" s="204">
        <f t="shared" si="2"/>
        <v>9326592</v>
      </c>
      <c r="L79" s="115">
        <v>9326592</v>
      </c>
      <c r="M79" s="145">
        <f t="shared" si="3"/>
        <v>0</v>
      </c>
    </row>
    <row r="80" spans="1:13" x14ac:dyDescent="0.25">
      <c r="A80" s="109"/>
      <c r="B80" s="107" t="s">
        <v>426</v>
      </c>
      <c r="C80" s="98" t="s">
        <v>125</v>
      </c>
      <c r="D80" s="98" t="s">
        <v>926</v>
      </c>
      <c r="E80" s="192" t="s">
        <v>1186</v>
      </c>
      <c r="F80" s="65"/>
      <c r="G80" s="152" t="s">
        <v>347</v>
      </c>
      <c r="H80" s="68"/>
      <c r="I80" s="99">
        <v>15000000</v>
      </c>
      <c r="J80" s="101">
        <v>0</v>
      </c>
      <c r="K80" s="204">
        <f t="shared" si="2"/>
        <v>15000000</v>
      </c>
      <c r="L80" s="115">
        <v>15000000</v>
      </c>
      <c r="M80" s="145">
        <f t="shared" si="3"/>
        <v>0</v>
      </c>
    </row>
    <row r="81" spans="1:13" x14ac:dyDescent="0.25">
      <c r="A81" s="109"/>
      <c r="B81" s="107" t="s">
        <v>426</v>
      </c>
      <c r="C81" s="98" t="s">
        <v>125</v>
      </c>
      <c r="D81" s="98" t="s">
        <v>926</v>
      </c>
      <c r="E81" s="192" t="s">
        <v>1186</v>
      </c>
      <c r="F81" s="65"/>
      <c r="G81" s="152" t="s">
        <v>347</v>
      </c>
      <c r="H81" s="68"/>
      <c r="I81" s="99">
        <v>12854754</v>
      </c>
      <c r="J81" s="101">
        <v>0</v>
      </c>
      <c r="K81" s="204">
        <f t="shared" si="2"/>
        <v>12854754</v>
      </c>
      <c r="L81" s="115">
        <v>12854754</v>
      </c>
      <c r="M81" s="145">
        <f t="shared" si="3"/>
        <v>0</v>
      </c>
    </row>
    <row r="82" spans="1:13" x14ac:dyDescent="0.25">
      <c r="A82" s="109"/>
      <c r="B82" s="107" t="s">
        <v>1046</v>
      </c>
      <c r="C82" s="98" t="s">
        <v>927</v>
      </c>
      <c r="D82" s="98" t="s">
        <v>928</v>
      </c>
      <c r="E82" s="192" t="s">
        <v>1138</v>
      </c>
      <c r="F82" s="65"/>
      <c r="G82" s="152" t="s">
        <v>1112</v>
      </c>
      <c r="H82" s="68"/>
      <c r="I82" s="99">
        <v>6470067</v>
      </c>
      <c r="J82" s="101">
        <v>1956067</v>
      </c>
      <c r="K82" s="204">
        <f t="shared" si="2"/>
        <v>4514000</v>
      </c>
      <c r="L82" s="115">
        <v>4514000</v>
      </c>
      <c r="M82" s="145">
        <f t="shared" si="3"/>
        <v>0</v>
      </c>
    </row>
    <row r="83" spans="1:13" x14ac:dyDescent="0.25">
      <c r="A83" s="109"/>
      <c r="B83" s="107" t="s">
        <v>1047</v>
      </c>
      <c r="C83" s="98" t="s">
        <v>929</v>
      </c>
      <c r="D83" s="98" t="s">
        <v>930</v>
      </c>
      <c r="E83" s="192" t="s">
        <v>1187</v>
      </c>
      <c r="F83" s="65"/>
      <c r="G83" s="152" t="s">
        <v>334</v>
      </c>
      <c r="H83" s="68"/>
      <c r="I83" s="99">
        <v>3009333</v>
      </c>
      <c r="J83" s="101">
        <v>0</v>
      </c>
      <c r="K83" s="204">
        <f t="shared" si="2"/>
        <v>3009333</v>
      </c>
      <c r="L83" s="115">
        <v>3009333</v>
      </c>
      <c r="M83" s="145">
        <f t="shared" si="3"/>
        <v>0</v>
      </c>
    </row>
    <row r="84" spans="1:13" x14ac:dyDescent="0.25">
      <c r="A84" s="109"/>
      <c r="B84" s="107" t="s">
        <v>1048</v>
      </c>
      <c r="C84" s="98" t="s">
        <v>931</v>
      </c>
      <c r="D84" s="98" t="s">
        <v>932</v>
      </c>
      <c r="E84" s="192" t="s">
        <v>1188</v>
      </c>
      <c r="F84" s="65"/>
      <c r="G84" s="152" t="s">
        <v>330</v>
      </c>
      <c r="H84" s="68"/>
      <c r="I84" s="99">
        <v>7523333</v>
      </c>
      <c r="J84" s="101">
        <v>7523333</v>
      </c>
      <c r="K84" s="204">
        <f t="shared" si="2"/>
        <v>0</v>
      </c>
      <c r="L84" s="115">
        <v>0</v>
      </c>
      <c r="M84" s="145">
        <f t="shared" si="3"/>
        <v>0</v>
      </c>
    </row>
    <row r="85" spans="1:13" x14ac:dyDescent="0.25">
      <c r="A85" s="109"/>
      <c r="B85" s="107" t="s">
        <v>525</v>
      </c>
      <c r="C85" s="98" t="s">
        <v>118</v>
      </c>
      <c r="D85" s="98" t="s">
        <v>933</v>
      </c>
      <c r="E85" s="192" t="s">
        <v>1189</v>
      </c>
      <c r="F85" s="65"/>
      <c r="G85" s="152" t="s">
        <v>1113</v>
      </c>
      <c r="H85" s="68"/>
      <c r="I85" s="99">
        <v>4140000</v>
      </c>
      <c r="J85" s="101">
        <v>0</v>
      </c>
      <c r="K85" s="204">
        <f t="shared" si="2"/>
        <v>4140000</v>
      </c>
      <c r="L85" s="115">
        <v>4140000</v>
      </c>
      <c r="M85" s="145">
        <f t="shared" si="3"/>
        <v>0</v>
      </c>
    </row>
    <row r="86" spans="1:13" x14ac:dyDescent="0.25">
      <c r="A86" s="109"/>
      <c r="B86" s="107" t="s">
        <v>1049</v>
      </c>
      <c r="C86" s="98" t="s">
        <v>289</v>
      </c>
      <c r="D86" s="98" t="s">
        <v>934</v>
      </c>
      <c r="E86" s="192" t="s">
        <v>1190</v>
      </c>
      <c r="F86" s="65"/>
      <c r="G86" s="152" t="s">
        <v>343</v>
      </c>
      <c r="H86" s="68"/>
      <c r="I86" s="99">
        <v>6833333</v>
      </c>
      <c r="J86" s="113">
        <v>0</v>
      </c>
      <c r="K86" s="204">
        <f t="shared" si="2"/>
        <v>6833333</v>
      </c>
      <c r="L86" s="99">
        <v>6833333</v>
      </c>
      <c r="M86" s="145">
        <f t="shared" si="3"/>
        <v>0</v>
      </c>
    </row>
    <row r="87" spans="1:13" x14ac:dyDescent="0.25">
      <c r="A87" s="109"/>
      <c r="B87" s="107" t="s">
        <v>1050</v>
      </c>
      <c r="C87" s="98" t="s">
        <v>935</v>
      </c>
      <c r="D87" s="98" t="s">
        <v>936</v>
      </c>
      <c r="E87" s="192" t="s">
        <v>1191</v>
      </c>
      <c r="F87" s="65"/>
      <c r="G87" s="152" t="s">
        <v>332</v>
      </c>
      <c r="H87" s="68"/>
      <c r="I87" s="99">
        <v>2858866</v>
      </c>
      <c r="J87" s="113">
        <v>0</v>
      </c>
      <c r="K87" s="204">
        <f t="shared" si="2"/>
        <v>2858866</v>
      </c>
      <c r="L87" s="99">
        <v>2858866</v>
      </c>
      <c r="M87" s="145">
        <f t="shared" si="3"/>
        <v>0</v>
      </c>
    </row>
    <row r="88" spans="1:13" x14ac:dyDescent="0.25">
      <c r="A88" s="97"/>
      <c r="B88" s="107" t="s">
        <v>717</v>
      </c>
      <c r="C88" s="98" t="s">
        <v>115</v>
      </c>
      <c r="D88" s="98" t="s">
        <v>937</v>
      </c>
      <c r="E88" s="192" t="s">
        <v>1192</v>
      </c>
      <c r="F88" s="65"/>
      <c r="G88" s="152" t="s">
        <v>335</v>
      </c>
      <c r="H88" s="68"/>
      <c r="I88" s="99">
        <v>6240000</v>
      </c>
      <c r="J88" s="113">
        <v>1040000</v>
      </c>
      <c r="K88" s="204">
        <f t="shared" si="2"/>
        <v>5200000</v>
      </c>
      <c r="L88" s="99">
        <v>5200000</v>
      </c>
      <c r="M88" s="145">
        <f t="shared" si="3"/>
        <v>0</v>
      </c>
    </row>
    <row r="89" spans="1:13" x14ac:dyDescent="0.25">
      <c r="A89" s="97"/>
      <c r="B89" s="107" t="s">
        <v>1051</v>
      </c>
      <c r="C89" s="98" t="s">
        <v>938</v>
      </c>
      <c r="D89" s="98" t="s">
        <v>939</v>
      </c>
      <c r="E89" s="192" t="s">
        <v>1193</v>
      </c>
      <c r="F89" s="65"/>
      <c r="G89" s="152" t="s">
        <v>344</v>
      </c>
      <c r="H89" s="68"/>
      <c r="I89" s="99">
        <v>4002000</v>
      </c>
      <c r="J89" s="113">
        <v>0</v>
      </c>
      <c r="K89" s="204">
        <f t="shared" si="2"/>
        <v>4002000</v>
      </c>
      <c r="L89" s="99">
        <v>4002000</v>
      </c>
      <c r="M89" s="145">
        <f t="shared" si="3"/>
        <v>0</v>
      </c>
    </row>
    <row r="90" spans="1:13" x14ac:dyDescent="0.25">
      <c r="A90" s="97"/>
      <c r="B90" s="107" t="s">
        <v>796</v>
      </c>
      <c r="C90" s="98" t="s">
        <v>268</v>
      </c>
      <c r="D90" s="98" t="s">
        <v>940</v>
      </c>
      <c r="E90" s="192" t="s">
        <v>1194</v>
      </c>
      <c r="F90" s="65"/>
      <c r="G90" s="152" t="s">
        <v>1114</v>
      </c>
      <c r="H90" s="68"/>
      <c r="I90" s="99">
        <v>1242000</v>
      </c>
      <c r="J90" s="113">
        <v>0</v>
      </c>
      <c r="K90" s="204">
        <f t="shared" si="2"/>
        <v>1242000</v>
      </c>
      <c r="L90" s="140">
        <v>1242000</v>
      </c>
      <c r="M90" s="145">
        <f t="shared" si="3"/>
        <v>0</v>
      </c>
    </row>
    <row r="91" spans="1:13" x14ac:dyDescent="0.25">
      <c r="A91" s="97"/>
      <c r="B91" s="107" t="s">
        <v>1052</v>
      </c>
      <c r="C91" s="98" t="s">
        <v>941</v>
      </c>
      <c r="D91" s="98" t="s">
        <v>942</v>
      </c>
      <c r="E91" s="192" t="s">
        <v>1195</v>
      </c>
      <c r="F91" s="65"/>
      <c r="G91" s="152" t="s">
        <v>51</v>
      </c>
      <c r="H91" s="68"/>
      <c r="I91" s="99">
        <v>7234512</v>
      </c>
      <c r="J91" s="113">
        <v>452157</v>
      </c>
      <c r="K91" s="204">
        <f t="shared" si="2"/>
        <v>6782355</v>
      </c>
      <c r="L91" s="99">
        <v>6782355</v>
      </c>
      <c r="M91" s="145">
        <f t="shared" si="3"/>
        <v>0</v>
      </c>
    </row>
    <row r="92" spans="1:13" x14ac:dyDescent="0.25">
      <c r="A92" s="97"/>
      <c r="B92" s="107" t="s">
        <v>891</v>
      </c>
      <c r="C92" s="98" t="s">
        <v>943</v>
      </c>
      <c r="D92" s="98" t="s">
        <v>944</v>
      </c>
      <c r="E92" s="192" t="s">
        <v>1196</v>
      </c>
      <c r="F92" s="65"/>
      <c r="G92" s="152" t="s">
        <v>1115</v>
      </c>
      <c r="H92" s="68"/>
      <c r="I92" s="99">
        <v>7800000</v>
      </c>
      <c r="J92" s="113">
        <v>1800000</v>
      </c>
      <c r="K92" s="204">
        <f t="shared" si="2"/>
        <v>6000000</v>
      </c>
      <c r="L92" s="99">
        <v>6000000</v>
      </c>
      <c r="M92" s="145">
        <f t="shared" si="3"/>
        <v>0</v>
      </c>
    </row>
    <row r="93" spans="1:13" x14ac:dyDescent="0.25">
      <c r="A93" s="97"/>
      <c r="B93" s="107" t="s">
        <v>1053</v>
      </c>
      <c r="C93" s="98" t="s">
        <v>945</v>
      </c>
      <c r="D93" s="98" t="s">
        <v>946</v>
      </c>
      <c r="E93" s="192" t="s">
        <v>1138</v>
      </c>
      <c r="F93" s="65"/>
      <c r="G93" s="152" t="s">
        <v>1116</v>
      </c>
      <c r="H93" s="68"/>
      <c r="I93" s="99">
        <v>7071933</v>
      </c>
      <c r="J93" s="113">
        <v>2557933</v>
      </c>
      <c r="K93" s="204">
        <f t="shared" si="2"/>
        <v>4514000</v>
      </c>
      <c r="L93" s="99">
        <v>4514000</v>
      </c>
      <c r="M93" s="145">
        <f t="shared" si="3"/>
        <v>0</v>
      </c>
    </row>
    <row r="94" spans="1:13" x14ac:dyDescent="0.25">
      <c r="A94" s="97"/>
      <c r="B94" s="107" t="s">
        <v>886</v>
      </c>
      <c r="C94" s="98" t="s">
        <v>271</v>
      </c>
      <c r="D94" s="98" t="s">
        <v>947</v>
      </c>
      <c r="E94" s="192" t="s">
        <v>1197</v>
      </c>
      <c r="F94" s="65"/>
      <c r="G94" s="152" t="s">
        <v>1117</v>
      </c>
      <c r="H94" s="68"/>
      <c r="I94" s="99">
        <v>141885200</v>
      </c>
      <c r="J94" s="113">
        <v>0</v>
      </c>
      <c r="K94" s="204">
        <f t="shared" si="2"/>
        <v>141885200</v>
      </c>
      <c r="L94" s="99">
        <v>141885200</v>
      </c>
      <c r="M94" s="145">
        <f t="shared" si="3"/>
        <v>0</v>
      </c>
    </row>
    <row r="95" spans="1:13" x14ac:dyDescent="0.25">
      <c r="A95" s="97"/>
      <c r="B95" s="107" t="s">
        <v>1054</v>
      </c>
      <c r="C95" s="98" t="s">
        <v>948</v>
      </c>
      <c r="D95" s="98" t="s">
        <v>949</v>
      </c>
      <c r="E95" s="192" t="s">
        <v>1198</v>
      </c>
      <c r="F95" s="65"/>
      <c r="G95" s="152" t="s">
        <v>1118</v>
      </c>
      <c r="H95" s="68"/>
      <c r="I95" s="99">
        <v>4333333</v>
      </c>
      <c r="J95" s="113">
        <v>1213333</v>
      </c>
      <c r="K95" s="204">
        <f t="shared" si="2"/>
        <v>3120000</v>
      </c>
      <c r="L95" s="99">
        <v>3120000</v>
      </c>
      <c r="M95" s="145">
        <f t="shared" si="3"/>
        <v>0</v>
      </c>
    </row>
    <row r="96" spans="1:13" x14ac:dyDescent="0.25">
      <c r="A96" s="97"/>
      <c r="B96" s="107" t="s">
        <v>1027</v>
      </c>
      <c r="C96" s="98" t="s">
        <v>950</v>
      </c>
      <c r="D96" s="98" t="s">
        <v>951</v>
      </c>
      <c r="E96" s="192" t="s">
        <v>1199</v>
      </c>
      <c r="F96" s="65"/>
      <c r="G96" s="152" t="s">
        <v>331</v>
      </c>
      <c r="H96" s="68"/>
      <c r="I96" s="99">
        <v>3600000</v>
      </c>
      <c r="J96" s="113">
        <v>0</v>
      </c>
      <c r="K96" s="204">
        <f t="shared" si="2"/>
        <v>3600000</v>
      </c>
      <c r="L96" s="149">
        <v>3600000</v>
      </c>
      <c r="M96" s="145">
        <f t="shared" si="3"/>
        <v>0</v>
      </c>
    </row>
    <row r="97" spans="1:13" x14ac:dyDescent="0.25">
      <c r="A97" s="97"/>
      <c r="B97" s="107" t="s">
        <v>1022</v>
      </c>
      <c r="C97" s="98" t="s">
        <v>738</v>
      </c>
      <c r="D97" s="98" t="s">
        <v>952</v>
      </c>
      <c r="E97" s="192" t="s">
        <v>1200</v>
      </c>
      <c r="F97" s="65"/>
      <c r="G97" s="152" t="s">
        <v>1066</v>
      </c>
      <c r="H97" s="68"/>
      <c r="I97" s="99">
        <v>2010000</v>
      </c>
      <c r="J97" s="101">
        <v>0</v>
      </c>
      <c r="K97" s="204">
        <f t="shared" si="2"/>
        <v>2010000</v>
      </c>
      <c r="L97" s="115">
        <v>2010000</v>
      </c>
      <c r="M97" s="145">
        <f t="shared" si="3"/>
        <v>0</v>
      </c>
    </row>
    <row r="98" spans="1:13" x14ac:dyDescent="0.25">
      <c r="A98" s="97"/>
      <c r="B98" s="107" t="s">
        <v>1028</v>
      </c>
      <c r="C98" s="98" t="s">
        <v>953</v>
      </c>
      <c r="D98" s="98" t="s">
        <v>954</v>
      </c>
      <c r="E98" s="192" t="s">
        <v>1201</v>
      </c>
      <c r="F98" s="65"/>
      <c r="G98" s="152" t="s">
        <v>323</v>
      </c>
      <c r="H98" s="68"/>
      <c r="I98" s="99">
        <v>3133333</v>
      </c>
      <c r="J98" s="101">
        <v>0</v>
      </c>
      <c r="K98" s="204">
        <f t="shared" si="2"/>
        <v>3133333</v>
      </c>
      <c r="L98" s="115">
        <v>3133333</v>
      </c>
      <c r="M98" s="145">
        <f t="shared" si="3"/>
        <v>0</v>
      </c>
    </row>
    <row r="99" spans="1:13" x14ac:dyDescent="0.25">
      <c r="A99" s="97"/>
      <c r="B99" s="107" t="s">
        <v>1023</v>
      </c>
      <c r="C99" s="98" t="s">
        <v>298</v>
      </c>
      <c r="D99" s="98" t="s">
        <v>955</v>
      </c>
      <c r="E99" s="192" t="s">
        <v>1202</v>
      </c>
      <c r="F99" s="65"/>
      <c r="G99" s="152" t="s">
        <v>1067</v>
      </c>
      <c r="H99" s="68"/>
      <c r="I99" s="99">
        <v>1410000</v>
      </c>
      <c r="J99" s="113">
        <v>0</v>
      </c>
      <c r="K99" s="204">
        <f t="shared" si="2"/>
        <v>1410000</v>
      </c>
      <c r="L99" s="99">
        <v>1410000</v>
      </c>
      <c r="M99" s="145">
        <f t="shared" si="3"/>
        <v>0</v>
      </c>
    </row>
    <row r="100" spans="1:13" ht="12" customHeight="1" x14ac:dyDescent="0.25">
      <c r="A100" s="97"/>
      <c r="B100" s="107" t="s">
        <v>1024</v>
      </c>
      <c r="C100" s="98" t="s">
        <v>593</v>
      </c>
      <c r="D100" s="98" t="s">
        <v>956</v>
      </c>
      <c r="E100" s="192" t="s">
        <v>1203</v>
      </c>
      <c r="F100" s="65"/>
      <c r="G100" s="152" t="s">
        <v>1068</v>
      </c>
      <c r="H100" s="68"/>
      <c r="I100" s="99">
        <v>1620000</v>
      </c>
      <c r="J100" s="113">
        <v>0</v>
      </c>
      <c r="K100" s="204">
        <f t="shared" si="2"/>
        <v>1620000</v>
      </c>
      <c r="L100" s="99">
        <v>1620000</v>
      </c>
      <c r="M100" s="145">
        <f t="shared" si="3"/>
        <v>0</v>
      </c>
    </row>
    <row r="101" spans="1:13" ht="15" customHeight="1" x14ac:dyDescent="0.25">
      <c r="A101" s="97"/>
      <c r="B101" s="107" t="s">
        <v>1026</v>
      </c>
      <c r="C101" s="98" t="s">
        <v>957</v>
      </c>
      <c r="D101" s="98" t="s">
        <v>958</v>
      </c>
      <c r="E101" s="192" t="s">
        <v>1204</v>
      </c>
      <c r="F101" s="65"/>
      <c r="G101" s="152" t="s">
        <v>1069</v>
      </c>
      <c r="H101" s="68"/>
      <c r="I101" s="99">
        <v>3133333</v>
      </c>
      <c r="J101" s="113">
        <v>0</v>
      </c>
      <c r="K101" s="204">
        <f t="shared" si="2"/>
        <v>3133333</v>
      </c>
      <c r="L101" s="99">
        <v>3133333</v>
      </c>
      <c r="M101" s="145">
        <f t="shared" si="3"/>
        <v>0</v>
      </c>
    </row>
    <row r="102" spans="1:13" ht="15" customHeight="1" x14ac:dyDescent="0.25">
      <c r="A102" s="97"/>
      <c r="B102" s="107" t="s">
        <v>1055</v>
      </c>
      <c r="C102" s="98" t="s">
        <v>959</v>
      </c>
      <c r="D102" s="98" t="s">
        <v>960</v>
      </c>
      <c r="E102" s="192" t="s">
        <v>1205</v>
      </c>
      <c r="F102" s="65"/>
      <c r="G102" s="152" t="s">
        <v>609</v>
      </c>
      <c r="H102" s="68"/>
      <c r="I102" s="99">
        <v>3181500</v>
      </c>
      <c r="J102" s="113">
        <v>454500</v>
      </c>
      <c r="K102" s="204">
        <f t="shared" si="2"/>
        <v>2727000</v>
      </c>
      <c r="L102" s="99">
        <v>2727000</v>
      </c>
      <c r="M102" s="145">
        <f t="shared" si="3"/>
        <v>0</v>
      </c>
    </row>
    <row r="103" spans="1:13" ht="15" customHeight="1" x14ac:dyDescent="0.25">
      <c r="A103" s="97"/>
      <c r="B103" s="107" t="s">
        <v>1029</v>
      </c>
      <c r="C103" s="98" t="s">
        <v>961</v>
      </c>
      <c r="D103" s="98" t="s">
        <v>962</v>
      </c>
      <c r="E103" s="192" t="s">
        <v>1206</v>
      </c>
      <c r="F103" s="65"/>
      <c r="G103" s="152" t="s">
        <v>101</v>
      </c>
      <c r="H103" s="68"/>
      <c r="I103" s="99">
        <v>3420000</v>
      </c>
      <c r="J103" s="113">
        <v>0</v>
      </c>
      <c r="K103" s="204">
        <f t="shared" si="2"/>
        <v>3420000</v>
      </c>
      <c r="L103" s="99">
        <v>3420000</v>
      </c>
      <c r="M103" s="145">
        <f t="shared" si="3"/>
        <v>0</v>
      </c>
    </row>
    <row r="104" spans="1:13" ht="15" customHeight="1" x14ac:dyDescent="0.25">
      <c r="A104" s="97"/>
      <c r="B104" s="107" t="s">
        <v>527</v>
      </c>
      <c r="C104" s="98" t="s">
        <v>963</v>
      </c>
      <c r="D104" s="98" t="s">
        <v>964</v>
      </c>
      <c r="E104" s="192" t="s">
        <v>1207</v>
      </c>
      <c r="F104" s="65"/>
      <c r="G104" s="152" t="s">
        <v>1074</v>
      </c>
      <c r="H104" s="68"/>
      <c r="I104" s="99">
        <v>3240000</v>
      </c>
      <c r="J104" s="113">
        <v>0</v>
      </c>
      <c r="K104" s="204">
        <f t="shared" si="2"/>
        <v>3240000</v>
      </c>
      <c r="L104" s="99">
        <v>3240000</v>
      </c>
      <c r="M104" s="145">
        <f t="shared" si="3"/>
        <v>0</v>
      </c>
    </row>
    <row r="105" spans="1:13" ht="15" customHeight="1" x14ac:dyDescent="0.25">
      <c r="A105" s="97"/>
      <c r="B105" s="107" t="s">
        <v>529</v>
      </c>
      <c r="C105" s="98" t="s">
        <v>965</v>
      </c>
      <c r="D105" s="98" t="s">
        <v>966</v>
      </c>
      <c r="E105" s="192" t="s">
        <v>1208</v>
      </c>
      <c r="F105" s="65"/>
      <c r="G105" s="152" t="s">
        <v>1076</v>
      </c>
      <c r="H105" s="68"/>
      <c r="I105" s="99">
        <v>865200</v>
      </c>
      <c r="J105" s="113">
        <v>144200</v>
      </c>
      <c r="K105" s="204">
        <f t="shared" si="2"/>
        <v>721000</v>
      </c>
      <c r="L105" s="99">
        <v>721000</v>
      </c>
      <c r="M105" s="145">
        <f t="shared" si="3"/>
        <v>0</v>
      </c>
    </row>
    <row r="106" spans="1:13" ht="15" customHeight="1" x14ac:dyDescent="0.25">
      <c r="A106" s="97"/>
      <c r="B106" s="107" t="s">
        <v>526</v>
      </c>
      <c r="C106" s="98" t="s">
        <v>967</v>
      </c>
      <c r="D106" s="98" t="s">
        <v>968</v>
      </c>
      <c r="E106" s="192" t="s">
        <v>1209</v>
      </c>
      <c r="F106" s="65"/>
      <c r="G106" s="152" t="s">
        <v>1073</v>
      </c>
      <c r="H106" s="68"/>
      <c r="I106" s="99">
        <v>3240000</v>
      </c>
      <c r="J106" s="113">
        <v>0</v>
      </c>
      <c r="K106" s="204">
        <f t="shared" si="2"/>
        <v>3240000</v>
      </c>
      <c r="L106" s="99">
        <v>3240000</v>
      </c>
      <c r="M106" s="145">
        <f t="shared" si="3"/>
        <v>0</v>
      </c>
    </row>
    <row r="107" spans="1:13" ht="15" customHeight="1" x14ac:dyDescent="0.25">
      <c r="A107" s="97"/>
      <c r="B107" s="107" t="s">
        <v>1025</v>
      </c>
      <c r="C107" s="98" t="s">
        <v>969</v>
      </c>
      <c r="D107" s="98" t="s">
        <v>970</v>
      </c>
      <c r="E107" s="192" t="s">
        <v>1210</v>
      </c>
      <c r="F107" s="65"/>
      <c r="G107" s="152" t="s">
        <v>103</v>
      </c>
      <c r="H107" s="68"/>
      <c r="I107" s="99">
        <v>4320000</v>
      </c>
      <c r="J107" s="113">
        <v>0</v>
      </c>
      <c r="K107" s="204">
        <f t="shared" si="2"/>
        <v>4320000</v>
      </c>
      <c r="L107" s="99">
        <v>4320000</v>
      </c>
      <c r="M107" s="145">
        <f t="shared" si="3"/>
        <v>0</v>
      </c>
    </row>
    <row r="108" spans="1:13" ht="15" customHeight="1" x14ac:dyDescent="0.25">
      <c r="A108" s="97"/>
      <c r="B108" s="107" t="s">
        <v>294</v>
      </c>
      <c r="C108" s="98" t="s">
        <v>971</v>
      </c>
      <c r="D108" s="98" t="s">
        <v>972</v>
      </c>
      <c r="E108" s="192" t="s">
        <v>1211</v>
      </c>
      <c r="F108" s="65"/>
      <c r="G108" s="152" t="s">
        <v>244</v>
      </c>
      <c r="H108" s="68"/>
      <c r="I108" s="99">
        <v>65363930</v>
      </c>
      <c r="J108" s="113">
        <v>0</v>
      </c>
      <c r="K108" s="204">
        <f t="shared" si="2"/>
        <v>65363930</v>
      </c>
      <c r="L108" s="99">
        <v>65363930</v>
      </c>
      <c r="M108" s="145">
        <f t="shared" si="3"/>
        <v>0</v>
      </c>
    </row>
    <row r="109" spans="1:13" ht="15" customHeight="1" x14ac:dyDescent="0.25">
      <c r="A109" s="97"/>
      <c r="B109" s="107" t="s">
        <v>1056</v>
      </c>
      <c r="C109" s="98" t="s">
        <v>973</v>
      </c>
      <c r="D109" s="98" t="s">
        <v>974</v>
      </c>
      <c r="E109" s="192" t="s">
        <v>1212</v>
      </c>
      <c r="F109" s="65"/>
      <c r="G109" s="152" t="s">
        <v>319</v>
      </c>
      <c r="H109" s="68"/>
      <c r="I109" s="99">
        <v>6179334</v>
      </c>
      <c r="J109" s="113">
        <v>0</v>
      </c>
      <c r="K109" s="204">
        <f t="shared" si="2"/>
        <v>6179334</v>
      </c>
      <c r="L109" s="99">
        <v>6179334</v>
      </c>
      <c r="M109" s="145">
        <f t="shared" si="3"/>
        <v>0</v>
      </c>
    </row>
    <row r="110" spans="1:13" ht="15" customHeight="1" x14ac:dyDescent="0.25">
      <c r="A110" s="97"/>
      <c r="B110" s="107" t="s">
        <v>1057</v>
      </c>
      <c r="C110" s="98" t="s">
        <v>975</v>
      </c>
      <c r="D110" s="98" t="s">
        <v>976</v>
      </c>
      <c r="E110" s="192" t="s">
        <v>1213</v>
      </c>
      <c r="F110" s="65"/>
      <c r="G110" s="152" t="s">
        <v>279</v>
      </c>
      <c r="H110" s="68"/>
      <c r="I110" s="99">
        <v>8266666</v>
      </c>
      <c r="J110" s="113">
        <v>0</v>
      </c>
      <c r="K110" s="204">
        <f t="shared" si="2"/>
        <v>8266666</v>
      </c>
      <c r="L110" s="99">
        <v>8266666</v>
      </c>
      <c r="M110" s="145">
        <f t="shared" si="3"/>
        <v>0</v>
      </c>
    </row>
    <row r="111" spans="1:13" ht="15" customHeight="1" x14ac:dyDescent="0.25">
      <c r="A111" s="97"/>
      <c r="B111" s="107" t="s">
        <v>401</v>
      </c>
      <c r="C111" s="98" t="s">
        <v>977</v>
      </c>
      <c r="D111" s="98" t="s">
        <v>978</v>
      </c>
      <c r="E111" s="192" t="s">
        <v>1214</v>
      </c>
      <c r="F111" s="65"/>
      <c r="G111" s="152" t="s">
        <v>1077</v>
      </c>
      <c r="H111" s="68"/>
      <c r="I111" s="99">
        <v>648900</v>
      </c>
      <c r="J111" s="113">
        <v>0</v>
      </c>
      <c r="K111" s="204">
        <f t="shared" si="2"/>
        <v>648900</v>
      </c>
      <c r="L111" s="99">
        <v>648900</v>
      </c>
      <c r="M111" s="145">
        <f t="shared" si="3"/>
        <v>0</v>
      </c>
    </row>
    <row r="112" spans="1:13" ht="15" customHeight="1" x14ac:dyDescent="0.25">
      <c r="A112" s="97"/>
      <c r="B112" s="107" t="s">
        <v>179</v>
      </c>
      <c r="C112" s="98" t="s">
        <v>434</v>
      </c>
      <c r="D112" s="98" t="s">
        <v>979</v>
      </c>
      <c r="E112" s="192" t="s">
        <v>1215</v>
      </c>
      <c r="F112" s="65"/>
      <c r="G112" s="152" t="s">
        <v>1119</v>
      </c>
      <c r="H112" s="68"/>
      <c r="I112" s="99">
        <v>6018667</v>
      </c>
      <c r="J112" s="113">
        <v>2407467</v>
      </c>
      <c r="K112" s="204">
        <f t="shared" si="2"/>
        <v>3611200</v>
      </c>
      <c r="L112" s="99">
        <v>3611200</v>
      </c>
      <c r="M112" s="145">
        <f t="shared" si="3"/>
        <v>0</v>
      </c>
    </row>
    <row r="113" spans="1:13" ht="15" customHeight="1" x14ac:dyDescent="0.25">
      <c r="A113" s="97"/>
      <c r="B113" s="107" t="s">
        <v>1058</v>
      </c>
      <c r="C113" s="98" t="s">
        <v>980</v>
      </c>
      <c r="D113" s="98" t="s">
        <v>981</v>
      </c>
      <c r="E113" s="192" t="s">
        <v>1216</v>
      </c>
      <c r="F113" s="65"/>
      <c r="G113" s="152" t="s">
        <v>243</v>
      </c>
      <c r="H113" s="68"/>
      <c r="I113" s="99">
        <v>5326110</v>
      </c>
      <c r="J113" s="113">
        <v>171810</v>
      </c>
      <c r="K113" s="204">
        <f t="shared" si="2"/>
        <v>5154300</v>
      </c>
      <c r="L113" s="99">
        <v>5154300</v>
      </c>
      <c r="M113" s="145">
        <f t="shared" si="3"/>
        <v>0</v>
      </c>
    </row>
    <row r="114" spans="1:13" ht="15" customHeight="1" x14ac:dyDescent="0.25">
      <c r="A114" s="97"/>
      <c r="B114" s="107" t="s">
        <v>712</v>
      </c>
      <c r="C114" s="98" t="s">
        <v>982</v>
      </c>
      <c r="D114" s="98" t="s">
        <v>983</v>
      </c>
      <c r="E114" s="192" t="s">
        <v>1217</v>
      </c>
      <c r="F114" s="65"/>
      <c r="G114" s="152" t="s">
        <v>221</v>
      </c>
      <c r="H114" s="68"/>
      <c r="I114" s="99">
        <v>4671000</v>
      </c>
      <c r="J114" s="113">
        <v>0</v>
      </c>
      <c r="K114" s="204">
        <f t="shared" si="2"/>
        <v>4671000</v>
      </c>
      <c r="L114" s="99">
        <v>4671000</v>
      </c>
      <c r="M114" s="145">
        <f t="shared" si="3"/>
        <v>0</v>
      </c>
    </row>
    <row r="115" spans="1:13" ht="15" customHeight="1" x14ac:dyDescent="0.25">
      <c r="A115" s="97"/>
      <c r="B115" s="107" t="s">
        <v>393</v>
      </c>
      <c r="C115" s="98" t="s">
        <v>984</v>
      </c>
      <c r="D115" s="98" t="s">
        <v>985</v>
      </c>
      <c r="E115" s="192" t="s">
        <v>1218</v>
      </c>
      <c r="F115" s="65"/>
      <c r="G115" s="152" t="s">
        <v>1120</v>
      </c>
      <c r="H115" s="68"/>
      <c r="I115" s="99">
        <v>4666667</v>
      </c>
      <c r="J115" s="113">
        <v>0</v>
      </c>
      <c r="K115" s="204">
        <f t="shared" si="2"/>
        <v>4666667</v>
      </c>
      <c r="L115" s="99">
        <v>4666667</v>
      </c>
      <c r="M115" s="145">
        <f t="shared" si="3"/>
        <v>0</v>
      </c>
    </row>
    <row r="116" spans="1:13" ht="15" customHeight="1" x14ac:dyDescent="0.25">
      <c r="A116" s="97"/>
      <c r="B116" s="107" t="s">
        <v>292</v>
      </c>
      <c r="C116" s="98" t="s">
        <v>986</v>
      </c>
      <c r="D116" s="98" t="s">
        <v>987</v>
      </c>
      <c r="E116" s="192" t="s">
        <v>1219</v>
      </c>
      <c r="F116" s="65"/>
      <c r="G116" s="152" t="s">
        <v>1072</v>
      </c>
      <c r="H116" s="68"/>
      <c r="I116" s="99">
        <v>30000000</v>
      </c>
      <c r="J116" s="113">
        <v>0</v>
      </c>
      <c r="K116" s="204">
        <f t="shared" si="2"/>
        <v>30000000</v>
      </c>
      <c r="L116" s="99">
        <v>30000000</v>
      </c>
      <c r="M116" s="145">
        <f t="shared" si="3"/>
        <v>0</v>
      </c>
    </row>
    <row r="117" spans="1:13" ht="15" customHeight="1" x14ac:dyDescent="0.25">
      <c r="A117" s="97"/>
      <c r="B117" s="107" t="s">
        <v>292</v>
      </c>
      <c r="C117" s="98" t="s">
        <v>986</v>
      </c>
      <c r="D117" s="98" t="s">
        <v>987</v>
      </c>
      <c r="E117" s="192" t="s">
        <v>1219</v>
      </c>
      <c r="F117" s="65"/>
      <c r="G117" s="152" t="s">
        <v>1072</v>
      </c>
      <c r="H117" s="68"/>
      <c r="I117" s="99">
        <v>96982979</v>
      </c>
      <c r="J117" s="113">
        <v>0</v>
      </c>
      <c r="K117" s="204">
        <f t="shared" si="2"/>
        <v>96982979</v>
      </c>
      <c r="L117" s="99">
        <v>96982979</v>
      </c>
      <c r="M117" s="145">
        <f t="shared" si="3"/>
        <v>0</v>
      </c>
    </row>
    <row r="118" spans="1:13" ht="15" customHeight="1" x14ac:dyDescent="0.25">
      <c r="A118" s="97"/>
      <c r="B118" s="107" t="s">
        <v>292</v>
      </c>
      <c r="C118" s="98" t="s">
        <v>986</v>
      </c>
      <c r="D118" s="98" t="s">
        <v>987</v>
      </c>
      <c r="E118" s="192" t="s">
        <v>1219</v>
      </c>
      <c r="F118" s="65"/>
      <c r="G118" s="152" t="s">
        <v>1072</v>
      </c>
      <c r="H118" s="68"/>
      <c r="I118" s="99">
        <v>35000000</v>
      </c>
      <c r="J118" s="113">
        <v>477204</v>
      </c>
      <c r="K118" s="204">
        <f t="shared" si="2"/>
        <v>34522796</v>
      </c>
      <c r="L118" s="99">
        <v>34522796</v>
      </c>
      <c r="M118" s="145">
        <f t="shared" si="3"/>
        <v>0</v>
      </c>
    </row>
    <row r="119" spans="1:13" ht="15" customHeight="1" x14ac:dyDescent="0.25">
      <c r="A119" s="97"/>
      <c r="B119" s="107" t="s">
        <v>292</v>
      </c>
      <c r="C119" s="98" t="s">
        <v>986</v>
      </c>
      <c r="D119" s="98" t="s">
        <v>987</v>
      </c>
      <c r="E119" s="192" t="s">
        <v>1219</v>
      </c>
      <c r="F119" s="65"/>
      <c r="G119" s="152" t="s">
        <v>1072</v>
      </c>
      <c r="H119" s="68"/>
      <c r="I119" s="99">
        <v>35000000</v>
      </c>
      <c r="J119" s="113">
        <v>52648</v>
      </c>
      <c r="K119" s="204">
        <f t="shared" si="2"/>
        <v>34947352</v>
      </c>
      <c r="L119" s="99">
        <v>34947352</v>
      </c>
      <c r="M119" s="145">
        <f t="shared" si="3"/>
        <v>0</v>
      </c>
    </row>
    <row r="120" spans="1:13" ht="15" customHeight="1" x14ac:dyDescent="0.25">
      <c r="A120" s="97"/>
      <c r="B120" s="107" t="s">
        <v>710</v>
      </c>
      <c r="C120" s="98" t="s">
        <v>988</v>
      </c>
      <c r="D120" s="98" t="s">
        <v>989</v>
      </c>
      <c r="E120" s="192" t="s">
        <v>1220</v>
      </c>
      <c r="F120" s="65"/>
      <c r="G120" s="152" t="s">
        <v>1075</v>
      </c>
      <c r="H120" s="68"/>
      <c r="I120" s="99">
        <v>1956067</v>
      </c>
      <c r="J120" s="113">
        <v>150467</v>
      </c>
      <c r="K120" s="204">
        <f t="shared" si="2"/>
        <v>1805600</v>
      </c>
      <c r="L120" s="99">
        <v>1805600</v>
      </c>
      <c r="M120" s="145">
        <f t="shared" si="3"/>
        <v>0</v>
      </c>
    </row>
    <row r="121" spans="1:13" x14ac:dyDescent="0.25">
      <c r="B121" s="74" t="s">
        <v>768</v>
      </c>
      <c r="C121" s="3" t="s">
        <v>990</v>
      </c>
      <c r="D121" s="3" t="s">
        <v>991</v>
      </c>
      <c r="E121" s="189" t="s">
        <v>1221</v>
      </c>
      <c r="G121" s="189" t="s">
        <v>326</v>
      </c>
      <c r="I121" s="3">
        <v>6210000</v>
      </c>
      <c r="J121" s="3">
        <v>0</v>
      </c>
      <c r="K121" s="204">
        <f t="shared" si="2"/>
        <v>6210000</v>
      </c>
      <c r="L121" s="3">
        <v>6210000</v>
      </c>
      <c r="M121" s="145">
        <f t="shared" si="3"/>
        <v>0</v>
      </c>
    </row>
    <row r="122" spans="1:13" ht="15" customHeight="1" x14ac:dyDescent="0.25">
      <c r="A122" s="97"/>
      <c r="B122" s="107" t="s">
        <v>726</v>
      </c>
      <c r="C122" s="98" t="s">
        <v>992</v>
      </c>
      <c r="D122" s="98" t="s">
        <v>993</v>
      </c>
      <c r="E122" s="192" t="s">
        <v>1222</v>
      </c>
      <c r="F122" s="65"/>
      <c r="G122" s="152" t="s">
        <v>1121</v>
      </c>
      <c r="H122" s="68"/>
      <c r="I122" s="99">
        <v>3795000</v>
      </c>
      <c r="J122" s="113">
        <v>0</v>
      </c>
      <c r="K122" s="204">
        <f t="shared" si="2"/>
        <v>3795000</v>
      </c>
      <c r="L122" s="99">
        <v>3795000</v>
      </c>
      <c r="M122" s="145">
        <f t="shared" si="3"/>
        <v>0</v>
      </c>
    </row>
    <row r="123" spans="1:13" ht="15" customHeight="1" x14ac:dyDescent="0.25">
      <c r="A123" s="97"/>
      <c r="B123" s="107" t="s">
        <v>540</v>
      </c>
      <c r="C123" s="98" t="s">
        <v>994</v>
      </c>
      <c r="D123" s="98" t="s">
        <v>995</v>
      </c>
      <c r="E123" s="192" t="s">
        <v>1223</v>
      </c>
      <c r="F123" s="65"/>
      <c r="G123" s="152" t="s">
        <v>1122</v>
      </c>
      <c r="H123" s="68"/>
      <c r="I123" s="99">
        <v>3761667</v>
      </c>
      <c r="J123" s="113">
        <v>0</v>
      </c>
      <c r="K123" s="204">
        <f t="shared" si="2"/>
        <v>3761667</v>
      </c>
      <c r="L123" s="99">
        <v>3761667</v>
      </c>
      <c r="M123" s="145">
        <f t="shared" si="3"/>
        <v>0</v>
      </c>
    </row>
    <row r="124" spans="1:13" ht="15" customHeight="1" x14ac:dyDescent="0.25">
      <c r="A124" s="97"/>
      <c r="B124" s="107" t="s">
        <v>1059</v>
      </c>
      <c r="C124" s="98" t="s">
        <v>996</v>
      </c>
      <c r="D124" s="98" t="s">
        <v>997</v>
      </c>
      <c r="E124" s="192" t="s">
        <v>1224</v>
      </c>
      <c r="F124" s="65"/>
      <c r="G124" s="152" t="s">
        <v>1123</v>
      </c>
      <c r="H124" s="68"/>
      <c r="I124" s="99">
        <v>4139999</v>
      </c>
      <c r="J124" s="113">
        <v>0</v>
      </c>
      <c r="K124" s="204">
        <f t="shared" si="2"/>
        <v>4139999</v>
      </c>
      <c r="L124" s="99">
        <v>4139999</v>
      </c>
      <c r="M124" s="145">
        <f t="shared" si="3"/>
        <v>0</v>
      </c>
    </row>
    <row r="125" spans="1:13" ht="15" customHeight="1" x14ac:dyDescent="0.25">
      <c r="A125" s="97"/>
      <c r="B125" s="107" t="s">
        <v>1060</v>
      </c>
      <c r="C125" s="98" t="s">
        <v>998</v>
      </c>
      <c r="D125" s="98" t="s">
        <v>999</v>
      </c>
      <c r="E125" s="192" t="s">
        <v>1225</v>
      </c>
      <c r="F125" s="65"/>
      <c r="G125" s="152" t="s">
        <v>48</v>
      </c>
      <c r="H125" s="68"/>
      <c r="I125" s="99">
        <v>2642534</v>
      </c>
      <c r="J125" s="113">
        <v>0</v>
      </c>
      <c r="K125" s="204">
        <f t="shared" si="2"/>
        <v>2642534</v>
      </c>
      <c r="L125" s="99">
        <v>2642534</v>
      </c>
      <c r="M125" s="145">
        <f t="shared" si="3"/>
        <v>0</v>
      </c>
    </row>
    <row r="126" spans="1:13" ht="15" customHeight="1" x14ac:dyDescent="0.25">
      <c r="A126" s="97"/>
      <c r="B126" s="107" t="s">
        <v>1061</v>
      </c>
      <c r="C126" s="98" t="s">
        <v>1000</v>
      </c>
      <c r="D126" s="98" t="s">
        <v>1001</v>
      </c>
      <c r="E126" s="192" t="s">
        <v>1226</v>
      </c>
      <c r="F126" s="65"/>
      <c r="G126" s="152" t="s">
        <v>329</v>
      </c>
      <c r="H126" s="68"/>
      <c r="I126" s="99">
        <v>3611200</v>
      </c>
      <c r="J126" s="113">
        <v>0</v>
      </c>
      <c r="K126" s="204">
        <f t="shared" si="2"/>
        <v>3611200</v>
      </c>
      <c r="L126" s="99">
        <v>3611200</v>
      </c>
      <c r="M126" s="145">
        <f t="shared" si="3"/>
        <v>0</v>
      </c>
    </row>
    <row r="127" spans="1:13" ht="15" customHeight="1" x14ac:dyDescent="0.25">
      <c r="A127" s="97"/>
      <c r="B127" s="107" t="s">
        <v>1062</v>
      </c>
      <c r="C127" s="98" t="s">
        <v>1002</v>
      </c>
      <c r="D127" s="98" t="s">
        <v>1003</v>
      </c>
      <c r="E127" s="192" t="s">
        <v>1227</v>
      </c>
      <c r="F127" s="65"/>
      <c r="G127" s="152" t="s">
        <v>1124</v>
      </c>
      <c r="H127" s="68"/>
      <c r="I127" s="99">
        <v>4664467</v>
      </c>
      <c r="J127" s="113">
        <v>150467</v>
      </c>
      <c r="K127" s="204">
        <f t="shared" si="2"/>
        <v>4514000</v>
      </c>
      <c r="L127" s="99">
        <v>4514000</v>
      </c>
      <c r="M127" s="145">
        <f t="shared" si="3"/>
        <v>0</v>
      </c>
    </row>
    <row r="128" spans="1:13" ht="15" customHeight="1" x14ac:dyDescent="0.25">
      <c r="A128" s="97"/>
      <c r="B128" s="107" t="s">
        <v>578</v>
      </c>
      <c r="C128" s="98" t="s">
        <v>1004</v>
      </c>
      <c r="D128" s="98" t="s">
        <v>1005</v>
      </c>
      <c r="E128" s="192" t="s">
        <v>1228</v>
      </c>
      <c r="F128" s="65"/>
      <c r="G128" s="152" t="s">
        <v>322</v>
      </c>
      <c r="H128" s="68"/>
      <c r="I128" s="99">
        <v>7000000</v>
      </c>
      <c r="J128" s="113">
        <v>0</v>
      </c>
      <c r="K128" s="204">
        <f t="shared" si="2"/>
        <v>7000000</v>
      </c>
      <c r="L128" s="99">
        <v>7000000</v>
      </c>
      <c r="M128" s="145">
        <f t="shared" si="3"/>
        <v>0</v>
      </c>
    </row>
    <row r="129" spans="1:13" ht="15" customHeight="1" x14ac:dyDescent="0.25">
      <c r="A129" s="97"/>
      <c r="B129" s="107" t="s">
        <v>296</v>
      </c>
      <c r="C129" s="98" t="s">
        <v>1006</v>
      </c>
      <c r="D129" s="98" t="s">
        <v>1007</v>
      </c>
      <c r="E129" s="192" t="s">
        <v>1229</v>
      </c>
      <c r="F129" s="65"/>
      <c r="G129" s="152" t="s">
        <v>1125</v>
      </c>
      <c r="H129" s="68"/>
      <c r="I129" s="99">
        <v>3000000</v>
      </c>
      <c r="J129" s="113">
        <v>0</v>
      </c>
      <c r="K129" s="204">
        <f t="shared" si="2"/>
        <v>3000000</v>
      </c>
      <c r="L129" s="99">
        <v>3000000</v>
      </c>
      <c r="M129" s="145">
        <f t="shared" si="3"/>
        <v>0</v>
      </c>
    </row>
    <row r="130" spans="1:13" ht="15" customHeight="1" x14ac:dyDescent="0.25">
      <c r="A130" s="97"/>
      <c r="B130" s="107" t="s">
        <v>362</v>
      </c>
      <c r="C130" s="98" t="s">
        <v>1008</v>
      </c>
      <c r="D130" s="98" t="s">
        <v>1009</v>
      </c>
      <c r="E130" s="192" t="s">
        <v>1230</v>
      </c>
      <c r="F130" s="65"/>
      <c r="G130" s="152" t="s">
        <v>340</v>
      </c>
      <c r="H130" s="68"/>
      <c r="I130" s="99">
        <v>3881250</v>
      </c>
      <c r="J130" s="113">
        <v>0</v>
      </c>
      <c r="K130" s="204">
        <f t="shared" si="2"/>
        <v>3881250</v>
      </c>
      <c r="L130" s="99">
        <v>3881250</v>
      </c>
      <c r="M130" s="145">
        <f t="shared" si="3"/>
        <v>0</v>
      </c>
    </row>
    <row r="131" spans="1:13" ht="15" customHeight="1" x14ac:dyDescent="0.25">
      <c r="A131" s="97"/>
      <c r="B131" s="107" t="s">
        <v>1063</v>
      </c>
      <c r="C131" s="98" t="s">
        <v>915</v>
      </c>
      <c r="D131" s="98" t="s">
        <v>1010</v>
      </c>
      <c r="E131" s="192" t="s">
        <v>1231</v>
      </c>
      <c r="F131" s="65"/>
      <c r="G131" s="152" t="s">
        <v>328</v>
      </c>
      <c r="H131" s="68"/>
      <c r="I131" s="99">
        <v>902800</v>
      </c>
      <c r="J131" s="113">
        <v>0</v>
      </c>
      <c r="K131" s="204">
        <f t="shared" si="2"/>
        <v>902800</v>
      </c>
      <c r="L131" s="99">
        <v>902800</v>
      </c>
      <c r="M131" s="145">
        <f t="shared" si="3"/>
        <v>0</v>
      </c>
    </row>
    <row r="132" spans="1:13" ht="15" customHeight="1" x14ac:dyDescent="0.25">
      <c r="A132" s="97"/>
      <c r="B132" s="107" t="s">
        <v>1038</v>
      </c>
      <c r="C132" s="98" t="s">
        <v>1011</v>
      </c>
      <c r="D132" s="98" t="s">
        <v>1012</v>
      </c>
      <c r="E132" s="192" t="s">
        <v>1232</v>
      </c>
      <c r="F132" s="65"/>
      <c r="G132" s="152" t="s">
        <v>333</v>
      </c>
      <c r="H132" s="68"/>
      <c r="I132" s="99">
        <v>3622500</v>
      </c>
      <c r="J132" s="113">
        <v>0</v>
      </c>
      <c r="K132" s="204">
        <f t="shared" si="2"/>
        <v>3622500</v>
      </c>
      <c r="L132" s="99">
        <v>3622500</v>
      </c>
      <c r="M132" s="145">
        <f t="shared" si="3"/>
        <v>0</v>
      </c>
    </row>
    <row r="133" spans="1:13" ht="15" customHeight="1" x14ac:dyDescent="0.25">
      <c r="A133" s="97"/>
      <c r="B133" s="107" t="s">
        <v>733</v>
      </c>
      <c r="C133" s="98" t="s">
        <v>1013</v>
      </c>
      <c r="D133" s="98" t="s">
        <v>1014</v>
      </c>
      <c r="E133" s="192" t="s">
        <v>1233</v>
      </c>
      <c r="F133" s="65"/>
      <c r="G133" s="152" t="s">
        <v>1126</v>
      </c>
      <c r="H133" s="68"/>
      <c r="I133" s="99">
        <v>6200000</v>
      </c>
      <c r="J133" s="113">
        <v>200000</v>
      </c>
      <c r="K133" s="204">
        <f t="shared" si="2"/>
        <v>6000000</v>
      </c>
      <c r="L133" s="99">
        <v>6000000</v>
      </c>
      <c r="M133" s="145">
        <f t="shared" si="3"/>
        <v>0</v>
      </c>
    </row>
    <row r="134" spans="1:13" ht="15" customHeight="1" x14ac:dyDescent="0.25">
      <c r="A134" s="97"/>
      <c r="B134" s="107" t="s">
        <v>594</v>
      </c>
      <c r="C134" s="98" t="s">
        <v>1015</v>
      </c>
      <c r="D134" s="98" t="s">
        <v>1016</v>
      </c>
      <c r="E134" s="192" t="s">
        <v>1234</v>
      </c>
      <c r="F134" s="65"/>
      <c r="G134" s="152" t="s">
        <v>151</v>
      </c>
      <c r="H134" s="68"/>
      <c r="I134" s="99">
        <v>4027392</v>
      </c>
      <c r="J134" s="113">
        <v>423936</v>
      </c>
      <c r="K134" s="204">
        <f t="shared" si="2"/>
        <v>3603456</v>
      </c>
      <c r="L134" s="99">
        <v>3603456</v>
      </c>
      <c r="M134" s="145">
        <f t="shared" si="3"/>
        <v>0</v>
      </c>
    </row>
    <row r="135" spans="1:13" ht="15" customHeight="1" x14ac:dyDescent="0.25">
      <c r="A135" s="97"/>
      <c r="B135" s="107" t="s">
        <v>426</v>
      </c>
      <c r="C135" s="98" t="s">
        <v>1017</v>
      </c>
      <c r="D135" s="98" t="s">
        <v>1018</v>
      </c>
      <c r="E135" s="192" t="s">
        <v>1235</v>
      </c>
      <c r="F135" s="65"/>
      <c r="G135" s="152" t="s">
        <v>347</v>
      </c>
      <c r="H135" s="68"/>
      <c r="I135" s="99">
        <v>15000000</v>
      </c>
      <c r="J135" s="113">
        <v>0</v>
      </c>
      <c r="K135" s="204">
        <f t="shared" si="2"/>
        <v>15000000</v>
      </c>
      <c r="L135" s="99">
        <v>15000000</v>
      </c>
      <c r="M135" s="145">
        <f t="shared" si="3"/>
        <v>0</v>
      </c>
    </row>
    <row r="136" spans="1:13" ht="15" customHeight="1" x14ac:dyDescent="0.25">
      <c r="A136" s="97"/>
      <c r="B136" s="107" t="s">
        <v>426</v>
      </c>
      <c r="C136" s="98" t="s">
        <v>1017</v>
      </c>
      <c r="D136" s="98" t="s">
        <v>1018</v>
      </c>
      <c r="E136" s="192" t="s">
        <v>1235</v>
      </c>
      <c r="F136" s="65"/>
      <c r="G136" s="152" t="s">
        <v>347</v>
      </c>
      <c r="H136" s="68"/>
      <c r="I136" s="99">
        <v>10000000</v>
      </c>
      <c r="J136" s="113">
        <v>0</v>
      </c>
      <c r="K136" s="204">
        <f t="shared" ref="K136:K139" si="4">+I136-J136</f>
        <v>10000000</v>
      </c>
      <c r="L136" s="99">
        <v>10000000</v>
      </c>
      <c r="M136" s="145">
        <f t="shared" si="3"/>
        <v>0</v>
      </c>
    </row>
    <row r="137" spans="1:13" ht="15" customHeight="1" x14ac:dyDescent="0.25">
      <c r="A137" s="97"/>
      <c r="B137" s="107" t="s">
        <v>426</v>
      </c>
      <c r="C137" s="98" t="s">
        <v>1017</v>
      </c>
      <c r="D137" s="98" t="s">
        <v>1018</v>
      </c>
      <c r="E137" s="192" t="s">
        <v>1235</v>
      </c>
      <c r="F137" s="65"/>
      <c r="G137" s="152" t="s">
        <v>347</v>
      </c>
      <c r="H137" s="68"/>
      <c r="I137" s="99">
        <v>15000000</v>
      </c>
      <c r="J137" s="113">
        <v>0</v>
      </c>
      <c r="K137" s="204">
        <f t="shared" si="4"/>
        <v>15000000</v>
      </c>
      <c r="L137" s="99">
        <v>15000000</v>
      </c>
      <c r="M137" s="145">
        <f t="shared" si="3"/>
        <v>0</v>
      </c>
    </row>
    <row r="138" spans="1:13" ht="15" customHeight="1" x14ac:dyDescent="0.25">
      <c r="A138" s="97"/>
      <c r="B138" s="107" t="s">
        <v>426</v>
      </c>
      <c r="C138" s="98" t="s">
        <v>1017</v>
      </c>
      <c r="D138" s="98" t="s">
        <v>1018</v>
      </c>
      <c r="E138" s="192" t="s">
        <v>1235</v>
      </c>
      <c r="F138" s="65"/>
      <c r="G138" s="152" t="s">
        <v>347</v>
      </c>
      <c r="H138" s="68"/>
      <c r="I138" s="99">
        <v>40000000</v>
      </c>
      <c r="J138" s="113">
        <v>0</v>
      </c>
      <c r="K138" s="204">
        <f t="shared" si="4"/>
        <v>40000000</v>
      </c>
      <c r="L138" s="99">
        <v>40000000</v>
      </c>
      <c r="M138" s="145">
        <f t="shared" si="3"/>
        <v>0</v>
      </c>
    </row>
    <row r="139" spans="1:13" ht="15" customHeight="1" x14ac:dyDescent="0.25">
      <c r="A139" s="100"/>
      <c r="B139" s="110" t="s">
        <v>1064</v>
      </c>
      <c r="C139" s="111" t="s">
        <v>1019</v>
      </c>
      <c r="D139" s="111" t="s">
        <v>1020</v>
      </c>
      <c r="E139" s="193" t="s">
        <v>1236</v>
      </c>
      <c r="F139" s="65"/>
      <c r="G139" s="190" t="s">
        <v>1127</v>
      </c>
      <c r="H139" s="68"/>
      <c r="I139" s="99">
        <v>9141105</v>
      </c>
      <c r="J139" s="113">
        <v>0</v>
      </c>
      <c r="K139" s="204">
        <f t="shared" si="4"/>
        <v>9141105</v>
      </c>
      <c r="L139" s="99">
        <v>9141105</v>
      </c>
      <c r="M139" s="145">
        <f t="shared" si="3"/>
        <v>0</v>
      </c>
    </row>
    <row r="140" spans="1:13" x14ac:dyDescent="0.25">
      <c r="A140" s="7"/>
      <c r="B140" s="73"/>
      <c r="C140" s="8"/>
      <c r="D140" s="8"/>
      <c r="E140" s="8"/>
      <c r="F140" s="8"/>
      <c r="G140" s="220" t="s">
        <v>13</v>
      </c>
      <c r="H140" s="221"/>
      <c r="I140" s="16">
        <f>SUM(I7:I139)</f>
        <v>1377750609</v>
      </c>
      <c r="J140" s="16">
        <f>SUM(J8:J139)</f>
        <v>61455821</v>
      </c>
      <c r="K140" s="16">
        <f>SUM(K7:K139)</f>
        <v>1316294788</v>
      </c>
      <c r="L140" s="16">
        <f>SUM(L7:L139)</f>
        <v>1316294788</v>
      </c>
      <c r="M140" s="146">
        <f>SUM(M7:M139)</f>
        <v>0</v>
      </c>
    </row>
    <row r="141" spans="1:13" ht="12.75" customHeight="1" x14ac:dyDescent="0.25">
      <c r="A141" s="7"/>
      <c r="B141" s="73"/>
      <c r="C141" s="8"/>
      <c r="D141" s="8"/>
      <c r="E141" s="8"/>
      <c r="F141" s="12"/>
      <c r="G141" s="8"/>
      <c r="H141" s="8"/>
      <c r="I141" s="12"/>
      <c r="J141" s="12"/>
      <c r="K141" s="12"/>
      <c r="L141" s="12"/>
      <c r="M141" s="147"/>
    </row>
    <row r="144" spans="1:13" x14ac:dyDescent="0.25">
      <c r="I144" s="45"/>
      <c r="J144" s="45"/>
      <c r="K144" s="45"/>
    </row>
  </sheetData>
  <mergeCells count="8">
    <mergeCell ref="A3:L3"/>
    <mergeCell ref="G140:H140"/>
    <mergeCell ref="A5:A6"/>
    <mergeCell ref="E5:H5"/>
    <mergeCell ref="I5:I6"/>
    <mergeCell ref="L5:L6"/>
    <mergeCell ref="E6:F6"/>
    <mergeCell ref="G6:H6"/>
  </mergeCells>
  <printOptions horizontalCentered="1" verticalCentered="1"/>
  <pageMargins left="0.19685039370078741" right="0.19685039370078741" top="0.39370078740157483" bottom="0.39370078740157483" header="0" footer="0"/>
  <pageSetup scale="80" orientation="landscape" horizontalDpi="4294967293" r:id="rId1"/>
  <headerFooter>
    <oddHeader>&amp;R&amp;D</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167"/>
  <sheetViews>
    <sheetView workbookViewId="0">
      <selection activeCell="M4" sqref="M4"/>
    </sheetView>
  </sheetViews>
  <sheetFormatPr baseColWidth="10" defaultRowHeight="15" x14ac:dyDescent="0.25"/>
  <cols>
    <col min="1" max="1" width="15.140625" style="3" customWidth="1"/>
    <col min="2" max="2" width="11.5703125" style="3" customWidth="1"/>
    <col min="3" max="3" width="12.28515625" style="3" customWidth="1"/>
    <col min="4" max="4" width="12.85546875" style="3" customWidth="1"/>
    <col min="5" max="5" width="15.7109375" style="3" customWidth="1"/>
    <col min="6" max="6" width="14.7109375" style="3" customWidth="1"/>
    <col min="7" max="13" width="15.7109375" style="3" customWidth="1"/>
    <col min="14" max="16384" width="11.42578125" style="3"/>
  </cols>
  <sheetData>
    <row r="1" spans="1:13" ht="12.75" customHeight="1" x14ac:dyDescent="0.25">
      <c r="A1" s="1" t="s">
        <v>24</v>
      </c>
      <c r="B1" s="1"/>
      <c r="C1" s="1"/>
      <c r="D1" s="1"/>
      <c r="E1" s="2"/>
      <c r="F1" s="1"/>
      <c r="G1" s="2"/>
      <c r="H1" s="2"/>
      <c r="I1" s="2"/>
      <c r="J1" s="2"/>
      <c r="K1" s="2"/>
      <c r="L1" s="2"/>
      <c r="M1" s="2"/>
    </row>
    <row r="2" spans="1:13" ht="12.75" customHeight="1" x14ac:dyDescent="0.25">
      <c r="A2" s="2"/>
      <c r="B2" s="2"/>
      <c r="C2" s="2"/>
      <c r="D2" s="2"/>
      <c r="E2" s="2"/>
      <c r="F2" s="2"/>
      <c r="G2" s="2"/>
      <c r="H2" s="2"/>
      <c r="I2" s="2"/>
      <c r="J2" s="2"/>
      <c r="K2" s="2"/>
      <c r="L2" s="2"/>
      <c r="M2" s="47"/>
    </row>
    <row r="3" spans="1:13" ht="15" customHeight="1" x14ac:dyDescent="0.25">
      <c r="A3" s="219" t="s">
        <v>96</v>
      </c>
      <c r="B3" s="219"/>
      <c r="C3" s="219"/>
      <c r="D3" s="219"/>
      <c r="E3" s="219"/>
      <c r="F3" s="219"/>
      <c r="G3" s="219"/>
      <c r="H3" s="219"/>
      <c r="I3" s="219"/>
      <c r="J3" s="219"/>
      <c r="K3" s="219"/>
      <c r="L3" s="219"/>
      <c r="M3" s="123" t="s">
        <v>3125</v>
      </c>
    </row>
    <row r="4" spans="1:13" ht="12.75" customHeight="1" x14ac:dyDescent="0.25">
      <c r="A4" s="4"/>
      <c r="B4" s="4"/>
      <c r="C4" s="4"/>
      <c r="D4" s="4"/>
      <c r="E4" s="4"/>
      <c r="F4" s="4"/>
      <c r="G4" s="4"/>
      <c r="H4" s="4"/>
      <c r="I4" s="4"/>
      <c r="J4" s="4"/>
      <c r="K4" s="4"/>
      <c r="L4" s="4"/>
      <c r="M4" s="5"/>
    </row>
    <row r="5" spans="1:13" ht="24" x14ac:dyDescent="0.25">
      <c r="A5" s="222" t="s">
        <v>4</v>
      </c>
      <c r="B5" s="96" t="s">
        <v>10</v>
      </c>
      <c r="C5" s="92" t="s">
        <v>14</v>
      </c>
      <c r="D5" s="96" t="s">
        <v>14</v>
      </c>
      <c r="E5" s="224" t="s">
        <v>12</v>
      </c>
      <c r="F5" s="225"/>
      <c r="G5" s="225"/>
      <c r="H5" s="226"/>
      <c r="I5" s="222" t="s">
        <v>6</v>
      </c>
      <c r="J5" s="92" t="s">
        <v>311</v>
      </c>
      <c r="K5" s="93" t="s">
        <v>312</v>
      </c>
      <c r="L5" s="222" t="s">
        <v>5</v>
      </c>
      <c r="M5" s="92" t="s">
        <v>0</v>
      </c>
    </row>
    <row r="6" spans="1:13" x14ac:dyDescent="0.25">
      <c r="A6" s="223"/>
      <c r="B6" s="94" t="s">
        <v>11</v>
      </c>
      <c r="C6" s="94" t="s">
        <v>9</v>
      </c>
      <c r="D6" s="94" t="s">
        <v>8</v>
      </c>
      <c r="E6" s="224" t="s">
        <v>2</v>
      </c>
      <c r="F6" s="226"/>
      <c r="G6" s="224" t="s">
        <v>7</v>
      </c>
      <c r="H6" s="226"/>
      <c r="I6" s="223"/>
      <c r="J6" s="94"/>
      <c r="K6" s="94"/>
      <c r="L6" s="223"/>
      <c r="M6" s="94" t="s">
        <v>1</v>
      </c>
    </row>
    <row r="7" spans="1:13" x14ac:dyDescent="0.25">
      <c r="A7" s="104"/>
      <c r="B7" s="98" t="s">
        <v>1486</v>
      </c>
      <c r="C7" s="108" t="s">
        <v>1237</v>
      </c>
      <c r="D7" s="108" t="s">
        <v>1238</v>
      </c>
      <c r="E7" s="150" t="s">
        <v>1636</v>
      </c>
      <c r="F7" s="65"/>
      <c r="G7" s="60" t="s">
        <v>1560</v>
      </c>
      <c r="H7" s="66"/>
      <c r="I7" s="117">
        <v>350000</v>
      </c>
      <c r="J7" s="118">
        <v>350000</v>
      </c>
      <c r="K7" s="118">
        <f>+I7-J7</f>
        <v>0</v>
      </c>
      <c r="L7" s="114">
        <v>0</v>
      </c>
      <c r="M7" s="99">
        <f>+K7-L7</f>
        <v>0</v>
      </c>
    </row>
    <row r="8" spans="1:13" x14ac:dyDescent="0.25">
      <c r="A8" s="104"/>
      <c r="B8" s="98" t="s">
        <v>598</v>
      </c>
      <c r="C8" s="108" t="s">
        <v>1239</v>
      </c>
      <c r="D8" s="108" t="s">
        <v>1240</v>
      </c>
      <c r="E8" s="150" t="s">
        <v>1637</v>
      </c>
      <c r="F8" s="65"/>
      <c r="G8" s="60" t="s">
        <v>492</v>
      </c>
      <c r="H8" s="66"/>
      <c r="I8" s="117">
        <v>9333333</v>
      </c>
      <c r="J8" s="119">
        <v>0</v>
      </c>
      <c r="K8" s="118">
        <f t="shared" ref="K8:K71" si="0">+I8-J8</f>
        <v>9333333</v>
      </c>
      <c r="L8" s="99">
        <v>9333333</v>
      </c>
      <c r="M8" s="99">
        <f t="shared" ref="M8:M71" si="1">+K8-L8</f>
        <v>0</v>
      </c>
    </row>
    <row r="9" spans="1:13" x14ac:dyDescent="0.25">
      <c r="A9" s="104"/>
      <c r="B9" s="98" t="s">
        <v>1487</v>
      </c>
      <c r="C9" s="108" t="s">
        <v>1241</v>
      </c>
      <c r="D9" s="108" t="s">
        <v>1242</v>
      </c>
      <c r="E9" s="150" t="s">
        <v>1638</v>
      </c>
      <c r="F9" s="65"/>
      <c r="G9" s="60" t="s">
        <v>490</v>
      </c>
      <c r="H9" s="66"/>
      <c r="I9" s="117">
        <v>1333334</v>
      </c>
      <c r="J9" s="119">
        <v>333334</v>
      </c>
      <c r="K9" s="118">
        <f t="shared" si="0"/>
        <v>1000000</v>
      </c>
      <c r="L9" s="99">
        <v>1000000</v>
      </c>
      <c r="M9" s="99">
        <f t="shared" si="1"/>
        <v>0</v>
      </c>
    </row>
    <row r="10" spans="1:13" x14ac:dyDescent="0.25">
      <c r="A10" s="104"/>
      <c r="B10" s="98" t="s">
        <v>1488</v>
      </c>
      <c r="C10" s="108" t="s">
        <v>1243</v>
      </c>
      <c r="D10" s="108" t="s">
        <v>1244</v>
      </c>
      <c r="E10" s="150" t="s">
        <v>1639</v>
      </c>
      <c r="F10" s="65"/>
      <c r="G10" s="60" t="s">
        <v>1561</v>
      </c>
      <c r="H10" s="66"/>
      <c r="I10" s="117">
        <v>3009333</v>
      </c>
      <c r="J10" s="119">
        <v>0</v>
      </c>
      <c r="K10" s="118">
        <f t="shared" si="0"/>
        <v>3009333</v>
      </c>
      <c r="L10" s="99">
        <v>3009333</v>
      </c>
      <c r="M10" s="99">
        <f t="shared" si="1"/>
        <v>0</v>
      </c>
    </row>
    <row r="11" spans="1:13" x14ac:dyDescent="0.25">
      <c r="A11" s="104"/>
      <c r="B11" s="98" t="s">
        <v>1489</v>
      </c>
      <c r="C11" s="108" t="s">
        <v>1245</v>
      </c>
      <c r="D11" s="108" t="s">
        <v>1246</v>
      </c>
      <c r="E11" s="150" t="s">
        <v>1640</v>
      </c>
      <c r="F11" s="65"/>
      <c r="G11" s="60" t="s">
        <v>449</v>
      </c>
      <c r="H11" s="66"/>
      <c r="I11" s="117">
        <v>1504667</v>
      </c>
      <c r="J11" s="119">
        <v>1504667</v>
      </c>
      <c r="K11" s="118">
        <f t="shared" si="0"/>
        <v>0</v>
      </c>
      <c r="L11" s="99">
        <v>0</v>
      </c>
      <c r="M11" s="99">
        <f t="shared" si="1"/>
        <v>0</v>
      </c>
    </row>
    <row r="12" spans="1:13" x14ac:dyDescent="0.25">
      <c r="A12" s="104"/>
      <c r="B12" s="98" t="s">
        <v>1490</v>
      </c>
      <c r="C12" s="108" t="s">
        <v>1247</v>
      </c>
      <c r="D12" s="108" t="s">
        <v>1248</v>
      </c>
      <c r="E12" s="150" t="s">
        <v>1641</v>
      </c>
      <c r="F12" s="65"/>
      <c r="G12" s="60" t="s">
        <v>1562</v>
      </c>
      <c r="H12" s="66"/>
      <c r="I12" s="117">
        <v>8500000</v>
      </c>
      <c r="J12" s="119">
        <v>1166667</v>
      </c>
      <c r="K12" s="118">
        <f t="shared" si="0"/>
        <v>7333333</v>
      </c>
      <c r="L12" s="99">
        <v>7333333</v>
      </c>
      <c r="M12" s="99">
        <f t="shared" si="1"/>
        <v>0</v>
      </c>
    </row>
    <row r="13" spans="1:13" x14ac:dyDescent="0.25">
      <c r="A13" s="104"/>
      <c r="B13" s="98" t="s">
        <v>1491</v>
      </c>
      <c r="C13" s="108" t="s">
        <v>1249</v>
      </c>
      <c r="D13" s="108" t="s">
        <v>1250</v>
      </c>
      <c r="E13" s="150" t="s">
        <v>1642</v>
      </c>
      <c r="F13" s="65"/>
      <c r="G13" s="60" t="s">
        <v>70</v>
      </c>
      <c r="H13" s="66"/>
      <c r="I13" s="117">
        <v>13500000</v>
      </c>
      <c r="J13" s="119">
        <v>12166667</v>
      </c>
      <c r="K13" s="118">
        <f t="shared" si="0"/>
        <v>1333333</v>
      </c>
      <c r="L13" s="99">
        <v>1333333</v>
      </c>
      <c r="M13" s="99">
        <f t="shared" si="1"/>
        <v>0</v>
      </c>
    </row>
    <row r="14" spans="1:13" x14ac:dyDescent="0.25">
      <c r="A14" s="104"/>
      <c r="B14" s="98" t="s">
        <v>1492</v>
      </c>
      <c r="C14" s="108" t="s">
        <v>1251</v>
      </c>
      <c r="D14" s="108" t="s">
        <v>1252</v>
      </c>
      <c r="E14" s="150" t="s">
        <v>1643</v>
      </c>
      <c r="F14" s="65"/>
      <c r="G14" s="60" t="s">
        <v>448</v>
      </c>
      <c r="H14" s="66"/>
      <c r="I14" s="117">
        <v>5000000</v>
      </c>
      <c r="J14" s="119">
        <v>0</v>
      </c>
      <c r="K14" s="118">
        <f t="shared" si="0"/>
        <v>5000000</v>
      </c>
      <c r="L14" s="99">
        <v>5000000</v>
      </c>
      <c r="M14" s="99">
        <f t="shared" si="1"/>
        <v>0</v>
      </c>
    </row>
    <row r="15" spans="1:13" x14ac:dyDescent="0.25">
      <c r="A15" s="104"/>
      <c r="B15" s="98" t="s">
        <v>599</v>
      </c>
      <c r="C15" s="108" t="s">
        <v>1253</v>
      </c>
      <c r="D15" s="108" t="s">
        <v>1254</v>
      </c>
      <c r="E15" s="150" t="s">
        <v>1644</v>
      </c>
      <c r="F15" s="65"/>
      <c r="G15" s="60" t="s">
        <v>1563</v>
      </c>
      <c r="H15" s="66"/>
      <c r="I15" s="117">
        <v>777216</v>
      </c>
      <c r="J15" s="119">
        <v>0</v>
      </c>
      <c r="K15" s="118">
        <f t="shared" si="0"/>
        <v>777216</v>
      </c>
      <c r="L15" s="99">
        <v>777216</v>
      </c>
      <c r="M15" s="99">
        <f t="shared" si="1"/>
        <v>0</v>
      </c>
    </row>
    <row r="16" spans="1:13" x14ac:dyDescent="0.25">
      <c r="A16" s="104"/>
      <c r="B16" s="98" t="s">
        <v>1493</v>
      </c>
      <c r="C16" s="108" t="s">
        <v>1255</v>
      </c>
      <c r="D16" s="108" t="s">
        <v>1256</v>
      </c>
      <c r="E16" s="60" t="s">
        <v>1645</v>
      </c>
      <c r="F16" s="65"/>
      <c r="G16" s="60" t="s">
        <v>1564</v>
      </c>
      <c r="H16" s="66"/>
      <c r="I16" s="117">
        <v>176640</v>
      </c>
      <c r="J16" s="119">
        <v>176640</v>
      </c>
      <c r="K16" s="118">
        <f t="shared" si="0"/>
        <v>0</v>
      </c>
      <c r="L16" s="99">
        <v>0</v>
      </c>
      <c r="M16" s="99">
        <f t="shared" si="1"/>
        <v>0</v>
      </c>
    </row>
    <row r="17" spans="1:13" x14ac:dyDescent="0.25">
      <c r="A17" s="104"/>
      <c r="B17" s="98" t="s">
        <v>859</v>
      </c>
      <c r="C17" s="108" t="s">
        <v>1257</v>
      </c>
      <c r="D17" s="108" t="s">
        <v>1258</v>
      </c>
      <c r="E17" s="60" t="s">
        <v>1646</v>
      </c>
      <c r="F17" s="65"/>
      <c r="G17" s="60" t="s">
        <v>463</v>
      </c>
      <c r="H17" s="66"/>
      <c r="I17" s="117">
        <v>2826424</v>
      </c>
      <c r="J17" s="119">
        <v>0</v>
      </c>
      <c r="K17" s="118">
        <f t="shared" si="0"/>
        <v>2826424</v>
      </c>
      <c r="L17" s="99">
        <v>2826424</v>
      </c>
      <c r="M17" s="99">
        <f t="shared" si="1"/>
        <v>0</v>
      </c>
    </row>
    <row r="18" spans="1:13" x14ac:dyDescent="0.25">
      <c r="A18" s="104"/>
      <c r="B18" s="98" t="s">
        <v>511</v>
      </c>
      <c r="C18" s="108" t="s">
        <v>1259</v>
      </c>
      <c r="D18" s="108" t="s">
        <v>517</v>
      </c>
      <c r="E18" s="60" t="s">
        <v>1644</v>
      </c>
      <c r="F18" s="65"/>
      <c r="G18" s="60" t="s">
        <v>1565</v>
      </c>
      <c r="H18" s="66"/>
      <c r="I18" s="117">
        <v>1201152</v>
      </c>
      <c r="J18" s="119">
        <v>1201152</v>
      </c>
      <c r="K18" s="118">
        <f t="shared" si="0"/>
        <v>0</v>
      </c>
      <c r="L18" s="99">
        <v>0</v>
      </c>
      <c r="M18" s="99">
        <f t="shared" si="1"/>
        <v>0</v>
      </c>
    </row>
    <row r="19" spans="1:13" x14ac:dyDescent="0.25">
      <c r="A19" s="104"/>
      <c r="B19" s="98" t="s">
        <v>1260</v>
      </c>
      <c r="C19" s="108" t="s">
        <v>349</v>
      </c>
      <c r="D19" s="108" t="s">
        <v>1260</v>
      </c>
      <c r="E19" s="60" t="s">
        <v>1647</v>
      </c>
      <c r="F19" s="65"/>
      <c r="G19" s="60" t="s">
        <v>1566</v>
      </c>
      <c r="H19" s="66"/>
      <c r="I19" s="117">
        <v>4260750</v>
      </c>
      <c r="J19" s="119">
        <v>0</v>
      </c>
      <c r="K19" s="118">
        <f t="shared" si="0"/>
        <v>4260750</v>
      </c>
      <c r="L19" s="99">
        <v>4260750</v>
      </c>
      <c r="M19" s="99">
        <f t="shared" si="1"/>
        <v>0</v>
      </c>
    </row>
    <row r="20" spans="1:13" x14ac:dyDescent="0.25">
      <c r="A20" s="104"/>
      <c r="B20" s="98" t="s">
        <v>1494</v>
      </c>
      <c r="C20" s="108" t="s">
        <v>1261</v>
      </c>
      <c r="D20" s="108" t="s">
        <v>1262</v>
      </c>
      <c r="E20" s="60" t="s">
        <v>1648</v>
      </c>
      <c r="F20" s="65"/>
      <c r="G20" s="60" t="s">
        <v>1567</v>
      </c>
      <c r="H20" s="66"/>
      <c r="I20" s="117">
        <v>11666666</v>
      </c>
      <c r="J20" s="119">
        <v>0</v>
      </c>
      <c r="K20" s="118">
        <f t="shared" si="0"/>
        <v>11666666</v>
      </c>
      <c r="L20" s="99">
        <v>11666666</v>
      </c>
      <c r="M20" s="99">
        <f t="shared" si="1"/>
        <v>0</v>
      </c>
    </row>
    <row r="21" spans="1:13" x14ac:dyDescent="0.25">
      <c r="A21" s="104"/>
      <c r="B21" s="98" t="s">
        <v>306</v>
      </c>
      <c r="C21" s="108" t="s">
        <v>516</v>
      </c>
      <c r="D21" s="108" t="s">
        <v>1263</v>
      </c>
      <c r="E21" s="60" t="s">
        <v>1649</v>
      </c>
      <c r="F21" s="65"/>
      <c r="G21" s="152" t="s">
        <v>454</v>
      </c>
      <c r="H21" s="66"/>
      <c r="I21" s="117">
        <v>14166667</v>
      </c>
      <c r="J21" s="119">
        <v>14166667</v>
      </c>
      <c r="K21" s="118">
        <f t="shared" si="0"/>
        <v>0</v>
      </c>
      <c r="L21" s="99">
        <v>0</v>
      </c>
      <c r="M21" s="99">
        <f t="shared" si="1"/>
        <v>0</v>
      </c>
    </row>
    <row r="22" spans="1:13" x14ac:dyDescent="0.25">
      <c r="A22" s="104"/>
      <c r="B22" s="98" t="s">
        <v>758</v>
      </c>
      <c r="C22" s="108" t="s">
        <v>1264</v>
      </c>
      <c r="D22" s="108" t="s">
        <v>1265</v>
      </c>
      <c r="E22" s="60" t="s">
        <v>1650</v>
      </c>
      <c r="F22" s="65"/>
      <c r="G22" s="152" t="s">
        <v>237</v>
      </c>
      <c r="H22" s="66"/>
      <c r="I22" s="117">
        <v>3466667</v>
      </c>
      <c r="J22" s="119">
        <v>0</v>
      </c>
      <c r="K22" s="118">
        <f t="shared" si="0"/>
        <v>3466667</v>
      </c>
      <c r="L22" s="99">
        <v>3466667</v>
      </c>
      <c r="M22" s="99">
        <f t="shared" si="1"/>
        <v>0</v>
      </c>
    </row>
    <row r="23" spans="1:13" x14ac:dyDescent="0.25">
      <c r="A23" s="104"/>
      <c r="B23" s="98" t="s">
        <v>521</v>
      </c>
      <c r="C23" s="108" t="s">
        <v>1266</v>
      </c>
      <c r="D23" s="108" t="s">
        <v>1267</v>
      </c>
      <c r="E23" s="60" t="s">
        <v>1651</v>
      </c>
      <c r="F23" s="65"/>
      <c r="G23" s="152" t="s">
        <v>105</v>
      </c>
      <c r="H23" s="66"/>
      <c r="I23" s="117">
        <v>11093334</v>
      </c>
      <c r="J23" s="119">
        <v>0</v>
      </c>
      <c r="K23" s="118">
        <f t="shared" si="0"/>
        <v>11093334</v>
      </c>
      <c r="L23" s="99">
        <v>11093334</v>
      </c>
      <c r="M23" s="99">
        <f t="shared" si="1"/>
        <v>0</v>
      </c>
    </row>
    <row r="24" spans="1:13" x14ac:dyDescent="0.25">
      <c r="A24" s="104"/>
      <c r="B24" s="98" t="s">
        <v>1495</v>
      </c>
      <c r="C24" s="108" t="s">
        <v>1259</v>
      </c>
      <c r="D24" s="108" t="s">
        <v>667</v>
      </c>
      <c r="E24" s="60" t="s">
        <v>1644</v>
      </c>
      <c r="F24" s="65"/>
      <c r="G24" s="152" t="s">
        <v>1568</v>
      </c>
      <c r="H24" s="66"/>
      <c r="I24" s="117">
        <v>1907712</v>
      </c>
      <c r="J24" s="119">
        <v>1907712</v>
      </c>
      <c r="K24" s="118">
        <f t="shared" si="0"/>
        <v>0</v>
      </c>
      <c r="L24" s="99">
        <v>0</v>
      </c>
      <c r="M24" s="99">
        <f t="shared" si="1"/>
        <v>0</v>
      </c>
    </row>
    <row r="25" spans="1:13" x14ac:dyDescent="0.25">
      <c r="A25" s="104"/>
      <c r="B25" s="98" t="s">
        <v>1496</v>
      </c>
      <c r="C25" s="108" t="s">
        <v>1268</v>
      </c>
      <c r="D25" s="108" t="s">
        <v>596</v>
      </c>
      <c r="E25" s="60" t="s">
        <v>1652</v>
      </c>
      <c r="F25" s="65"/>
      <c r="G25" s="152" t="s">
        <v>475</v>
      </c>
      <c r="H25" s="66"/>
      <c r="I25" s="117">
        <v>9333333</v>
      </c>
      <c r="J25" s="119">
        <v>9333333</v>
      </c>
      <c r="K25" s="118">
        <f t="shared" si="0"/>
        <v>0</v>
      </c>
      <c r="L25" s="99">
        <v>0</v>
      </c>
      <c r="M25" s="99">
        <f t="shared" si="1"/>
        <v>0</v>
      </c>
    </row>
    <row r="26" spans="1:13" x14ac:dyDescent="0.25">
      <c r="A26" s="104"/>
      <c r="B26" s="98" t="s">
        <v>1497</v>
      </c>
      <c r="C26" s="108" t="s">
        <v>236</v>
      </c>
      <c r="D26" s="108" t="s">
        <v>371</v>
      </c>
      <c r="E26" s="60" t="s">
        <v>1653</v>
      </c>
      <c r="F26" s="65"/>
      <c r="G26" s="152" t="s">
        <v>238</v>
      </c>
      <c r="H26" s="66"/>
      <c r="I26" s="117">
        <v>301746</v>
      </c>
      <c r="J26" s="119">
        <v>301746</v>
      </c>
      <c r="K26" s="118">
        <f t="shared" si="0"/>
        <v>0</v>
      </c>
      <c r="L26" s="99">
        <v>0</v>
      </c>
      <c r="M26" s="99">
        <f t="shared" si="1"/>
        <v>0</v>
      </c>
    </row>
    <row r="27" spans="1:13" x14ac:dyDescent="0.25">
      <c r="A27" s="104"/>
      <c r="B27" s="98" t="s">
        <v>285</v>
      </c>
      <c r="C27" s="108" t="s">
        <v>684</v>
      </c>
      <c r="D27" s="108" t="s">
        <v>680</v>
      </c>
      <c r="E27" s="60" t="s">
        <v>1654</v>
      </c>
      <c r="F27" s="65"/>
      <c r="G27" s="152" t="s">
        <v>1569</v>
      </c>
      <c r="H27" s="66"/>
      <c r="I27" s="117">
        <v>224829484</v>
      </c>
      <c r="J27" s="119">
        <v>29544455</v>
      </c>
      <c r="K27" s="118">
        <f t="shared" si="0"/>
        <v>195285029</v>
      </c>
      <c r="L27" s="99">
        <v>195285029</v>
      </c>
      <c r="M27" s="99">
        <f t="shared" si="1"/>
        <v>0</v>
      </c>
    </row>
    <row r="28" spans="1:13" x14ac:dyDescent="0.25">
      <c r="A28" s="104"/>
      <c r="B28" s="98" t="s">
        <v>1498</v>
      </c>
      <c r="C28" s="108" t="s">
        <v>706</v>
      </c>
      <c r="D28" s="108" t="s">
        <v>677</v>
      </c>
      <c r="E28" s="60" t="s">
        <v>1655</v>
      </c>
      <c r="F28" s="65"/>
      <c r="G28" s="152" t="s">
        <v>465</v>
      </c>
      <c r="H28" s="66"/>
      <c r="I28" s="117">
        <v>410550</v>
      </c>
      <c r="J28" s="119">
        <v>410550</v>
      </c>
      <c r="K28" s="118">
        <f t="shared" si="0"/>
        <v>0</v>
      </c>
      <c r="L28" s="99">
        <v>0</v>
      </c>
      <c r="M28" s="99">
        <f t="shared" si="1"/>
        <v>0</v>
      </c>
    </row>
    <row r="29" spans="1:13" x14ac:dyDescent="0.25">
      <c r="A29" s="104"/>
      <c r="B29" s="98" t="s">
        <v>292</v>
      </c>
      <c r="C29" s="108" t="s">
        <v>370</v>
      </c>
      <c r="D29" s="108" t="s">
        <v>535</v>
      </c>
      <c r="E29" s="60" t="s">
        <v>1142</v>
      </c>
      <c r="F29" s="65"/>
      <c r="G29" s="152" t="s">
        <v>1072</v>
      </c>
      <c r="H29" s="66"/>
      <c r="I29" s="117">
        <v>109170441</v>
      </c>
      <c r="J29" s="119">
        <v>0</v>
      </c>
      <c r="K29" s="118">
        <f t="shared" si="0"/>
        <v>109170441</v>
      </c>
      <c r="L29" s="99">
        <v>109170441</v>
      </c>
      <c r="M29" s="99">
        <f t="shared" si="1"/>
        <v>0</v>
      </c>
    </row>
    <row r="30" spans="1:13" x14ac:dyDescent="0.25">
      <c r="A30" s="104"/>
      <c r="B30" s="98" t="s">
        <v>535</v>
      </c>
      <c r="C30" s="108" t="s">
        <v>399</v>
      </c>
      <c r="D30" s="108" t="s">
        <v>805</v>
      </c>
      <c r="E30" s="60" t="s">
        <v>1656</v>
      </c>
      <c r="F30" s="65"/>
      <c r="G30" s="152" t="s">
        <v>1570</v>
      </c>
      <c r="H30" s="66"/>
      <c r="I30" s="117">
        <v>7466667</v>
      </c>
      <c r="J30" s="119">
        <v>0</v>
      </c>
      <c r="K30" s="118">
        <f t="shared" si="0"/>
        <v>7466667</v>
      </c>
      <c r="L30" s="99">
        <v>7466667</v>
      </c>
      <c r="M30" s="99">
        <f t="shared" si="1"/>
        <v>0</v>
      </c>
    </row>
    <row r="31" spans="1:13" x14ac:dyDescent="0.25">
      <c r="A31" s="104"/>
      <c r="B31" s="98" t="s">
        <v>685</v>
      </c>
      <c r="C31" s="108" t="s">
        <v>1269</v>
      </c>
      <c r="D31" s="108" t="s">
        <v>580</v>
      </c>
      <c r="E31" s="60" t="s">
        <v>1657</v>
      </c>
      <c r="F31" s="65"/>
      <c r="G31" s="152" t="s">
        <v>1571</v>
      </c>
      <c r="H31" s="66"/>
      <c r="I31" s="117">
        <v>153333</v>
      </c>
      <c r="J31" s="119">
        <v>153333</v>
      </c>
      <c r="K31" s="118">
        <f t="shared" si="0"/>
        <v>0</v>
      </c>
      <c r="L31" s="99">
        <v>0</v>
      </c>
      <c r="M31" s="99">
        <f t="shared" si="1"/>
        <v>0</v>
      </c>
    </row>
    <row r="32" spans="1:13" x14ac:dyDescent="0.25">
      <c r="A32" s="104"/>
      <c r="B32" s="98" t="s">
        <v>1499</v>
      </c>
      <c r="C32" s="108" t="s">
        <v>1269</v>
      </c>
      <c r="D32" s="108" t="s">
        <v>435</v>
      </c>
      <c r="E32" s="60" t="s">
        <v>1657</v>
      </c>
      <c r="F32" s="65"/>
      <c r="G32" s="152" t="s">
        <v>1572</v>
      </c>
      <c r="H32" s="66"/>
      <c r="I32" s="117">
        <v>153333</v>
      </c>
      <c r="J32" s="119">
        <v>153333</v>
      </c>
      <c r="K32" s="118">
        <f t="shared" si="0"/>
        <v>0</v>
      </c>
      <c r="L32" s="99">
        <v>0</v>
      </c>
      <c r="M32" s="99">
        <f t="shared" si="1"/>
        <v>0</v>
      </c>
    </row>
    <row r="33" spans="1:13" x14ac:dyDescent="0.25">
      <c r="A33" s="104"/>
      <c r="B33" s="98" t="s">
        <v>1034</v>
      </c>
      <c r="C33" s="108" t="s">
        <v>877</v>
      </c>
      <c r="D33" s="108" t="s">
        <v>878</v>
      </c>
      <c r="E33" s="60" t="s">
        <v>1160</v>
      </c>
      <c r="F33" s="65"/>
      <c r="G33" s="152" t="s">
        <v>1086</v>
      </c>
      <c r="H33" s="66"/>
      <c r="I33" s="117">
        <v>174109472</v>
      </c>
      <c r="J33" s="119">
        <v>0</v>
      </c>
      <c r="K33" s="118">
        <f t="shared" si="0"/>
        <v>174109472</v>
      </c>
      <c r="L33" s="99">
        <v>174109472</v>
      </c>
      <c r="M33" s="99">
        <f t="shared" si="1"/>
        <v>0</v>
      </c>
    </row>
    <row r="34" spans="1:13" x14ac:dyDescent="0.25">
      <c r="A34" s="104"/>
      <c r="B34" s="98" t="s">
        <v>766</v>
      </c>
      <c r="C34" s="108" t="s">
        <v>261</v>
      </c>
      <c r="D34" s="108" t="s">
        <v>1270</v>
      </c>
      <c r="E34" s="60" t="s">
        <v>1658</v>
      </c>
      <c r="F34" s="65"/>
      <c r="G34" s="152" t="s">
        <v>1573</v>
      </c>
      <c r="H34" s="66"/>
      <c r="I34" s="117">
        <v>2720000</v>
      </c>
      <c r="J34" s="119">
        <v>0</v>
      </c>
      <c r="K34" s="118">
        <f t="shared" si="0"/>
        <v>2720000</v>
      </c>
      <c r="L34" s="99">
        <v>2720000</v>
      </c>
      <c r="M34" s="99">
        <f t="shared" si="1"/>
        <v>0</v>
      </c>
    </row>
    <row r="35" spans="1:13" x14ac:dyDescent="0.25">
      <c r="A35" s="104"/>
      <c r="B35" s="98" t="s">
        <v>693</v>
      </c>
      <c r="C35" s="108" t="s">
        <v>561</v>
      </c>
      <c r="D35" s="108" t="s">
        <v>1271</v>
      </c>
      <c r="E35" s="60" t="s">
        <v>1659</v>
      </c>
      <c r="F35" s="65"/>
      <c r="G35" s="152" t="s">
        <v>1574</v>
      </c>
      <c r="H35" s="66"/>
      <c r="I35" s="117">
        <v>2166667</v>
      </c>
      <c r="J35" s="119">
        <v>0</v>
      </c>
      <c r="K35" s="118">
        <f t="shared" si="0"/>
        <v>2166667</v>
      </c>
      <c r="L35" s="99">
        <v>2166667</v>
      </c>
      <c r="M35" s="99">
        <f t="shared" si="1"/>
        <v>0</v>
      </c>
    </row>
    <row r="36" spans="1:13" x14ac:dyDescent="0.25">
      <c r="A36" s="104"/>
      <c r="B36" s="98" t="s">
        <v>695</v>
      </c>
      <c r="C36" s="108" t="s">
        <v>561</v>
      </c>
      <c r="D36" s="108" t="s">
        <v>1272</v>
      </c>
      <c r="E36" s="60" t="s">
        <v>1659</v>
      </c>
      <c r="F36" s="65"/>
      <c r="G36" s="152" t="s">
        <v>1575</v>
      </c>
      <c r="H36" s="66"/>
      <c r="I36" s="117">
        <v>2333334</v>
      </c>
      <c r="J36" s="119">
        <v>0</v>
      </c>
      <c r="K36" s="118">
        <f t="shared" si="0"/>
        <v>2333334</v>
      </c>
      <c r="L36" s="99">
        <v>2333334</v>
      </c>
      <c r="M36" s="99">
        <f t="shared" si="1"/>
        <v>0</v>
      </c>
    </row>
    <row r="37" spans="1:13" x14ac:dyDescent="0.25">
      <c r="A37" s="104"/>
      <c r="B37" s="98" t="s">
        <v>802</v>
      </c>
      <c r="C37" s="108" t="s">
        <v>163</v>
      </c>
      <c r="D37" s="108" t="s">
        <v>1273</v>
      </c>
      <c r="E37" s="60" t="s">
        <v>1660</v>
      </c>
      <c r="F37" s="65"/>
      <c r="G37" s="152" t="s">
        <v>1576</v>
      </c>
      <c r="H37" s="66"/>
      <c r="I37" s="117">
        <v>43000000</v>
      </c>
      <c r="J37" s="119">
        <v>43000000</v>
      </c>
      <c r="K37" s="118">
        <f t="shared" si="0"/>
        <v>0</v>
      </c>
      <c r="L37" s="99">
        <v>0</v>
      </c>
      <c r="M37" s="99">
        <f t="shared" si="1"/>
        <v>0</v>
      </c>
    </row>
    <row r="38" spans="1:13" x14ac:dyDescent="0.25">
      <c r="A38" s="104"/>
      <c r="B38" s="98" t="s">
        <v>428</v>
      </c>
      <c r="C38" s="108" t="s">
        <v>561</v>
      </c>
      <c r="D38" s="108" t="s">
        <v>1274</v>
      </c>
      <c r="E38" s="60" t="s">
        <v>1659</v>
      </c>
      <c r="F38" s="65"/>
      <c r="G38" s="152" t="s">
        <v>1577</v>
      </c>
      <c r="H38" s="66"/>
      <c r="I38" s="117">
        <v>2333334</v>
      </c>
      <c r="J38" s="119">
        <v>0</v>
      </c>
      <c r="K38" s="118">
        <f t="shared" si="0"/>
        <v>2333334</v>
      </c>
      <c r="L38" s="99">
        <v>2333334</v>
      </c>
      <c r="M38" s="99">
        <f t="shared" si="1"/>
        <v>0</v>
      </c>
    </row>
    <row r="39" spans="1:13" x14ac:dyDescent="0.25">
      <c r="A39" s="104"/>
      <c r="B39" s="98" t="s">
        <v>215</v>
      </c>
      <c r="C39" s="108" t="s">
        <v>1275</v>
      </c>
      <c r="D39" s="108" t="s">
        <v>1276</v>
      </c>
      <c r="E39" s="60" t="s">
        <v>1661</v>
      </c>
      <c r="F39" s="65"/>
      <c r="G39" s="152" t="s">
        <v>477</v>
      </c>
      <c r="H39" s="66"/>
      <c r="I39" s="117">
        <v>2000000</v>
      </c>
      <c r="J39" s="119">
        <v>0</v>
      </c>
      <c r="K39" s="118">
        <f t="shared" si="0"/>
        <v>2000000</v>
      </c>
      <c r="L39" s="99">
        <v>2000000</v>
      </c>
      <c r="M39" s="99">
        <f t="shared" si="1"/>
        <v>0</v>
      </c>
    </row>
    <row r="40" spans="1:13" x14ac:dyDescent="0.25">
      <c r="A40" s="104"/>
      <c r="B40" s="98" t="s">
        <v>585</v>
      </c>
      <c r="C40" s="108" t="s">
        <v>178</v>
      </c>
      <c r="D40" s="108" t="s">
        <v>1277</v>
      </c>
      <c r="E40" s="60" t="s">
        <v>1662</v>
      </c>
      <c r="F40" s="65"/>
      <c r="G40" s="152" t="s">
        <v>469</v>
      </c>
      <c r="H40" s="66"/>
      <c r="I40" s="117">
        <v>7381344</v>
      </c>
      <c r="J40" s="119">
        <v>461334</v>
      </c>
      <c r="K40" s="118">
        <f t="shared" si="0"/>
        <v>6920010</v>
      </c>
      <c r="L40" s="99">
        <v>6920010</v>
      </c>
      <c r="M40" s="99">
        <f t="shared" si="1"/>
        <v>0</v>
      </c>
    </row>
    <row r="41" spans="1:13" x14ac:dyDescent="0.25">
      <c r="A41" s="104"/>
      <c r="B41" s="98" t="s">
        <v>1500</v>
      </c>
      <c r="C41" s="108" t="s">
        <v>1278</v>
      </c>
      <c r="D41" s="108" t="s">
        <v>1279</v>
      </c>
      <c r="E41" s="60" t="s">
        <v>1659</v>
      </c>
      <c r="F41" s="65"/>
      <c r="G41" s="152" t="s">
        <v>1578</v>
      </c>
      <c r="H41" s="66"/>
      <c r="I41" s="117">
        <v>12833334</v>
      </c>
      <c r="J41" s="119">
        <v>12833334</v>
      </c>
      <c r="K41" s="118">
        <f t="shared" si="0"/>
        <v>0</v>
      </c>
      <c r="L41" s="99">
        <v>0</v>
      </c>
      <c r="M41" s="99">
        <f t="shared" si="1"/>
        <v>0</v>
      </c>
    </row>
    <row r="42" spans="1:13" x14ac:dyDescent="0.25">
      <c r="A42" s="104"/>
      <c r="B42" s="98" t="s">
        <v>716</v>
      </c>
      <c r="C42" s="108" t="s">
        <v>142</v>
      </c>
      <c r="D42" s="108" t="s">
        <v>996</v>
      </c>
      <c r="E42" s="60" t="s">
        <v>1659</v>
      </c>
      <c r="F42" s="65"/>
      <c r="G42" s="152" t="s">
        <v>1579</v>
      </c>
      <c r="H42" s="66"/>
      <c r="I42" s="117">
        <v>1166667</v>
      </c>
      <c r="J42" s="119">
        <v>1166667</v>
      </c>
      <c r="K42" s="118">
        <f t="shared" si="0"/>
        <v>0</v>
      </c>
      <c r="L42" s="99">
        <v>0</v>
      </c>
      <c r="M42" s="99">
        <f t="shared" si="1"/>
        <v>0</v>
      </c>
    </row>
    <row r="43" spans="1:13" x14ac:dyDescent="0.25">
      <c r="A43" s="104"/>
      <c r="B43" s="98" t="s">
        <v>1501</v>
      </c>
      <c r="C43" s="108" t="s">
        <v>141</v>
      </c>
      <c r="D43" s="108" t="s">
        <v>1280</v>
      </c>
      <c r="E43" s="60" t="s">
        <v>1663</v>
      </c>
      <c r="F43" s="65"/>
      <c r="G43" s="152" t="s">
        <v>1580</v>
      </c>
      <c r="H43" s="66"/>
      <c r="I43" s="117">
        <v>1516667</v>
      </c>
      <c r="J43" s="119">
        <v>1516667</v>
      </c>
      <c r="K43" s="118">
        <f t="shared" si="0"/>
        <v>0</v>
      </c>
      <c r="L43" s="99">
        <v>0</v>
      </c>
      <c r="M43" s="99">
        <f t="shared" si="1"/>
        <v>0</v>
      </c>
    </row>
    <row r="44" spans="1:13" x14ac:dyDescent="0.25">
      <c r="A44" s="104"/>
      <c r="B44" s="98" t="s">
        <v>426</v>
      </c>
      <c r="C44" s="108" t="s">
        <v>125</v>
      </c>
      <c r="D44" s="108" t="s">
        <v>926</v>
      </c>
      <c r="E44" s="60" t="s">
        <v>1186</v>
      </c>
      <c r="F44" s="65"/>
      <c r="G44" s="152" t="s">
        <v>347</v>
      </c>
      <c r="H44" s="66"/>
      <c r="I44" s="117">
        <v>21468775</v>
      </c>
      <c r="J44" s="119">
        <v>0</v>
      </c>
      <c r="K44" s="118">
        <f t="shared" si="0"/>
        <v>21468775</v>
      </c>
      <c r="L44" s="99">
        <v>21468775</v>
      </c>
      <c r="M44" s="99">
        <f t="shared" si="1"/>
        <v>0</v>
      </c>
    </row>
    <row r="45" spans="1:13" x14ac:dyDescent="0.25">
      <c r="A45" s="104"/>
      <c r="B45" s="98" t="s">
        <v>601</v>
      </c>
      <c r="C45" s="108" t="s">
        <v>212</v>
      </c>
      <c r="D45" s="108" t="s">
        <v>1281</v>
      </c>
      <c r="E45" s="60" t="s">
        <v>1659</v>
      </c>
      <c r="F45" s="65"/>
      <c r="G45" s="152" t="s">
        <v>1581</v>
      </c>
      <c r="H45" s="66"/>
      <c r="I45" s="117">
        <v>2333333</v>
      </c>
      <c r="J45" s="119">
        <v>0</v>
      </c>
      <c r="K45" s="118">
        <f t="shared" si="0"/>
        <v>2333333</v>
      </c>
      <c r="L45" s="99">
        <v>2333333</v>
      </c>
      <c r="M45" s="99">
        <f t="shared" si="1"/>
        <v>0</v>
      </c>
    </row>
    <row r="46" spans="1:13" x14ac:dyDescent="0.25">
      <c r="A46" s="104"/>
      <c r="B46" s="98" t="s">
        <v>862</v>
      </c>
      <c r="C46" s="108" t="s">
        <v>1282</v>
      </c>
      <c r="D46" s="108" t="s">
        <v>1283</v>
      </c>
      <c r="E46" s="60" t="s">
        <v>1664</v>
      </c>
      <c r="F46" s="65"/>
      <c r="G46" s="152" t="s">
        <v>1582</v>
      </c>
      <c r="H46" s="66"/>
      <c r="I46" s="117">
        <v>1166667</v>
      </c>
      <c r="J46" s="119">
        <v>1166667</v>
      </c>
      <c r="K46" s="118">
        <f t="shared" si="0"/>
        <v>0</v>
      </c>
      <c r="L46" s="99">
        <v>0</v>
      </c>
      <c r="M46" s="99">
        <f t="shared" si="1"/>
        <v>0</v>
      </c>
    </row>
    <row r="47" spans="1:13" x14ac:dyDescent="0.25">
      <c r="A47" s="104"/>
      <c r="B47" s="98" t="s">
        <v>1502</v>
      </c>
      <c r="C47" s="108" t="s">
        <v>1284</v>
      </c>
      <c r="D47" s="108" t="s">
        <v>1285</v>
      </c>
      <c r="E47" s="60" t="s">
        <v>1665</v>
      </c>
      <c r="F47" s="65"/>
      <c r="G47" s="152" t="s">
        <v>61</v>
      </c>
      <c r="H47" s="66"/>
      <c r="I47" s="117">
        <v>16500000</v>
      </c>
      <c r="J47" s="119">
        <v>16500000</v>
      </c>
      <c r="K47" s="118">
        <f t="shared" si="0"/>
        <v>0</v>
      </c>
      <c r="L47" s="99">
        <v>0</v>
      </c>
      <c r="M47" s="99">
        <f t="shared" si="1"/>
        <v>0</v>
      </c>
    </row>
    <row r="48" spans="1:13" x14ac:dyDescent="0.25">
      <c r="A48" s="104"/>
      <c r="B48" s="98" t="s">
        <v>297</v>
      </c>
      <c r="C48" s="108" t="s">
        <v>1286</v>
      </c>
      <c r="D48" s="108" t="s">
        <v>1287</v>
      </c>
      <c r="E48" s="60" t="s">
        <v>1666</v>
      </c>
      <c r="F48" s="65"/>
      <c r="G48" s="152" t="s">
        <v>1583</v>
      </c>
      <c r="H48" s="66"/>
      <c r="I48" s="117">
        <v>611825848</v>
      </c>
      <c r="J48" s="119">
        <v>2655207</v>
      </c>
      <c r="K48" s="118">
        <f t="shared" si="0"/>
        <v>609170641</v>
      </c>
      <c r="L48" s="99">
        <v>609170641</v>
      </c>
      <c r="M48" s="99">
        <f t="shared" si="1"/>
        <v>0</v>
      </c>
    </row>
    <row r="49" spans="1:13" x14ac:dyDescent="0.25">
      <c r="A49" s="104"/>
      <c r="B49" s="98" t="s">
        <v>261</v>
      </c>
      <c r="C49" s="108" t="s">
        <v>1288</v>
      </c>
      <c r="D49" s="108" t="s">
        <v>1289</v>
      </c>
      <c r="E49" s="60" t="s">
        <v>1667</v>
      </c>
      <c r="F49" s="65"/>
      <c r="G49" s="152" t="s">
        <v>1584</v>
      </c>
      <c r="H49" s="66"/>
      <c r="I49" s="117">
        <v>20800000</v>
      </c>
      <c r="J49" s="119">
        <v>0</v>
      </c>
      <c r="K49" s="118">
        <f t="shared" si="0"/>
        <v>20800000</v>
      </c>
      <c r="L49" s="99">
        <v>20800000</v>
      </c>
      <c r="M49" s="99">
        <f t="shared" si="1"/>
        <v>0</v>
      </c>
    </row>
    <row r="50" spans="1:13" x14ac:dyDescent="0.25">
      <c r="A50" s="104"/>
      <c r="B50" s="98" t="s">
        <v>406</v>
      </c>
      <c r="C50" s="108" t="s">
        <v>583</v>
      </c>
      <c r="D50" s="108" t="s">
        <v>1290</v>
      </c>
      <c r="E50" s="60" t="s">
        <v>1668</v>
      </c>
      <c r="F50" s="65"/>
      <c r="G50" s="152" t="s">
        <v>1585</v>
      </c>
      <c r="H50" s="66"/>
      <c r="I50" s="117">
        <v>510000</v>
      </c>
      <c r="J50" s="119">
        <v>510000</v>
      </c>
      <c r="K50" s="118">
        <f t="shared" si="0"/>
        <v>0</v>
      </c>
      <c r="L50" s="99">
        <v>0</v>
      </c>
      <c r="M50" s="99">
        <f t="shared" si="1"/>
        <v>0</v>
      </c>
    </row>
    <row r="51" spans="1:13" x14ac:dyDescent="0.25">
      <c r="A51" s="104"/>
      <c r="B51" s="98" t="s">
        <v>200</v>
      </c>
      <c r="C51" s="108" t="s">
        <v>1291</v>
      </c>
      <c r="D51" s="108" t="s">
        <v>1292</v>
      </c>
      <c r="E51" s="60" t="s">
        <v>1669</v>
      </c>
      <c r="F51" s="65"/>
      <c r="G51" s="152" t="s">
        <v>1586</v>
      </c>
      <c r="H51" s="66"/>
      <c r="I51" s="117">
        <v>11040000</v>
      </c>
      <c r="J51" s="119">
        <v>0</v>
      </c>
      <c r="K51" s="118">
        <f t="shared" si="0"/>
        <v>11040000</v>
      </c>
      <c r="L51" s="99">
        <v>11040000</v>
      </c>
      <c r="M51" s="99">
        <f t="shared" si="1"/>
        <v>0</v>
      </c>
    </row>
    <row r="52" spans="1:13" x14ac:dyDescent="0.25">
      <c r="A52" s="104"/>
      <c r="B52" s="98" t="s">
        <v>1503</v>
      </c>
      <c r="C52" s="108" t="s">
        <v>1291</v>
      </c>
      <c r="D52" s="108" t="s">
        <v>1293</v>
      </c>
      <c r="E52" s="60" t="s">
        <v>1669</v>
      </c>
      <c r="F52" s="65"/>
      <c r="G52" s="60" t="s">
        <v>1587</v>
      </c>
      <c r="H52" s="66"/>
      <c r="I52" s="117">
        <v>10951680</v>
      </c>
      <c r="J52" s="119">
        <v>0</v>
      </c>
      <c r="K52" s="118">
        <f t="shared" si="0"/>
        <v>10951680</v>
      </c>
      <c r="L52" s="99">
        <v>10951680</v>
      </c>
      <c r="M52" s="99">
        <f t="shared" si="1"/>
        <v>0</v>
      </c>
    </row>
    <row r="53" spans="1:13" x14ac:dyDescent="0.25">
      <c r="A53" s="104"/>
      <c r="B53" s="98" t="s">
        <v>1504</v>
      </c>
      <c r="C53" s="108" t="s">
        <v>1294</v>
      </c>
      <c r="D53" s="108" t="s">
        <v>1295</v>
      </c>
      <c r="E53" s="60" t="s">
        <v>1670</v>
      </c>
      <c r="F53" s="65"/>
      <c r="G53" s="60" t="s">
        <v>494</v>
      </c>
      <c r="H53" s="66"/>
      <c r="I53" s="117">
        <v>30550000</v>
      </c>
      <c r="J53" s="119">
        <v>6716667</v>
      </c>
      <c r="K53" s="118">
        <f t="shared" si="0"/>
        <v>23833333</v>
      </c>
      <c r="L53" s="99">
        <v>23833333</v>
      </c>
      <c r="M53" s="99">
        <f t="shared" si="1"/>
        <v>0</v>
      </c>
    </row>
    <row r="54" spans="1:13" x14ac:dyDescent="0.25">
      <c r="A54" s="104"/>
      <c r="B54" s="98" t="s">
        <v>1505</v>
      </c>
      <c r="C54" s="108" t="s">
        <v>1296</v>
      </c>
      <c r="D54" s="108" t="s">
        <v>1297</v>
      </c>
      <c r="E54" s="60" t="s">
        <v>1671</v>
      </c>
      <c r="F54" s="65"/>
      <c r="G54" s="60" t="s">
        <v>455</v>
      </c>
      <c r="H54" s="66"/>
      <c r="I54" s="117">
        <v>30550000</v>
      </c>
      <c r="J54" s="119">
        <v>0</v>
      </c>
      <c r="K54" s="118">
        <f t="shared" si="0"/>
        <v>30550000</v>
      </c>
      <c r="L54" s="99">
        <v>30550000</v>
      </c>
      <c r="M54" s="99">
        <f t="shared" si="1"/>
        <v>0</v>
      </c>
    </row>
    <row r="55" spans="1:13" x14ac:dyDescent="0.25">
      <c r="A55" s="104"/>
      <c r="B55" s="98" t="s">
        <v>178</v>
      </c>
      <c r="C55" s="108" t="s">
        <v>1291</v>
      </c>
      <c r="D55" s="108" t="s">
        <v>1298</v>
      </c>
      <c r="E55" s="60" t="s">
        <v>1669</v>
      </c>
      <c r="F55" s="65"/>
      <c r="G55" s="60" t="s">
        <v>1588</v>
      </c>
      <c r="H55" s="66"/>
      <c r="I55" s="117">
        <v>10951680</v>
      </c>
      <c r="J55" s="119">
        <v>353280</v>
      </c>
      <c r="K55" s="118">
        <f t="shared" si="0"/>
        <v>10598400</v>
      </c>
      <c r="L55" s="99">
        <v>10598400</v>
      </c>
      <c r="M55" s="99">
        <f t="shared" si="1"/>
        <v>0</v>
      </c>
    </row>
    <row r="56" spans="1:13" x14ac:dyDescent="0.25">
      <c r="A56" s="104"/>
      <c r="B56" s="98" t="s">
        <v>1506</v>
      </c>
      <c r="C56" s="108" t="s">
        <v>1299</v>
      </c>
      <c r="D56" s="108" t="s">
        <v>1300</v>
      </c>
      <c r="E56" s="60" t="s">
        <v>1672</v>
      </c>
      <c r="F56" s="65"/>
      <c r="G56" s="60" t="s">
        <v>45</v>
      </c>
      <c r="H56" s="66"/>
      <c r="I56" s="117">
        <v>30550000</v>
      </c>
      <c r="J56" s="119">
        <v>0</v>
      </c>
      <c r="K56" s="118">
        <f t="shared" si="0"/>
        <v>30550000</v>
      </c>
      <c r="L56" s="99">
        <v>30550000</v>
      </c>
      <c r="M56" s="99">
        <f t="shared" si="1"/>
        <v>0</v>
      </c>
    </row>
    <row r="57" spans="1:13" x14ac:dyDescent="0.25">
      <c r="A57" s="104"/>
      <c r="B57" s="98" t="s">
        <v>1507</v>
      </c>
      <c r="C57" s="108" t="s">
        <v>1291</v>
      </c>
      <c r="D57" s="108" t="s">
        <v>1301</v>
      </c>
      <c r="E57" s="151" t="s">
        <v>1669</v>
      </c>
      <c r="F57" s="65"/>
      <c r="G57" s="60" t="s">
        <v>1589</v>
      </c>
      <c r="H57" s="66"/>
      <c r="I57" s="117">
        <v>11128320</v>
      </c>
      <c r="J57" s="119">
        <v>529920</v>
      </c>
      <c r="K57" s="118">
        <f t="shared" si="0"/>
        <v>10598400</v>
      </c>
      <c r="L57" s="99">
        <v>10598400</v>
      </c>
      <c r="M57" s="99">
        <f t="shared" si="1"/>
        <v>0</v>
      </c>
    </row>
    <row r="58" spans="1:13" x14ac:dyDescent="0.25">
      <c r="A58" s="104"/>
      <c r="B58" s="98" t="s">
        <v>368</v>
      </c>
      <c r="C58" s="108" t="s">
        <v>1302</v>
      </c>
      <c r="D58" s="108" t="s">
        <v>1303</v>
      </c>
      <c r="E58" s="60" t="s">
        <v>1673</v>
      </c>
      <c r="F58" s="65"/>
      <c r="G58" s="60" t="s">
        <v>1590</v>
      </c>
      <c r="H58" s="66"/>
      <c r="I58" s="117">
        <v>15633333</v>
      </c>
      <c r="J58" s="119">
        <v>0</v>
      </c>
      <c r="K58" s="118">
        <f t="shared" si="0"/>
        <v>15633333</v>
      </c>
      <c r="L58" s="99">
        <v>15633333</v>
      </c>
      <c r="M58" s="99">
        <f t="shared" si="1"/>
        <v>0</v>
      </c>
    </row>
    <row r="59" spans="1:13" x14ac:dyDescent="0.25">
      <c r="A59" s="104"/>
      <c r="B59" s="98" t="s">
        <v>305</v>
      </c>
      <c r="C59" s="108" t="s">
        <v>1304</v>
      </c>
      <c r="D59" s="108" t="s">
        <v>1305</v>
      </c>
      <c r="E59" s="60" t="s">
        <v>1674</v>
      </c>
      <c r="F59" s="65"/>
      <c r="G59" s="60" t="s">
        <v>53</v>
      </c>
      <c r="H59" s="66"/>
      <c r="I59" s="117">
        <v>11390000</v>
      </c>
      <c r="J59" s="119">
        <v>1190000</v>
      </c>
      <c r="K59" s="118">
        <f t="shared" si="0"/>
        <v>10200000</v>
      </c>
      <c r="L59" s="99">
        <v>10200000</v>
      </c>
      <c r="M59" s="99">
        <f t="shared" si="1"/>
        <v>0</v>
      </c>
    </row>
    <row r="60" spans="1:13" x14ac:dyDescent="0.25">
      <c r="A60" s="104"/>
      <c r="B60" s="98" t="s">
        <v>697</v>
      </c>
      <c r="C60" s="108" t="s">
        <v>1306</v>
      </c>
      <c r="D60" s="108" t="s">
        <v>1307</v>
      </c>
      <c r="E60" s="60" t="s">
        <v>1675</v>
      </c>
      <c r="F60" s="65"/>
      <c r="G60" s="60" t="s">
        <v>461</v>
      </c>
      <c r="H60" s="66"/>
      <c r="I60" s="117">
        <v>11390000</v>
      </c>
      <c r="J60" s="119">
        <v>0</v>
      </c>
      <c r="K60" s="118">
        <f t="shared" si="0"/>
        <v>11390000</v>
      </c>
      <c r="L60" s="99">
        <v>11390000</v>
      </c>
      <c r="M60" s="99">
        <f t="shared" si="1"/>
        <v>0</v>
      </c>
    </row>
    <row r="61" spans="1:13" x14ac:dyDescent="0.25">
      <c r="A61" s="104"/>
      <c r="B61" s="98" t="s">
        <v>1508</v>
      </c>
      <c r="C61" s="108" t="s">
        <v>1308</v>
      </c>
      <c r="D61" s="108" t="s">
        <v>1309</v>
      </c>
      <c r="E61" s="60" t="s">
        <v>1676</v>
      </c>
      <c r="F61" s="65"/>
      <c r="G61" s="60" t="s">
        <v>71</v>
      </c>
      <c r="H61" s="66"/>
      <c r="I61" s="117">
        <v>28000000</v>
      </c>
      <c r="J61" s="119">
        <v>0</v>
      </c>
      <c r="K61" s="118">
        <f t="shared" si="0"/>
        <v>28000000</v>
      </c>
      <c r="L61" s="99">
        <v>28000000</v>
      </c>
      <c r="M61" s="99">
        <f t="shared" si="1"/>
        <v>0</v>
      </c>
    </row>
    <row r="62" spans="1:13" x14ac:dyDescent="0.25">
      <c r="A62" s="104"/>
      <c r="B62" s="98" t="s">
        <v>371</v>
      </c>
      <c r="C62" s="108" t="s">
        <v>1310</v>
      </c>
      <c r="D62" s="108" t="s">
        <v>1311</v>
      </c>
      <c r="E62" s="60" t="s">
        <v>1677</v>
      </c>
      <c r="F62" s="65"/>
      <c r="G62" s="60" t="s">
        <v>1591</v>
      </c>
      <c r="H62" s="66"/>
      <c r="I62" s="117">
        <v>15633334</v>
      </c>
      <c r="J62" s="119">
        <v>0</v>
      </c>
      <c r="K62" s="118">
        <f t="shared" si="0"/>
        <v>15633334</v>
      </c>
      <c r="L62" s="99">
        <v>15633334</v>
      </c>
      <c r="M62" s="99">
        <f t="shared" si="1"/>
        <v>0</v>
      </c>
    </row>
    <row r="63" spans="1:13" x14ac:dyDescent="0.25">
      <c r="A63" s="104"/>
      <c r="B63" s="98" t="s">
        <v>1509</v>
      </c>
      <c r="C63" s="108" t="s">
        <v>1312</v>
      </c>
      <c r="D63" s="108" t="s">
        <v>1313</v>
      </c>
      <c r="E63" s="60" t="s">
        <v>1678</v>
      </c>
      <c r="F63" s="65"/>
      <c r="G63" s="60" t="s">
        <v>491</v>
      </c>
      <c r="H63" s="66"/>
      <c r="I63" s="117">
        <v>23333333</v>
      </c>
      <c r="J63" s="119">
        <v>0</v>
      </c>
      <c r="K63" s="118">
        <f t="shared" si="0"/>
        <v>23333333</v>
      </c>
      <c r="L63" s="99">
        <v>23333333</v>
      </c>
      <c r="M63" s="99">
        <f t="shared" si="1"/>
        <v>0</v>
      </c>
    </row>
    <row r="64" spans="1:13" x14ac:dyDescent="0.25">
      <c r="A64" s="104"/>
      <c r="B64" s="98" t="s">
        <v>1510</v>
      </c>
      <c r="C64" s="108" t="s">
        <v>1314</v>
      </c>
      <c r="D64" s="108" t="s">
        <v>1315</v>
      </c>
      <c r="E64" s="60" t="s">
        <v>1679</v>
      </c>
      <c r="F64" s="65"/>
      <c r="G64" s="60" t="s">
        <v>1592</v>
      </c>
      <c r="H64" s="66"/>
      <c r="I64" s="117">
        <v>9891840</v>
      </c>
      <c r="J64" s="119">
        <v>0</v>
      </c>
      <c r="K64" s="118">
        <f t="shared" si="0"/>
        <v>9891840</v>
      </c>
      <c r="L64" s="99">
        <v>9891840</v>
      </c>
      <c r="M64" s="99">
        <f t="shared" si="1"/>
        <v>0</v>
      </c>
    </row>
    <row r="65" spans="1:13" x14ac:dyDescent="0.25">
      <c r="A65" s="104"/>
      <c r="B65" s="98" t="s">
        <v>1511</v>
      </c>
      <c r="C65" s="108" t="s">
        <v>885</v>
      </c>
      <c r="D65" s="108" t="s">
        <v>1316</v>
      </c>
      <c r="E65" s="60" t="s">
        <v>1680</v>
      </c>
      <c r="F65" s="65"/>
      <c r="G65" s="60" t="s">
        <v>73</v>
      </c>
      <c r="H65" s="66"/>
      <c r="I65" s="117">
        <v>23333333</v>
      </c>
      <c r="J65" s="119">
        <v>0</v>
      </c>
      <c r="K65" s="118">
        <f t="shared" si="0"/>
        <v>23333333</v>
      </c>
      <c r="L65" s="99">
        <v>23333333</v>
      </c>
      <c r="M65" s="99">
        <f t="shared" si="1"/>
        <v>0</v>
      </c>
    </row>
    <row r="66" spans="1:13" x14ac:dyDescent="0.25">
      <c r="A66" s="104"/>
      <c r="B66" s="98" t="s">
        <v>1512</v>
      </c>
      <c r="C66" s="108" t="s">
        <v>1317</v>
      </c>
      <c r="D66" s="108" t="s">
        <v>1318</v>
      </c>
      <c r="E66" s="60" t="s">
        <v>1681</v>
      </c>
      <c r="F66" s="65"/>
      <c r="G66" s="60" t="s">
        <v>457</v>
      </c>
      <c r="H66" s="66"/>
      <c r="I66" s="117">
        <v>23500000</v>
      </c>
      <c r="J66" s="119">
        <v>0</v>
      </c>
      <c r="K66" s="118">
        <f t="shared" si="0"/>
        <v>23500000</v>
      </c>
      <c r="L66" s="99">
        <v>23500000</v>
      </c>
      <c r="M66" s="99">
        <f t="shared" si="1"/>
        <v>0</v>
      </c>
    </row>
    <row r="67" spans="1:13" x14ac:dyDescent="0.25">
      <c r="A67" s="104"/>
      <c r="B67" s="98" t="s">
        <v>1240</v>
      </c>
      <c r="C67" s="108" t="s">
        <v>1319</v>
      </c>
      <c r="D67" s="108" t="s">
        <v>1320</v>
      </c>
      <c r="E67" s="60" t="s">
        <v>1682</v>
      </c>
      <c r="F67" s="65"/>
      <c r="G67" s="60" t="s">
        <v>66</v>
      </c>
      <c r="H67" s="66"/>
      <c r="I67" s="117">
        <v>23333333</v>
      </c>
      <c r="J67" s="119">
        <v>0</v>
      </c>
      <c r="K67" s="118">
        <f t="shared" si="0"/>
        <v>23333333</v>
      </c>
      <c r="L67" s="99">
        <v>23333333</v>
      </c>
      <c r="M67" s="99">
        <f t="shared" si="1"/>
        <v>0</v>
      </c>
    </row>
    <row r="68" spans="1:13" x14ac:dyDescent="0.25">
      <c r="A68" s="104"/>
      <c r="B68" s="98" t="s">
        <v>1513</v>
      </c>
      <c r="C68" s="108" t="s">
        <v>1321</v>
      </c>
      <c r="D68" s="108" t="s">
        <v>1322</v>
      </c>
      <c r="E68" s="60" t="s">
        <v>1683</v>
      </c>
      <c r="F68" s="65"/>
      <c r="G68" s="60" t="s">
        <v>1593</v>
      </c>
      <c r="H68" s="66"/>
      <c r="I68" s="117">
        <v>36288512</v>
      </c>
      <c r="J68" s="119">
        <v>0</v>
      </c>
      <c r="K68" s="118">
        <f t="shared" si="0"/>
        <v>36288512</v>
      </c>
      <c r="L68" s="99">
        <v>36288512</v>
      </c>
      <c r="M68" s="99">
        <f t="shared" si="1"/>
        <v>0</v>
      </c>
    </row>
    <row r="69" spans="1:13" x14ac:dyDescent="0.25">
      <c r="A69" s="104"/>
      <c r="B69" s="98" t="s">
        <v>1514</v>
      </c>
      <c r="C69" s="108" t="s">
        <v>1323</v>
      </c>
      <c r="D69" s="108" t="s">
        <v>1324</v>
      </c>
      <c r="E69" s="60" t="s">
        <v>1684</v>
      </c>
      <c r="F69" s="65"/>
      <c r="G69" s="60" t="s">
        <v>41</v>
      </c>
      <c r="H69" s="66"/>
      <c r="I69" s="117">
        <v>23500000</v>
      </c>
      <c r="J69" s="119">
        <v>0</v>
      </c>
      <c r="K69" s="118">
        <f t="shared" si="0"/>
        <v>23500000</v>
      </c>
      <c r="L69" s="99">
        <v>23500000</v>
      </c>
      <c r="M69" s="99">
        <f t="shared" si="1"/>
        <v>0</v>
      </c>
    </row>
    <row r="70" spans="1:13" x14ac:dyDescent="0.25">
      <c r="A70" s="104"/>
      <c r="B70" s="98" t="s">
        <v>1515</v>
      </c>
      <c r="C70" s="108" t="s">
        <v>1325</v>
      </c>
      <c r="D70" s="108" t="s">
        <v>1326</v>
      </c>
      <c r="E70" s="60" t="s">
        <v>1685</v>
      </c>
      <c r="F70" s="65"/>
      <c r="G70" s="60" t="s">
        <v>1594</v>
      </c>
      <c r="H70" s="66"/>
      <c r="I70" s="117">
        <v>23500000</v>
      </c>
      <c r="J70" s="119">
        <v>0</v>
      </c>
      <c r="K70" s="118">
        <f t="shared" si="0"/>
        <v>23500000</v>
      </c>
      <c r="L70" s="99">
        <v>23500000</v>
      </c>
      <c r="M70" s="99">
        <f t="shared" si="1"/>
        <v>0</v>
      </c>
    </row>
    <row r="71" spans="1:13" x14ac:dyDescent="0.25">
      <c r="A71" s="104"/>
      <c r="B71" s="98" t="s">
        <v>1516</v>
      </c>
      <c r="C71" s="108" t="s">
        <v>1327</v>
      </c>
      <c r="D71" s="108" t="s">
        <v>1328</v>
      </c>
      <c r="E71" s="60" t="s">
        <v>1686</v>
      </c>
      <c r="F71" s="65"/>
      <c r="G71" s="60" t="s">
        <v>1595</v>
      </c>
      <c r="H71" s="66"/>
      <c r="I71" s="117">
        <v>23500000</v>
      </c>
      <c r="J71" s="119">
        <v>0</v>
      </c>
      <c r="K71" s="118">
        <f t="shared" si="0"/>
        <v>23500000</v>
      </c>
      <c r="L71" s="99">
        <v>23500000</v>
      </c>
      <c r="M71" s="99">
        <f t="shared" si="1"/>
        <v>0</v>
      </c>
    </row>
    <row r="72" spans="1:13" x14ac:dyDescent="0.25">
      <c r="A72" s="104"/>
      <c r="B72" s="98" t="s">
        <v>1237</v>
      </c>
      <c r="C72" s="108" t="s">
        <v>1329</v>
      </c>
      <c r="D72" s="108" t="s">
        <v>1330</v>
      </c>
      <c r="E72" s="60" t="s">
        <v>1687</v>
      </c>
      <c r="F72" s="65"/>
      <c r="G72" s="60" t="s">
        <v>54</v>
      </c>
      <c r="H72" s="66"/>
      <c r="I72" s="117">
        <v>30550000</v>
      </c>
      <c r="J72" s="119">
        <v>0</v>
      </c>
      <c r="K72" s="118">
        <f t="shared" ref="K72:K135" si="2">+I72-J72</f>
        <v>30550000</v>
      </c>
      <c r="L72" s="99">
        <v>30550000</v>
      </c>
      <c r="M72" s="99">
        <f t="shared" ref="M72:M135" si="3">+K72-L72</f>
        <v>0</v>
      </c>
    </row>
    <row r="73" spans="1:13" x14ac:dyDescent="0.25">
      <c r="A73" s="104"/>
      <c r="B73" s="98" t="s">
        <v>1517</v>
      </c>
      <c r="C73" s="108" t="s">
        <v>1331</v>
      </c>
      <c r="D73" s="108" t="s">
        <v>1332</v>
      </c>
      <c r="E73" s="60" t="s">
        <v>1688</v>
      </c>
      <c r="F73" s="65"/>
      <c r="G73" s="60" t="s">
        <v>58</v>
      </c>
      <c r="H73" s="66"/>
      <c r="I73" s="117">
        <v>23500000</v>
      </c>
      <c r="J73" s="119">
        <v>0</v>
      </c>
      <c r="K73" s="118">
        <f t="shared" si="2"/>
        <v>23500000</v>
      </c>
      <c r="L73" s="99">
        <v>23500000</v>
      </c>
      <c r="M73" s="99">
        <f t="shared" si="3"/>
        <v>0</v>
      </c>
    </row>
    <row r="74" spans="1:13" x14ac:dyDescent="0.25">
      <c r="A74" s="104"/>
      <c r="B74" s="98" t="s">
        <v>1518</v>
      </c>
      <c r="C74" s="108" t="s">
        <v>1333</v>
      </c>
      <c r="D74" s="108" t="s">
        <v>1334</v>
      </c>
      <c r="E74" s="60" t="s">
        <v>1689</v>
      </c>
      <c r="F74" s="65"/>
      <c r="G74" s="60" t="s">
        <v>69</v>
      </c>
      <c r="H74" s="66"/>
      <c r="I74" s="117">
        <v>36031146</v>
      </c>
      <c r="J74" s="119">
        <v>0</v>
      </c>
      <c r="K74" s="118">
        <f t="shared" si="2"/>
        <v>36031146</v>
      </c>
      <c r="L74" s="99">
        <v>36031146</v>
      </c>
      <c r="M74" s="99">
        <f t="shared" si="3"/>
        <v>0</v>
      </c>
    </row>
    <row r="75" spans="1:13" x14ac:dyDescent="0.25">
      <c r="A75" s="104"/>
      <c r="B75" s="98" t="s">
        <v>1519</v>
      </c>
      <c r="C75" s="108" t="s">
        <v>1335</v>
      </c>
      <c r="D75" s="108" t="s">
        <v>1336</v>
      </c>
      <c r="E75" s="60" t="s">
        <v>1690</v>
      </c>
      <c r="F75" s="65"/>
      <c r="G75" s="60" t="s">
        <v>77</v>
      </c>
      <c r="H75" s="66"/>
      <c r="I75" s="117">
        <v>23500000</v>
      </c>
      <c r="J75" s="119">
        <v>0</v>
      </c>
      <c r="K75" s="118">
        <f t="shared" si="2"/>
        <v>23500000</v>
      </c>
      <c r="L75" s="99">
        <v>23500000</v>
      </c>
      <c r="M75" s="99">
        <f t="shared" si="3"/>
        <v>0</v>
      </c>
    </row>
    <row r="76" spans="1:13" x14ac:dyDescent="0.25">
      <c r="A76" s="104"/>
      <c r="B76" s="98" t="s">
        <v>1520</v>
      </c>
      <c r="C76" s="108" t="s">
        <v>1337</v>
      </c>
      <c r="D76" s="108" t="s">
        <v>1338</v>
      </c>
      <c r="E76" s="60" t="s">
        <v>1691</v>
      </c>
      <c r="F76" s="65"/>
      <c r="G76" s="60" t="s">
        <v>72</v>
      </c>
      <c r="H76" s="66"/>
      <c r="I76" s="117">
        <v>23333333</v>
      </c>
      <c r="J76" s="119">
        <v>0</v>
      </c>
      <c r="K76" s="118">
        <f t="shared" si="2"/>
        <v>23333333</v>
      </c>
      <c r="L76" s="99">
        <v>23333333</v>
      </c>
      <c r="M76" s="99">
        <f t="shared" si="3"/>
        <v>0</v>
      </c>
    </row>
    <row r="77" spans="1:13" x14ac:dyDescent="0.25">
      <c r="A77" s="104"/>
      <c r="B77" s="98" t="s">
        <v>1521</v>
      </c>
      <c r="C77" s="108" t="s">
        <v>1339</v>
      </c>
      <c r="D77" s="108" t="s">
        <v>1340</v>
      </c>
      <c r="E77" s="60" t="s">
        <v>1692</v>
      </c>
      <c r="F77" s="65"/>
      <c r="G77" s="60" t="s">
        <v>453</v>
      </c>
      <c r="H77" s="66"/>
      <c r="I77" s="117">
        <v>25666667</v>
      </c>
      <c r="J77" s="119">
        <v>0</v>
      </c>
      <c r="K77" s="118">
        <f t="shared" si="2"/>
        <v>25666667</v>
      </c>
      <c r="L77" s="99">
        <v>25666667</v>
      </c>
      <c r="M77" s="99">
        <f t="shared" si="3"/>
        <v>0</v>
      </c>
    </row>
    <row r="78" spans="1:13" x14ac:dyDescent="0.25">
      <c r="A78" s="104"/>
      <c r="B78" s="98" t="s">
        <v>1522</v>
      </c>
      <c r="C78" s="108" t="s">
        <v>1272</v>
      </c>
      <c r="D78" s="108" t="s">
        <v>1341</v>
      </c>
      <c r="E78" s="60" t="s">
        <v>1693</v>
      </c>
      <c r="F78" s="65"/>
      <c r="G78" s="60" t="s">
        <v>104</v>
      </c>
      <c r="H78" s="66"/>
      <c r="I78" s="117">
        <v>23333333</v>
      </c>
      <c r="J78" s="119">
        <v>0</v>
      </c>
      <c r="K78" s="118">
        <f t="shared" si="2"/>
        <v>23333333</v>
      </c>
      <c r="L78" s="99">
        <v>23333333</v>
      </c>
      <c r="M78" s="99">
        <f t="shared" si="3"/>
        <v>0</v>
      </c>
    </row>
    <row r="79" spans="1:13" x14ac:dyDescent="0.25">
      <c r="A79" s="104"/>
      <c r="B79" s="98" t="s">
        <v>1523</v>
      </c>
      <c r="C79" s="108" t="s">
        <v>1342</v>
      </c>
      <c r="D79" s="108" t="s">
        <v>1343</v>
      </c>
      <c r="E79" s="60" t="s">
        <v>1694</v>
      </c>
      <c r="F79" s="65"/>
      <c r="G79" s="60" t="s">
        <v>59</v>
      </c>
      <c r="H79" s="66"/>
      <c r="I79" s="117">
        <v>23500000</v>
      </c>
      <c r="J79" s="119">
        <v>0</v>
      </c>
      <c r="K79" s="118">
        <f t="shared" si="2"/>
        <v>23500000</v>
      </c>
      <c r="L79" s="99">
        <v>23500000</v>
      </c>
      <c r="M79" s="99">
        <f t="shared" si="3"/>
        <v>0</v>
      </c>
    </row>
    <row r="80" spans="1:13" x14ac:dyDescent="0.25">
      <c r="A80" s="104"/>
      <c r="B80" s="98" t="s">
        <v>1524</v>
      </c>
      <c r="C80" s="108" t="s">
        <v>1344</v>
      </c>
      <c r="D80" s="108" t="s">
        <v>1345</v>
      </c>
      <c r="E80" s="60" t="s">
        <v>1695</v>
      </c>
      <c r="F80" s="65"/>
      <c r="G80" s="60" t="s">
        <v>1596</v>
      </c>
      <c r="H80" s="66"/>
      <c r="I80" s="117">
        <v>21968133</v>
      </c>
      <c r="J80" s="119">
        <v>0</v>
      </c>
      <c r="K80" s="118">
        <f t="shared" si="2"/>
        <v>21968133</v>
      </c>
      <c r="L80" s="99">
        <v>21968133</v>
      </c>
      <c r="M80" s="99">
        <f t="shared" si="3"/>
        <v>0</v>
      </c>
    </row>
    <row r="81" spans="1:13" x14ac:dyDescent="0.25">
      <c r="A81" s="104"/>
      <c r="B81" s="98" t="s">
        <v>1492</v>
      </c>
      <c r="C81" s="108" t="s">
        <v>1346</v>
      </c>
      <c r="D81" s="108" t="s">
        <v>1347</v>
      </c>
      <c r="E81" s="60" t="s">
        <v>1696</v>
      </c>
      <c r="F81" s="65"/>
      <c r="G81" s="60" t="s">
        <v>1597</v>
      </c>
      <c r="H81" s="66"/>
      <c r="I81" s="117">
        <v>19166667</v>
      </c>
      <c r="J81" s="119">
        <v>833334</v>
      </c>
      <c r="K81" s="118">
        <f t="shared" si="2"/>
        <v>18333333</v>
      </c>
      <c r="L81" s="99">
        <v>18333333</v>
      </c>
      <c r="M81" s="99">
        <f t="shared" si="3"/>
        <v>0</v>
      </c>
    </row>
    <row r="82" spans="1:13" x14ac:dyDescent="0.25">
      <c r="A82" s="104"/>
      <c r="B82" s="98" t="s">
        <v>1525</v>
      </c>
      <c r="C82" s="108" t="s">
        <v>893</v>
      </c>
      <c r="D82" s="108" t="s">
        <v>1348</v>
      </c>
      <c r="E82" s="60" t="s">
        <v>1697</v>
      </c>
      <c r="F82" s="65"/>
      <c r="G82" s="60" t="s">
        <v>1598</v>
      </c>
      <c r="H82" s="66"/>
      <c r="I82" s="117">
        <v>24064000</v>
      </c>
      <c r="J82" s="119">
        <v>0</v>
      </c>
      <c r="K82" s="118">
        <f t="shared" si="2"/>
        <v>24064000</v>
      </c>
      <c r="L82" s="99">
        <v>24064000</v>
      </c>
      <c r="M82" s="99">
        <f t="shared" si="3"/>
        <v>0</v>
      </c>
    </row>
    <row r="83" spans="1:13" x14ac:dyDescent="0.25">
      <c r="A83" s="104"/>
      <c r="B83" s="98" t="s">
        <v>1526</v>
      </c>
      <c r="C83" s="108" t="s">
        <v>1349</v>
      </c>
      <c r="D83" s="108" t="s">
        <v>1350</v>
      </c>
      <c r="E83" s="60" t="s">
        <v>1698</v>
      </c>
      <c r="F83" s="65"/>
      <c r="G83" s="60" t="s">
        <v>1599</v>
      </c>
      <c r="H83" s="66"/>
      <c r="I83" s="117">
        <v>23500000</v>
      </c>
      <c r="J83" s="119">
        <v>0</v>
      </c>
      <c r="K83" s="118">
        <f t="shared" si="2"/>
        <v>23500000</v>
      </c>
      <c r="L83" s="99">
        <v>23500000</v>
      </c>
      <c r="M83" s="99">
        <f t="shared" si="3"/>
        <v>0</v>
      </c>
    </row>
    <row r="84" spans="1:13" x14ac:dyDescent="0.25">
      <c r="A84" s="104"/>
      <c r="B84" s="98" t="s">
        <v>1527</v>
      </c>
      <c r="C84" s="108" t="s">
        <v>1351</v>
      </c>
      <c r="D84" s="108" t="s">
        <v>1352</v>
      </c>
      <c r="E84" s="60" t="s">
        <v>1699</v>
      </c>
      <c r="F84" s="65"/>
      <c r="G84" s="60" t="s">
        <v>493</v>
      </c>
      <c r="H84" s="66"/>
      <c r="I84" s="117">
        <v>30550000</v>
      </c>
      <c r="J84" s="119">
        <v>0</v>
      </c>
      <c r="K84" s="118">
        <f t="shared" si="2"/>
        <v>30550000</v>
      </c>
      <c r="L84" s="99">
        <v>30550000</v>
      </c>
      <c r="M84" s="99">
        <f t="shared" si="3"/>
        <v>0</v>
      </c>
    </row>
    <row r="85" spans="1:13" x14ac:dyDescent="0.25">
      <c r="A85" s="104"/>
      <c r="B85" s="98" t="s">
        <v>840</v>
      </c>
      <c r="C85" s="108" t="s">
        <v>1353</v>
      </c>
      <c r="D85" s="108" t="s">
        <v>1354</v>
      </c>
      <c r="E85" s="60" t="s">
        <v>1700</v>
      </c>
      <c r="F85" s="65"/>
      <c r="G85" s="60" t="s">
        <v>55</v>
      </c>
      <c r="H85" s="66"/>
      <c r="I85" s="117">
        <v>30080000</v>
      </c>
      <c r="J85" s="119">
        <v>0</v>
      </c>
      <c r="K85" s="118">
        <f t="shared" si="2"/>
        <v>30080000</v>
      </c>
      <c r="L85" s="99">
        <v>30080000</v>
      </c>
      <c r="M85" s="99">
        <f t="shared" si="3"/>
        <v>0</v>
      </c>
    </row>
    <row r="86" spans="1:13" x14ac:dyDescent="0.25">
      <c r="A86" s="104"/>
      <c r="B86" s="98" t="s">
        <v>1528</v>
      </c>
      <c r="C86" s="108" t="s">
        <v>1355</v>
      </c>
      <c r="D86" s="108" t="s">
        <v>1356</v>
      </c>
      <c r="E86" s="60" t="s">
        <v>1701</v>
      </c>
      <c r="F86" s="65"/>
      <c r="G86" s="60" t="s">
        <v>1600</v>
      </c>
      <c r="H86" s="66"/>
      <c r="I86" s="117">
        <v>9255936</v>
      </c>
      <c r="J86" s="119">
        <v>3815424</v>
      </c>
      <c r="K86" s="118">
        <f t="shared" si="2"/>
        <v>5440512</v>
      </c>
      <c r="L86" s="99">
        <v>5440512</v>
      </c>
      <c r="M86" s="99">
        <f t="shared" si="3"/>
        <v>0</v>
      </c>
    </row>
    <row r="87" spans="1:13" x14ac:dyDescent="0.25">
      <c r="A87" s="104"/>
      <c r="B87" s="98" t="s">
        <v>1529</v>
      </c>
      <c r="C87" s="108" t="s">
        <v>1357</v>
      </c>
      <c r="D87" s="108" t="s">
        <v>1358</v>
      </c>
      <c r="E87" s="60" t="s">
        <v>1702</v>
      </c>
      <c r="F87" s="65"/>
      <c r="G87" s="60" t="s">
        <v>75</v>
      </c>
      <c r="H87" s="66"/>
      <c r="I87" s="117">
        <v>23500000</v>
      </c>
      <c r="J87" s="119">
        <v>0</v>
      </c>
      <c r="K87" s="118">
        <f t="shared" si="2"/>
        <v>23500000</v>
      </c>
      <c r="L87" s="99">
        <v>23500000</v>
      </c>
      <c r="M87" s="99">
        <f t="shared" si="3"/>
        <v>0</v>
      </c>
    </row>
    <row r="88" spans="1:13" x14ac:dyDescent="0.25">
      <c r="A88" s="104"/>
      <c r="B88" s="98" t="s">
        <v>1530</v>
      </c>
      <c r="C88" s="108" t="s">
        <v>1359</v>
      </c>
      <c r="D88" s="108" t="s">
        <v>1360</v>
      </c>
      <c r="E88" s="60" t="s">
        <v>1703</v>
      </c>
      <c r="F88" s="65"/>
      <c r="G88" s="60" t="s">
        <v>57</v>
      </c>
      <c r="H88" s="66"/>
      <c r="I88" s="117">
        <v>31948800</v>
      </c>
      <c r="J88" s="119">
        <v>0</v>
      </c>
      <c r="K88" s="118">
        <f t="shared" si="2"/>
        <v>31948800</v>
      </c>
      <c r="L88" s="99">
        <v>31948800</v>
      </c>
      <c r="M88" s="99">
        <f t="shared" si="3"/>
        <v>0</v>
      </c>
    </row>
    <row r="89" spans="1:13" x14ac:dyDescent="0.25">
      <c r="A89" s="104"/>
      <c r="B89" s="98" t="s">
        <v>1531</v>
      </c>
      <c r="C89" s="108" t="s">
        <v>1361</v>
      </c>
      <c r="D89" s="108" t="s">
        <v>1362</v>
      </c>
      <c r="E89" s="60" t="s">
        <v>1704</v>
      </c>
      <c r="F89" s="65"/>
      <c r="G89" s="60" t="s">
        <v>1601</v>
      </c>
      <c r="H89" s="66"/>
      <c r="I89" s="117">
        <v>9255936</v>
      </c>
      <c r="J89" s="119">
        <v>0</v>
      </c>
      <c r="K89" s="118">
        <f t="shared" si="2"/>
        <v>9255936</v>
      </c>
      <c r="L89" s="99">
        <v>9255936</v>
      </c>
      <c r="M89" s="99">
        <f t="shared" si="3"/>
        <v>0</v>
      </c>
    </row>
    <row r="90" spans="1:13" x14ac:dyDescent="0.25">
      <c r="A90" s="104"/>
      <c r="B90" s="98" t="s">
        <v>1532</v>
      </c>
      <c r="C90" s="108" t="s">
        <v>899</v>
      </c>
      <c r="D90" s="108" t="s">
        <v>1363</v>
      </c>
      <c r="E90" s="60" t="s">
        <v>1705</v>
      </c>
      <c r="F90" s="65"/>
      <c r="G90" s="60" t="s">
        <v>1602</v>
      </c>
      <c r="H90" s="66"/>
      <c r="I90" s="117">
        <v>36096000</v>
      </c>
      <c r="J90" s="119">
        <v>0</v>
      </c>
      <c r="K90" s="118">
        <f t="shared" si="2"/>
        <v>36096000</v>
      </c>
      <c r="L90" s="99">
        <v>36096000</v>
      </c>
      <c r="M90" s="99">
        <f t="shared" si="3"/>
        <v>0</v>
      </c>
    </row>
    <row r="91" spans="1:13" x14ac:dyDescent="0.25">
      <c r="A91" s="104"/>
      <c r="B91" s="98" t="s">
        <v>1533</v>
      </c>
      <c r="C91" s="108" t="s">
        <v>1364</v>
      </c>
      <c r="D91" s="108" t="s">
        <v>1365</v>
      </c>
      <c r="E91" s="60" t="s">
        <v>1706</v>
      </c>
      <c r="F91" s="65"/>
      <c r="G91" s="60" t="s">
        <v>1603</v>
      </c>
      <c r="H91" s="66"/>
      <c r="I91" s="117">
        <v>23500000</v>
      </c>
      <c r="J91" s="119">
        <v>0</v>
      </c>
      <c r="K91" s="118">
        <f t="shared" si="2"/>
        <v>23500000</v>
      </c>
      <c r="L91" s="99">
        <v>23500000</v>
      </c>
      <c r="M91" s="99">
        <f t="shared" si="3"/>
        <v>0</v>
      </c>
    </row>
    <row r="92" spans="1:13" x14ac:dyDescent="0.25">
      <c r="A92" s="104"/>
      <c r="B92" s="98" t="s">
        <v>844</v>
      </c>
      <c r="C92" s="108" t="s">
        <v>1366</v>
      </c>
      <c r="D92" s="108" t="s">
        <v>1367</v>
      </c>
      <c r="E92" s="60" t="s">
        <v>1707</v>
      </c>
      <c r="F92" s="65"/>
      <c r="G92" s="60" t="s">
        <v>60</v>
      </c>
      <c r="H92" s="66"/>
      <c r="I92" s="117">
        <v>25411584</v>
      </c>
      <c r="J92" s="119">
        <v>0</v>
      </c>
      <c r="K92" s="118">
        <f t="shared" si="2"/>
        <v>25411584</v>
      </c>
      <c r="L92" s="99">
        <v>25411584</v>
      </c>
      <c r="M92" s="99">
        <f t="shared" si="3"/>
        <v>0</v>
      </c>
    </row>
    <row r="93" spans="1:13" x14ac:dyDescent="0.25">
      <c r="A93" s="104"/>
      <c r="B93" s="98" t="s">
        <v>1534</v>
      </c>
      <c r="C93" s="108" t="s">
        <v>1368</v>
      </c>
      <c r="D93" s="108" t="s">
        <v>1369</v>
      </c>
      <c r="E93" s="60" t="s">
        <v>1708</v>
      </c>
      <c r="F93" s="65"/>
      <c r="G93" s="60" t="s">
        <v>1604</v>
      </c>
      <c r="H93" s="66"/>
      <c r="I93" s="117">
        <v>23666666</v>
      </c>
      <c r="J93" s="119">
        <v>166666</v>
      </c>
      <c r="K93" s="118">
        <f t="shared" si="2"/>
        <v>23500000</v>
      </c>
      <c r="L93" s="99">
        <v>23500000</v>
      </c>
      <c r="M93" s="99">
        <f t="shared" si="3"/>
        <v>0</v>
      </c>
    </row>
    <row r="94" spans="1:13" x14ac:dyDescent="0.25">
      <c r="A94" s="104"/>
      <c r="B94" s="98" t="s">
        <v>1535</v>
      </c>
      <c r="C94" s="108" t="s">
        <v>1370</v>
      </c>
      <c r="D94" s="108" t="s">
        <v>1371</v>
      </c>
      <c r="E94" s="60" t="s">
        <v>1709</v>
      </c>
      <c r="F94" s="65"/>
      <c r="G94" s="60" t="s">
        <v>1605</v>
      </c>
      <c r="H94" s="66"/>
      <c r="I94" s="117">
        <v>32516250</v>
      </c>
      <c r="J94" s="119">
        <v>0</v>
      </c>
      <c r="K94" s="118">
        <f t="shared" si="2"/>
        <v>32516250</v>
      </c>
      <c r="L94" s="99">
        <v>32516250</v>
      </c>
      <c r="M94" s="99">
        <f t="shared" si="3"/>
        <v>0</v>
      </c>
    </row>
    <row r="95" spans="1:13" x14ac:dyDescent="0.25">
      <c r="A95" s="104"/>
      <c r="B95" s="98" t="s">
        <v>1536</v>
      </c>
      <c r="C95" s="108" t="s">
        <v>1372</v>
      </c>
      <c r="D95" s="108" t="s">
        <v>1373</v>
      </c>
      <c r="E95" s="60" t="s">
        <v>1710</v>
      </c>
      <c r="F95" s="65"/>
      <c r="G95" s="60" t="s">
        <v>481</v>
      </c>
      <c r="H95" s="66"/>
      <c r="I95" s="117">
        <v>6500000</v>
      </c>
      <c r="J95" s="119">
        <v>0</v>
      </c>
      <c r="K95" s="118">
        <f t="shared" si="2"/>
        <v>6500000</v>
      </c>
      <c r="L95" s="99">
        <v>6500000</v>
      </c>
      <c r="M95" s="99">
        <f t="shared" si="3"/>
        <v>0</v>
      </c>
    </row>
    <row r="96" spans="1:13" x14ac:dyDescent="0.25">
      <c r="A96" s="104"/>
      <c r="B96" s="98" t="s">
        <v>1537</v>
      </c>
      <c r="C96" s="108" t="s">
        <v>1374</v>
      </c>
      <c r="D96" s="108" t="s">
        <v>1375</v>
      </c>
      <c r="E96" s="60" t="s">
        <v>1711</v>
      </c>
      <c r="F96" s="65"/>
      <c r="G96" s="60" t="s">
        <v>1606</v>
      </c>
      <c r="H96" s="66"/>
      <c r="I96" s="117">
        <v>30333333</v>
      </c>
      <c r="J96" s="119">
        <v>0</v>
      </c>
      <c r="K96" s="118">
        <f t="shared" si="2"/>
        <v>30333333</v>
      </c>
      <c r="L96" s="99">
        <v>30333333</v>
      </c>
      <c r="M96" s="99">
        <f t="shared" si="3"/>
        <v>0</v>
      </c>
    </row>
    <row r="97" spans="1:13" x14ac:dyDescent="0.25">
      <c r="A97" s="104"/>
      <c r="B97" s="98" t="s">
        <v>1538</v>
      </c>
      <c r="C97" s="108" t="s">
        <v>900</v>
      </c>
      <c r="D97" s="108" t="s">
        <v>1376</v>
      </c>
      <c r="E97" s="60" t="s">
        <v>1712</v>
      </c>
      <c r="F97" s="65"/>
      <c r="G97" s="60" t="s">
        <v>65</v>
      </c>
      <c r="H97" s="66"/>
      <c r="I97" s="117">
        <v>23500000</v>
      </c>
      <c r="J97" s="119">
        <v>0</v>
      </c>
      <c r="K97" s="118">
        <f t="shared" si="2"/>
        <v>23500000</v>
      </c>
      <c r="L97" s="99">
        <v>23500000</v>
      </c>
      <c r="M97" s="99">
        <f t="shared" si="3"/>
        <v>0</v>
      </c>
    </row>
    <row r="98" spans="1:13" x14ac:dyDescent="0.25">
      <c r="A98" s="104"/>
      <c r="B98" s="98" t="s">
        <v>845</v>
      </c>
      <c r="C98" s="108" t="s">
        <v>1377</v>
      </c>
      <c r="D98" s="108" t="s">
        <v>1378</v>
      </c>
      <c r="E98" s="60" t="s">
        <v>1713</v>
      </c>
      <c r="F98" s="65"/>
      <c r="G98" s="60" t="s">
        <v>478</v>
      </c>
      <c r="H98" s="66"/>
      <c r="I98" s="117">
        <v>23406000</v>
      </c>
      <c r="J98" s="119">
        <v>0</v>
      </c>
      <c r="K98" s="118">
        <f t="shared" si="2"/>
        <v>23406000</v>
      </c>
      <c r="L98" s="99">
        <v>23406000</v>
      </c>
      <c r="M98" s="99">
        <f t="shared" si="3"/>
        <v>0</v>
      </c>
    </row>
    <row r="99" spans="1:13" x14ac:dyDescent="0.25">
      <c r="A99" s="104"/>
      <c r="B99" s="98" t="s">
        <v>1539</v>
      </c>
      <c r="C99" s="108" t="s">
        <v>1271</v>
      </c>
      <c r="D99" s="108" t="s">
        <v>1379</v>
      </c>
      <c r="E99" s="60" t="s">
        <v>1714</v>
      </c>
      <c r="F99" s="65"/>
      <c r="G99" s="60" t="s">
        <v>106</v>
      </c>
      <c r="H99" s="66"/>
      <c r="I99" s="117">
        <v>28672000</v>
      </c>
      <c r="J99" s="119">
        <v>0</v>
      </c>
      <c r="K99" s="118">
        <f t="shared" si="2"/>
        <v>28672000</v>
      </c>
      <c r="L99" s="99">
        <v>28672000</v>
      </c>
      <c r="M99" s="99">
        <f t="shared" si="3"/>
        <v>0</v>
      </c>
    </row>
    <row r="100" spans="1:13" x14ac:dyDescent="0.25">
      <c r="A100" s="104"/>
      <c r="B100" s="98" t="s">
        <v>757</v>
      </c>
      <c r="C100" s="108" t="s">
        <v>902</v>
      </c>
      <c r="D100" s="108" t="s">
        <v>1380</v>
      </c>
      <c r="E100" s="60" t="s">
        <v>1715</v>
      </c>
      <c r="F100" s="65"/>
      <c r="G100" s="60" t="s">
        <v>1607</v>
      </c>
      <c r="H100" s="66"/>
      <c r="I100" s="117">
        <v>18529280</v>
      </c>
      <c r="J100" s="119">
        <v>0</v>
      </c>
      <c r="K100" s="118">
        <f t="shared" si="2"/>
        <v>18529280</v>
      </c>
      <c r="L100" s="99">
        <v>18529280</v>
      </c>
      <c r="M100" s="99">
        <f t="shared" si="3"/>
        <v>0</v>
      </c>
    </row>
    <row r="101" spans="1:13" x14ac:dyDescent="0.25">
      <c r="A101" s="104"/>
      <c r="B101" s="98" t="s">
        <v>1245</v>
      </c>
      <c r="C101" s="108" t="s">
        <v>1381</v>
      </c>
      <c r="D101" s="108" t="s">
        <v>1382</v>
      </c>
      <c r="E101" s="60" t="s">
        <v>1716</v>
      </c>
      <c r="F101" s="65"/>
      <c r="G101" s="60" t="s">
        <v>76</v>
      </c>
      <c r="H101" s="66"/>
      <c r="I101" s="117">
        <v>23333334</v>
      </c>
      <c r="J101" s="119">
        <v>0</v>
      </c>
      <c r="K101" s="118">
        <f t="shared" si="2"/>
        <v>23333334</v>
      </c>
      <c r="L101" s="99">
        <v>23333334</v>
      </c>
      <c r="M101" s="99">
        <f t="shared" si="3"/>
        <v>0</v>
      </c>
    </row>
    <row r="102" spans="1:13" x14ac:dyDescent="0.25">
      <c r="A102" s="104"/>
      <c r="B102" s="98" t="s">
        <v>842</v>
      </c>
      <c r="C102" s="108" t="s">
        <v>1383</v>
      </c>
      <c r="D102" s="108" t="s">
        <v>1384</v>
      </c>
      <c r="E102" s="60" t="s">
        <v>1717</v>
      </c>
      <c r="F102" s="65"/>
      <c r="G102" s="60" t="s">
        <v>62</v>
      </c>
      <c r="H102" s="66"/>
      <c r="I102" s="117">
        <v>26951680</v>
      </c>
      <c r="J102" s="119">
        <v>0</v>
      </c>
      <c r="K102" s="118">
        <f t="shared" si="2"/>
        <v>26951680</v>
      </c>
      <c r="L102" s="99">
        <v>26951680</v>
      </c>
      <c r="M102" s="99">
        <f t="shared" si="3"/>
        <v>0</v>
      </c>
    </row>
    <row r="103" spans="1:13" x14ac:dyDescent="0.25">
      <c r="A103" s="104"/>
      <c r="B103" s="98" t="s">
        <v>1540</v>
      </c>
      <c r="C103" s="108" t="s">
        <v>1385</v>
      </c>
      <c r="D103" s="108" t="s">
        <v>1386</v>
      </c>
      <c r="E103" s="60" t="s">
        <v>1718</v>
      </c>
      <c r="F103" s="65"/>
      <c r="G103" s="60" t="s">
        <v>1608</v>
      </c>
      <c r="H103" s="66"/>
      <c r="I103" s="117">
        <v>21968133</v>
      </c>
      <c r="J103" s="119">
        <v>0</v>
      </c>
      <c r="K103" s="118">
        <f t="shared" si="2"/>
        <v>21968133</v>
      </c>
      <c r="L103" s="99">
        <v>21968133</v>
      </c>
      <c r="M103" s="99">
        <f t="shared" si="3"/>
        <v>0</v>
      </c>
    </row>
    <row r="104" spans="1:13" x14ac:dyDescent="0.25">
      <c r="A104" s="104"/>
      <c r="B104" s="98" t="s">
        <v>1541</v>
      </c>
      <c r="C104" s="108" t="s">
        <v>1387</v>
      </c>
      <c r="D104" s="108" t="s">
        <v>1388</v>
      </c>
      <c r="E104" s="60" t="s">
        <v>1719</v>
      </c>
      <c r="F104" s="65"/>
      <c r="G104" s="60" t="s">
        <v>450</v>
      </c>
      <c r="H104" s="66"/>
      <c r="I104" s="117">
        <v>23500000</v>
      </c>
      <c r="J104" s="119">
        <v>0</v>
      </c>
      <c r="K104" s="118">
        <f t="shared" si="2"/>
        <v>23500000</v>
      </c>
      <c r="L104" s="99">
        <v>23500000</v>
      </c>
      <c r="M104" s="99">
        <f t="shared" si="3"/>
        <v>0</v>
      </c>
    </row>
    <row r="105" spans="1:13" x14ac:dyDescent="0.25">
      <c r="A105" s="104"/>
      <c r="B105" s="98" t="s">
        <v>1542</v>
      </c>
      <c r="C105" s="108" t="s">
        <v>1389</v>
      </c>
      <c r="D105" s="108" t="s">
        <v>1390</v>
      </c>
      <c r="E105" s="60" t="s">
        <v>1720</v>
      </c>
      <c r="F105" s="65"/>
      <c r="G105" s="60" t="s">
        <v>1609</v>
      </c>
      <c r="H105" s="66"/>
      <c r="I105" s="117">
        <v>9679872</v>
      </c>
      <c r="J105" s="119">
        <v>0</v>
      </c>
      <c r="K105" s="118">
        <f t="shared" si="2"/>
        <v>9679872</v>
      </c>
      <c r="L105" s="99">
        <v>9679872</v>
      </c>
      <c r="M105" s="99">
        <f t="shared" si="3"/>
        <v>0</v>
      </c>
    </row>
    <row r="106" spans="1:13" x14ac:dyDescent="0.25">
      <c r="A106" s="104"/>
      <c r="B106" s="98" t="s">
        <v>601</v>
      </c>
      <c r="C106" s="108" t="s">
        <v>1391</v>
      </c>
      <c r="D106" s="108" t="s">
        <v>1392</v>
      </c>
      <c r="E106" s="60" t="s">
        <v>1721</v>
      </c>
      <c r="F106" s="65"/>
      <c r="G106" s="60" t="s">
        <v>1581</v>
      </c>
      <c r="H106" s="66"/>
      <c r="I106" s="117">
        <v>10000000</v>
      </c>
      <c r="J106" s="119">
        <v>0</v>
      </c>
      <c r="K106" s="118">
        <f t="shared" si="2"/>
        <v>10000000</v>
      </c>
      <c r="L106" s="99">
        <v>10000000</v>
      </c>
      <c r="M106" s="99">
        <f t="shared" si="3"/>
        <v>0</v>
      </c>
    </row>
    <row r="107" spans="1:13" x14ac:dyDescent="0.25">
      <c r="A107" s="104"/>
      <c r="B107" s="98" t="s">
        <v>1543</v>
      </c>
      <c r="C107" s="108" t="s">
        <v>1393</v>
      </c>
      <c r="D107" s="108" t="s">
        <v>1394</v>
      </c>
      <c r="E107" s="60" t="s">
        <v>1722</v>
      </c>
      <c r="F107" s="65"/>
      <c r="G107" s="60" t="s">
        <v>655</v>
      </c>
      <c r="H107" s="66"/>
      <c r="I107" s="117">
        <v>39900000</v>
      </c>
      <c r="J107" s="119">
        <v>0</v>
      </c>
      <c r="K107" s="118">
        <f t="shared" si="2"/>
        <v>39900000</v>
      </c>
      <c r="L107" s="99">
        <v>39900000</v>
      </c>
      <c r="M107" s="99">
        <f t="shared" si="3"/>
        <v>0</v>
      </c>
    </row>
    <row r="108" spans="1:13" x14ac:dyDescent="0.25">
      <c r="A108" s="104"/>
      <c r="B108" s="98" t="s">
        <v>175</v>
      </c>
      <c r="C108" s="108" t="s">
        <v>1395</v>
      </c>
      <c r="D108" s="108" t="s">
        <v>1396</v>
      </c>
      <c r="E108" s="60" t="s">
        <v>1723</v>
      </c>
      <c r="F108" s="65"/>
      <c r="G108" s="60" t="s">
        <v>1610</v>
      </c>
      <c r="H108" s="66"/>
      <c r="I108" s="117">
        <v>9333333</v>
      </c>
      <c r="J108" s="119">
        <v>0</v>
      </c>
      <c r="K108" s="118">
        <f t="shared" si="2"/>
        <v>9333333</v>
      </c>
      <c r="L108" s="99">
        <v>9333333</v>
      </c>
      <c r="M108" s="99">
        <f t="shared" si="3"/>
        <v>0</v>
      </c>
    </row>
    <row r="109" spans="1:13" x14ac:dyDescent="0.25">
      <c r="A109" s="104"/>
      <c r="B109" s="98" t="s">
        <v>1544</v>
      </c>
      <c r="C109" s="108" t="s">
        <v>1397</v>
      </c>
      <c r="D109" s="108" t="s">
        <v>1398</v>
      </c>
      <c r="E109" s="60" t="s">
        <v>1724</v>
      </c>
      <c r="F109" s="65"/>
      <c r="G109" s="60" t="s">
        <v>74</v>
      </c>
      <c r="H109" s="66"/>
      <c r="I109" s="117">
        <v>26320000</v>
      </c>
      <c r="J109" s="119">
        <v>0</v>
      </c>
      <c r="K109" s="118">
        <f t="shared" si="2"/>
        <v>26320000</v>
      </c>
      <c r="L109" s="99">
        <v>26320000</v>
      </c>
      <c r="M109" s="99">
        <f t="shared" si="3"/>
        <v>0</v>
      </c>
    </row>
    <row r="110" spans="1:13" x14ac:dyDescent="0.25">
      <c r="A110" s="104"/>
      <c r="B110" s="98" t="s">
        <v>1545</v>
      </c>
      <c r="C110" s="108" t="s">
        <v>1399</v>
      </c>
      <c r="D110" s="108" t="s">
        <v>1400</v>
      </c>
      <c r="E110" s="60" t="s">
        <v>1725</v>
      </c>
      <c r="F110" s="65"/>
      <c r="G110" s="60" t="s">
        <v>1611</v>
      </c>
      <c r="H110" s="66"/>
      <c r="I110" s="117">
        <v>10581333</v>
      </c>
      <c r="J110" s="119">
        <v>0</v>
      </c>
      <c r="K110" s="118">
        <f t="shared" si="2"/>
        <v>10581333</v>
      </c>
      <c r="L110" s="99">
        <v>10581333</v>
      </c>
      <c r="M110" s="99">
        <f t="shared" si="3"/>
        <v>0</v>
      </c>
    </row>
    <row r="111" spans="1:13" x14ac:dyDescent="0.25">
      <c r="A111" s="104"/>
      <c r="B111" s="98" t="s">
        <v>1546</v>
      </c>
      <c r="C111" s="108" t="s">
        <v>909</v>
      </c>
      <c r="D111" s="108" t="s">
        <v>1401</v>
      </c>
      <c r="E111" s="60" t="s">
        <v>1726</v>
      </c>
      <c r="F111" s="65"/>
      <c r="G111" s="60" t="s">
        <v>46</v>
      </c>
      <c r="H111" s="66"/>
      <c r="I111" s="117">
        <v>23333333</v>
      </c>
      <c r="J111" s="119">
        <v>0</v>
      </c>
      <c r="K111" s="118">
        <f t="shared" si="2"/>
        <v>23333333</v>
      </c>
      <c r="L111" s="99">
        <v>23333333</v>
      </c>
      <c r="M111" s="99">
        <f t="shared" si="3"/>
        <v>0</v>
      </c>
    </row>
    <row r="112" spans="1:13" x14ac:dyDescent="0.25">
      <c r="A112" s="104"/>
      <c r="B112" s="98" t="s">
        <v>292</v>
      </c>
      <c r="C112" s="108" t="s">
        <v>986</v>
      </c>
      <c r="D112" s="108" t="s">
        <v>987</v>
      </c>
      <c r="E112" s="60" t="s">
        <v>1219</v>
      </c>
      <c r="F112" s="65"/>
      <c r="G112" s="60" t="s">
        <v>1072</v>
      </c>
      <c r="H112" s="66"/>
      <c r="I112" s="117">
        <v>250000000</v>
      </c>
      <c r="J112" s="119">
        <v>12778908</v>
      </c>
      <c r="K112" s="118">
        <f t="shared" si="2"/>
        <v>237221092</v>
      </c>
      <c r="L112" s="99">
        <v>237221092</v>
      </c>
      <c r="M112" s="99">
        <f t="shared" si="3"/>
        <v>0</v>
      </c>
    </row>
    <row r="113" spans="1:13" x14ac:dyDescent="0.25">
      <c r="A113" s="104"/>
      <c r="B113" s="98" t="s">
        <v>412</v>
      </c>
      <c r="C113" s="108" t="s">
        <v>1402</v>
      </c>
      <c r="D113" s="108" t="s">
        <v>1403</v>
      </c>
      <c r="E113" s="60" t="s">
        <v>1727</v>
      </c>
      <c r="F113" s="65"/>
      <c r="G113" s="60" t="s">
        <v>1612</v>
      </c>
      <c r="H113" s="66"/>
      <c r="I113" s="117">
        <v>679662594</v>
      </c>
      <c r="J113" s="119">
        <v>0</v>
      </c>
      <c r="K113" s="118">
        <f t="shared" si="2"/>
        <v>679662594</v>
      </c>
      <c r="L113" s="99">
        <v>679662594</v>
      </c>
      <c r="M113" s="99">
        <f t="shared" si="3"/>
        <v>0</v>
      </c>
    </row>
    <row r="114" spans="1:13" x14ac:dyDescent="0.25">
      <c r="A114" s="104"/>
      <c r="B114" s="98" t="s">
        <v>766</v>
      </c>
      <c r="C114" s="108" t="s">
        <v>912</v>
      </c>
      <c r="D114" s="108" t="s">
        <v>1404</v>
      </c>
      <c r="E114" s="60" t="s">
        <v>1728</v>
      </c>
      <c r="F114" s="65"/>
      <c r="G114" s="60" t="s">
        <v>1573</v>
      </c>
      <c r="H114" s="66"/>
      <c r="I114" s="117">
        <v>10200000</v>
      </c>
      <c r="J114" s="119">
        <v>0</v>
      </c>
      <c r="K114" s="118">
        <f t="shared" si="2"/>
        <v>10200000</v>
      </c>
      <c r="L114" s="99">
        <v>10200000</v>
      </c>
      <c r="M114" s="99">
        <f t="shared" si="3"/>
        <v>0</v>
      </c>
    </row>
    <row r="115" spans="1:13" x14ac:dyDescent="0.25">
      <c r="A115" s="104"/>
      <c r="B115" s="98" t="s">
        <v>760</v>
      </c>
      <c r="C115" s="108" t="s">
        <v>1405</v>
      </c>
      <c r="D115" s="108" t="s">
        <v>1406</v>
      </c>
      <c r="E115" s="60" t="s">
        <v>1729</v>
      </c>
      <c r="F115" s="65"/>
      <c r="G115" s="60" t="s">
        <v>1613</v>
      </c>
      <c r="H115" s="66"/>
      <c r="I115" s="117">
        <v>15600845</v>
      </c>
      <c r="J115" s="119">
        <v>0</v>
      </c>
      <c r="K115" s="118">
        <f t="shared" si="2"/>
        <v>15600845</v>
      </c>
      <c r="L115" s="99">
        <v>15600845</v>
      </c>
      <c r="M115" s="99">
        <f t="shared" si="3"/>
        <v>0</v>
      </c>
    </row>
    <row r="116" spans="1:13" x14ac:dyDescent="0.25">
      <c r="A116" s="104"/>
      <c r="B116" s="98" t="s">
        <v>755</v>
      </c>
      <c r="C116" s="108" t="s">
        <v>911</v>
      </c>
      <c r="D116" s="108" t="s">
        <v>1407</v>
      </c>
      <c r="E116" s="60" t="s">
        <v>1730</v>
      </c>
      <c r="F116" s="65"/>
      <c r="G116" s="60" t="s">
        <v>1614</v>
      </c>
      <c r="H116" s="66"/>
      <c r="I116" s="117">
        <v>23500000</v>
      </c>
      <c r="J116" s="119">
        <v>0</v>
      </c>
      <c r="K116" s="118">
        <f t="shared" si="2"/>
        <v>23500000</v>
      </c>
      <c r="L116" s="99">
        <v>23500000</v>
      </c>
      <c r="M116" s="99">
        <f t="shared" si="3"/>
        <v>0</v>
      </c>
    </row>
    <row r="117" spans="1:13" x14ac:dyDescent="0.25">
      <c r="A117" s="104"/>
      <c r="B117" s="98" t="s">
        <v>851</v>
      </c>
      <c r="C117" s="108" t="s">
        <v>1408</v>
      </c>
      <c r="D117" s="108" t="s">
        <v>1409</v>
      </c>
      <c r="E117" s="60" t="s">
        <v>1731</v>
      </c>
      <c r="F117" s="65"/>
      <c r="G117" s="60" t="s">
        <v>64</v>
      </c>
      <c r="H117" s="66"/>
      <c r="I117" s="117">
        <v>25849999</v>
      </c>
      <c r="J117" s="119">
        <v>0</v>
      </c>
      <c r="K117" s="118">
        <f t="shared" si="2"/>
        <v>25849999</v>
      </c>
      <c r="L117" s="99">
        <v>25849999</v>
      </c>
      <c r="M117" s="99">
        <f t="shared" si="3"/>
        <v>0</v>
      </c>
    </row>
    <row r="118" spans="1:13" x14ac:dyDescent="0.25">
      <c r="A118" s="104"/>
      <c r="B118" s="98" t="s">
        <v>859</v>
      </c>
      <c r="C118" s="108" t="s">
        <v>1410</v>
      </c>
      <c r="D118" s="108" t="s">
        <v>1411</v>
      </c>
      <c r="E118" s="60" t="s">
        <v>1732</v>
      </c>
      <c r="F118" s="65"/>
      <c r="G118" s="60" t="s">
        <v>463</v>
      </c>
      <c r="H118" s="66"/>
      <c r="I118" s="117">
        <v>27432938</v>
      </c>
      <c r="J118" s="119">
        <v>0</v>
      </c>
      <c r="K118" s="118">
        <f t="shared" si="2"/>
        <v>27432938</v>
      </c>
      <c r="L118" s="99">
        <v>27432938</v>
      </c>
      <c r="M118" s="99">
        <f t="shared" si="3"/>
        <v>0</v>
      </c>
    </row>
    <row r="119" spans="1:13" x14ac:dyDescent="0.25">
      <c r="A119" s="104"/>
      <c r="B119" s="98" t="s">
        <v>1547</v>
      </c>
      <c r="C119" s="108" t="s">
        <v>1412</v>
      </c>
      <c r="D119" s="108" t="s">
        <v>1413</v>
      </c>
      <c r="E119" s="60" t="s">
        <v>1733</v>
      </c>
      <c r="F119" s="65"/>
      <c r="G119" s="60" t="s">
        <v>78</v>
      </c>
      <c r="H119" s="66"/>
      <c r="I119" s="117">
        <v>35000000</v>
      </c>
      <c r="J119" s="119">
        <v>0</v>
      </c>
      <c r="K119" s="118">
        <f t="shared" si="2"/>
        <v>35000000</v>
      </c>
      <c r="L119" s="99">
        <v>35000000</v>
      </c>
      <c r="M119" s="99">
        <f t="shared" si="3"/>
        <v>0</v>
      </c>
    </row>
    <row r="120" spans="1:13" x14ac:dyDescent="0.25">
      <c r="A120" s="104"/>
      <c r="B120" s="98" t="s">
        <v>555</v>
      </c>
      <c r="C120" s="108" t="s">
        <v>1414</v>
      </c>
      <c r="D120" s="108" t="s">
        <v>1415</v>
      </c>
      <c r="E120" s="60" t="s">
        <v>1734</v>
      </c>
      <c r="F120" s="65"/>
      <c r="G120" s="60" t="s">
        <v>1615</v>
      </c>
      <c r="H120" s="66"/>
      <c r="I120" s="117">
        <v>9833333</v>
      </c>
      <c r="J120" s="119">
        <v>0</v>
      </c>
      <c r="K120" s="118">
        <f t="shared" si="2"/>
        <v>9833333</v>
      </c>
      <c r="L120" s="99">
        <v>9833333</v>
      </c>
      <c r="M120" s="99">
        <f t="shared" si="3"/>
        <v>0</v>
      </c>
    </row>
    <row r="121" spans="1:13" x14ac:dyDescent="0.25">
      <c r="A121" s="104"/>
      <c r="B121" s="98" t="s">
        <v>1548</v>
      </c>
      <c r="C121" s="108" t="s">
        <v>1416</v>
      </c>
      <c r="D121" s="108" t="s">
        <v>1417</v>
      </c>
      <c r="E121" s="60" t="s">
        <v>1735</v>
      </c>
      <c r="F121" s="65"/>
      <c r="G121" s="60" t="s">
        <v>484</v>
      </c>
      <c r="H121" s="66"/>
      <c r="I121" s="117">
        <v>5154300</v>
      </c>
      <c r="J121" s="119">
        <v>0</v>
      </c>
      <c r="K121" s="118">
        <f t="shared" si="2"/>
        <v>5154300</v>
      </c>
      <c r="L121" s="99">
        <v>5154300</v>
      </c>
      <c r="M121" s="99">
        <f t="shared" si="3"/>
        <v>0</v>
      </c>
    </row>
    <row r="122" spans="1:13" x14ac:dyDescent="0.25">
      <c r="A122" s="104"/>
      <c r="B122" s="98" t="s">
        <v>1260</v>
      </c>
      <c r="C122" s="108" t="s">
        <v>1418</v>
      </c>
      <c r="D122" s="108" t="s">
        <v>1419</v>
      </c>
      <c r="E122" s="60" t="s">
        <v>1736</v>
      </c>
      <c r="F122" s="65"/>
      <c r="G122" s="60" t="s">
        <v>1566</v>
      </c>
      <c r="H122" s="66"/>
      <c r="I122" s="117">
        <v>37001250</v>
      </c>
      <c r="J122" s="119">
        <v>0</v>
      </c>
      <c r="K122" s="118">
        <f t="shared" si="2"/>
        <v>37001250</v>
      </c>
      <c r="L122" s="99">
        <v>37001250</v>
      </c>
      <c r="M122" s="99">
        <f t="shared" si="3"/>
        <v>0</v>
      </c>
    </row>
    <row r="123" spans="1:13" x14ac:dyDescent="0.25">
      <c r="A123" s="104"/>
      <c r="B123" s="98" t="s">
        <v>184</v>
      </c>
      <c r="C123" s="108" t="s">
        <v>917</v>
      </c>
      <c r="D123" s="108" t="s">
        <v>1420</v>
      </c>
      <c r="E123" s="60" t="s">
        <v>1737</v>
      </c>
      <c r="F123" s="65"/>
      <c r="G123" s="60" t="s">
        <v>1616</v>
      </c>
      <c r="H123" s="66"/>
      <c r="I123" s="117">
        <v>31795200</v>
      </c>
      <c r="J123" s="119">
        <v>0</v>
      </c>
      <c r="K123" s="118">
        <f t="shared" si="2"/>
        <v>31795200</v>
      </c>
      <c r="L123" s="99">
        <v>31795200</v>
      </c>
      <c r="M123" s="99">
        <f t="shared" si="3"/>
        <v>0</v>
      </c>
    </row>
    <row r="124" spans="1:13" x14ac:dyDescent="0.25">
      <c r="A124" s="104"/>
      <c r="B124" s="98" t="s">
        <v>693</v>
      </c>
      <c r="C124" s="108" t="s">
        <v>1421</v>
      </c>
      <c r="D124" s="108" t="s">
        <v>1422</v>
      </c>
      <c r="E124" s="60" t="s">
        <v>1738</v>
      </c>
      <c r="F124" s="65"/>
      <c r="G124" s="60" t="s">
        <v>1574</v>
      </c>
      <c r="H124" s="66"/>
      <c r="I124" s="117">
        <v>10333333</v>
      </c>
      <c r="J124" s="119">
        <v>0</v>
      </c>
      <c r="K124" s="118">
        <f t="shared" si="2"/>
        <v>10333333</v>
      </c>
      <c r="L124" s="99">
        <v>10333333</v>
      </c>
      <c r="M124" s="99">
        <f t="shared" si="3"/>
        <v>0</v>
      </c>
    </row>
    <row r="125" spans="1:13" x14ac:dyDescent="0.25">
      <c r="A125" s="104"/>
      <c r="B125" s="98" t="s">
        <v>204</v>
      </c>
      <c r="C125" s="108" t="s">
        <v>1423</v>
      </c>
      <c r="D125" s="108" t="s">
        <v>1424</v>
      </c>
      <c r="E125" s="60" t="s">
        <v>1739</v>
      </c>
      <c r="F125" s="65"/>
      <c r="G125" s="60" t="s">
        <v>1617</v>
      </c>
      <c r="H125" s="66"/>
      <c r="I125" s="117">
        <v>25815000</v>
      </c>
      <c r="J125" s="119">
        <v>0</v>
      </c>
      <c r="K125" s="118">
        <f t="shared" si="2"/>
        <v>25815000</v>
      </c>
      <c r="L125" s="99">
        <v>25815000</v>
      </c>
      <c r="M125" s="99">
        <f t="shared" si="3"/>
        <v>0</v>
      </c>
    </row>
    <row r="126" spans="1:13" x14ac:dyDescent="0.25">
      <c r="A126" s="104"/>
      <c r="B126" s="98" t="s">
        <v>417</v>
      </c>
      <c r="C126" s="108" t="s">
        <v>1425</v>
      </c>
      <c r="D126" s="108" t="s">
        <v>1426</v>
      </c>
      <c r="E126" s="60" t="s">
        <v>1740</v>
      </c>
      <c r="F126" s="65"/>
      <c r="G126" s="60" t="s">
        <v>1618</v>
      </c>
      <c r="H126" s="66"/>
      <c r="I126" s="117">
        <v>13248000</v>
      </c>
      <c r="J126" s="119">
        <v>0</v>
      </c>
      <c r="K126" s="118">
        <f t="shared" si="2"/>
        <v>13248000</v>
      </c>
      <c r="L126" s="99">
        <v>13248000</v>
      </c>
      <c r="M126" s="99">
        <f t="shared" si="3"/>
        <v>0</v>
      </c>
    </row>
    <row r="127" spans="1:13" x14ac:dyDescent="0.25">
      <c r="A127" s="104"/>
      <c r="B127" s="98" t="s">
        <v>133</v>
      </c>
      <c r="C127" s="108" t="s">
        <v>918</v>
      </c>
      <c r="D127" s="108" t="s">
        <v>1427</v>
      </c>
      <c r="E127" s="60" t="s">
        <v>1741</v>
      </c>
      <c r="F127" s="65"/>
      <c r="G127" s="60" t="s">
        <v>1619</v>
      </c>
      <c r="H127" s="66"/>
      <c r="I127" s="117">
        <v>10598400</v>
      </c>
      <c r="J127" s="119">
        <v>0</v>
      </c>
      <c r="K127" s="118">
        <f t="shared" si="2"/>
        <v>10598400</v>
      </c>
      <c r="L127" s="99">
        <v>10598400</v>
      </c>
      <c r="M127" s="99">
        <f t="shared" si="3"/>
        <v>0</v>
      </c>
    </row>
    <row r="128" spans="1:13" x14ac:dyDescent="0.25">
      <c r="A128" s="104"/>
      <c r="B128" s="98" t="s">
        <v>563</v>
      </c>
      <c r="C128" s="108" t="s">
        <v>918</v>
      </c>
      <c r="D128" s="108" t="s">
        <v>1428</v>
      </c>
      <c r="E128" s="60" t="s">
        <v>1741</v>
      </c>
      <c r="F128" s="65"/>
      <c r="G128" s="60" t="s">
        <v>1620</v>
      </c>
      <c r="H128" s="66"/>
      <c r="I128" s="117">
        <v>10598400</v>
      </c>
      <c r="J128" s="119">
        <v>0</v>
      </c>
      <c r="K128" s="118">
        <f t="shared" si="2"/>
        <v>10598400</v>
      </c>
      <c r="L128" s="99">
        <v>10598400</v>
      </c>
      <c r="M128" s="99">
        <f t="shared" si="3"/>
        <v>0</v>
      </c>
    </row>
    <row r="129" spans="1:13" x14ac:dyDescent="0.25">
      <c r="A129" s="104"/>
      <c r="B129" s="98" t="s">
        <v>1549</v>
      </c>
      <c r="C129" s="108" t="s">
        <v>918</v>
      </c>
      <c r="D129" s="108" t="s">
        <v>1429</v>
      </c>
      <c r="E129" s="60" t="s">
        <v>1741</v>
      </c>
      <c r="F129" s="65"/>
      <c r="G129" s="60" t="s">
        <v>1621</v>
      </c>
      <c r="H129" s="66"/>
      <c r="I129" s="117">
        <v>10598400</v>
      </c>
      <c r="J129" s="119">
        <v>0</v>
      </c>
      <c r="K129" s="118">
        <f t="shared" si="2"/>
        <v>10598400</v>
      </c>
      <c r="L129" s="99">
        <v>10598400</v>
      </c>
      <c r="M129" s="99">
        <f t="shared" si="3"/>
        <v>0</v>
      </c>
    </row>
    <row r="130" spans="1:13" x14ac:dyDescent="0.25">
      <c r="A130" s="104"/>
      <c r="B130" s="98" t="s">
        <v>202</v>
      </c>
      <c r="C130" s="108" t="s">
        <v>1430</v>
      </c>
      <c r="D130" s="108" t="s">
        <v>1431</v>
      </c>
      <c r="E130" s="60" t="s">
        <v>1742</v>
      </c>
      <c r="F130" s="65"/>
      <c r="G130" s="60" t="s">
        <v>1622</v>
      </c>
      <c r="H130" s="66"/>
      <c r="I130" s="117">
        <v>13248000</v>
      </c>
      <c r="J130" s="119">
        <v>0</v>
      </c>
      <c r="K130" s="118">
        <f t="shared" si="2"/>
        <v>13248000</v>
      </c>
      <c r="L130" s="99">
        <v>13248000</v>
      </c>
      <c r="M130" s="99">
        <f t="shared" si="3"/>
        <v>0</v>
      </c>
    </row>
    <row r="131" spans="1:13" x14ac:dyDescent="0.25">
      <c r="A131" s="104"/>
      <c r="B131" s="98" t="s">
        <v>185</v>
      </c>
      <c r="C131" s="108" t="s">
        <v>1432</v>
      </c>
      <c r="D131" s="108" t="s">
        <v>1433</v>
      </c>
      <c r="E131" s="60" t="s">
        <v>1743</v>
      </c>
      <c r="F131" s="65"/>
      <c r="G131" s="60" t="s">
        <v>1623</v>
      </c>
      <c r="H131" s="66"/>
      <c r="I131" s="117">
        <v>22570000</v>
      </c>
      <c r="J131" s="119">
        <v>0</v>
      </c>
      <c r="K131" s="118">
        <f t="shared" si="2"/>
        <v>22570000</v>
      </c>
      <c r="L131" s="99">
        <v>22570000</v>
      </c>
      <c r="M131" s="99">
        <f t="shared" si="3"/>
        <v>0</v>
      </c>
    </row>
    <row r="132" spans="1:13" x14ac:dyDescent="0.25">
      <c r="A132" s="104"/>
      <c r="B132" s="98" t="s">
        <v>1550</v>
      </c>
      <c r="C132" s="108" t="s">
        <v>1434</v>
      </c>
      <c r="D132" s="108" t="s">
        <v>1435</v>
      </c>
      <c r="E132" s="60" t="s">
        <v>1744</v>
      </c>
      <c r="F132" s="65"/>
      <c r="G132" s="60" t="s">
        <v>1624</v>
      </c>
      <c r="H132" s="66"/>
      <c r="I132" s="117">
        <v>35000000</v>
      </c>
      <c r="J132" s="119">
        <v>0</v>
      </c>
      <c r="K132" s="118">
        <f t="shared" si="2"/>
        <v>35000000</v>
      </c>
      <c r="L132" s="99">
        <v>35000000</v>
      </c>
      <c r="M132" s="99">
        <f t="shared" si="3"/>
        <v>0</v>
      </c>
    </row>
    <row r="133" spans="1:13" x14ac:dyDescent="0.25">
      <c r="A133" s="104"/>
      <c r="B133" s="98" t="s">
        <v>1551</v>
      </c>
      <c r="C133" s="108" t="s">
        <v>1436</v>
      </c>
      <c r="D133" s="108" t="s">
        <v>1437</v>
      </c>
      <c r="E133" s="60" t="s">
        <v>1745</v>
      </c>
      <c r="F133" s="65"/>
      <c r="G133" s="60" t="s">
        <v>1625</v>
      </c>
      <c r="H133" s="66"/>
      <c r="I133" s="117">
        <v>28233333</v>
      </c>
      <c r="J133" s="119">
        <v>0</v>
      </c>
      <c r="K133" s="118">
        <f t="shared" si="2"/>
        <v>28233333</v>
      </c>
      <c r="L133" s="99">
        <v>28233333</v>
      </c>
      <c r="M133" s="99">
        <f t="shared" si="3"/>
        <v>0</v>
      </c>
    </row>
    <row r="134" spans="1:13" x14ac:dyDescent="0.25">
      <c r="A134" s="104"/>
      <c r="B134" s="98" t="s">
        <v>186</v>
      </c>
      <c r="C134" s="108" t="s">
        <v>1438</v>
      </c>
      <c r="D134" s="108" t="s">
        <v>1439</v>
      </c>
      <c r="E134" s="60" t="s">
        <v>1746</v>
      </c>
      <c r="F134" s="65"/>
      <c r="G134" s="60" t="s">
        <v>1626</v>
      </c>
      <c r="H134" s="66"/>
      <c r="I134" s="117">
        <v>40000000</v>
      </c>
      <c r="J134" s="119">
        <v>0</v>
      </c>
      <c r="K134" s="118">
        <f t="shared" si="2"/>
        <v>40000000</v>
      </c>
      <c r="L134" s="99">
        <v>40000000</v>
      </c>
      <c r="M134" s="99">
        <f t="shared" si="3"/>
        <v>0</v>
      </c>
    </row>
    <row r="135" spans="1:13" x14ac:dyDescent="0.25">
      <c r="A135" s="104"/>
      <c r="B135" s="98" t="s">
        <v>182</v>
      </c>
      <c r="C135" s="108" t="s">
        <v>1440</v>
      </c>
      <c r="D135" s="108" t="s">
        <v>1441</v>
      </c>
      <c r="E135" s="60" t="s">
        <v>1747</v>
      </c>
      <c r="F135" s="65"/>
      <c r="G135" s="60" t="s">
        <v>1627</v>
      </c>
      <c r="H135" s="66"/>
      <c r="I135" s="117">
        <v>3042900</v>
      </c>
      <c r="J135" s="119">
        <v>62100</v>
      </c>
      <c r="K135" s="118">
        <f t="shared" si="2"/>
        <v>2980800</v>
      </c>
      <c r="L135" s="99">
        <v>2980800</v>
      </c>
      <c r="M135" s="99">
        <f t="shared" si="3"/>
        <v>0</v>
      </c>
    </row>
    <row r="136" spans="1:13" x14ac:dyDescent="0.25">
      <c r="A136" s="104"/>
      <c r="B136" s="98" t="s">
        <v>1552</v>
      </c>
      <c r="C136" s="108" t="s">
        <v>926</v>
      </c>
      <c r="D136" s="108" t="s">
        <v>1442</v>
      </c>
      <c r="E136" s="60" t="s">
        <v>1644</v>
      </c>
      <c r="F136" s="65"/>
      <c r="G136" s="60" t="s">
        <v>1628</v>
      </c>
      <c r="H136" s="66"/>
      <c r="I136" s="117">
        <v>10598400</v>
      </c>
      <c r="J136" s="119">
        <v>0</v>
      </c>
      <c r="K136" s="118">
        <f t="shared" ref="K136:K161" si="4">+I136-J136</f>
        <v>10598400</v>
      </c>
      <c r="L136" s="99">
        <v>10598400</v>
      </c>
      <c r="M136" s="99">
        <f t="shared" ref="M136:M161" si="5">+K136-L136</f>
        <v>0</v>
      </c>
    </row>
    <row r="137" spans="1:13" x14ac:dyDescent="0.25">
      <c r="A137" s="104"/>
      <c r="B137" s="98" t="s">
        <v>1553</v>
      </c>
      <c r="C137" s="108" t="s">
        <v>742</v>
      </c>
      <c r="D137" s="108" t="s">
        <v>1443</v>
      </c>
      <c r="E137" s="60" t="s">
        <v>1748</v>
      </c>
      <c r="F137" s="65"/>
      <c r="G137" s="60" t="s">
        <v>808</v>
      </c>
      <c r="H137" s="66"/>
      <c r="I137" s="117">
        <v>10500000</v>
      </c>
      <c r="J137" s="119">
        <v>0</v>
      </c>
      <c r="K137" s="118">
        <f t="shared" si="4"/>
        <v>10500000</v>
      </c>
      <c r="L137" s="99">
        <v>10500000</v>
      </c>
      <c r="M137" s="99">
        <f t="shared" si="5"/>
        <v>0</v>
      </c>
    </row>
    <row r="138" spans="1:13" x14ac:dyDescent="0.25">
      <c r="A138" s="104"/>
      <c r="B138" s="98" t="s">
        <v>1554</v>
      </c>
      <c r="C138" s="108" t="s">
        <v>1444</v>
      </c>
      <c r="D138" s="108" t="s">
        <v>1445</v>
      </c>
      <c r="E138" s="60" t="s">
        <v>1644</v>
      </c>
      <c r="F138" s="65"/>
      <c r="G138" s="60" t="s">
        <v>1629</v>
      </c>
      <c r="H138" s="66"/>
      <c r="I138" s="117">
        <v>10598400</v>
      </c>
      <c r="J138" s="119">
        <v>0</v>
      </c>
      <c r="K138" s="118">
        <f t="shared" si="4"/>
        <v>10598400</v>
      </c>
      <c r="L138" s="99">
        <v>10598400</v>
      </c>
      <c r="M138" s="99">
        <f t="shared" si="5"/>
        <v>0</v>
      </c>
    </row>
    <row r="139" spans="1:13" x14ac:dyDescent="0.25">
      <c r="A139" s="104"/>
      <c r="B139" s="98" t="s">
        <v>135</v>
      </c>
      <c r="C139" s="108" t="s">
        <v>1446</v>
      </c>
      <c r="D139" s="108" t="s">
        <v>1447</v>
      </c>
      <c r="E139" s="60" t="s">
        <v>1749</v>
      </c>
      <c r="F139" s="65"/>
      <c r="G139" s="60" t="s">
        <v>624</v>
      </c>
      <c r="H139" s="66"/>
      <c r="I139" s="117">
        <v>13770000</v>
      </c>
      <c r="J139" s="119">
        <v>0</v>
      </c>
      <c r="K139" s="118">
        <f t="shared" si="4"/>
        <v>13770000</v>
      </c>
      <c r="L139" s="99">
        <v>13770000</v>
      </c>
      <c r="M139" s="99">
        <f t="shared" si="5"/>
        <v>0</v>
      </c>
    </row>
    <row r="140" spans="1:13" x14ac:dyDescent="0.25">
      <c r="A140" s="104"/>
      <c r="B140" s="98" t="s">
        <v>247</v>
      </c>
      <c r="C140" s="108" t="s">
        <v>930</v>
      </c>
      <c r="D140" s="108" t="s">
        <v>1448</v>
      </c>
      <c r="E140" s="60" t="s">
        <v>1750</v>
      </c>
      <c r="F140" s="65"/>
      <c r="G140" s="60" t="s">
        <v>473</v>
      </c>
      <c r="H140" s="66"/>
      <c r="I140" s="117">
        <v>28200000</v>
      </c>
      <c r="J140" s="119">
        <v>0</v>
      </c>
      <c r="K140" s="118">
        <f t="shared" si="4"/>
        <v>28200000</v>
      </c>
      <c r="L140" s="99">
        <v>28200000</v>
      </c>
      <c r="M140" s="99">
        <f t="shared" si="5"/>
        <v>0</v>
      </c>
    </row>
    <row r="141" spans="1:13" x14ac:dyDescent="0.25">
      <c r="A141" s="104"/>
      <c r="B141" s="98" t="s">
        <v>188</v>
      </c>
      <c r="C141" s="108" t="s">
        <v>1446</v>
      </c>
      <c r="D141" s="108" t="s">
        <v>1449</v>
      </c>
      <c r="E141" s="60" t="s">
        <v>1749</v>
      </c>
      <c r="F141" s="65"/>
      <c r="G141" s="60" t="s">
        <v>620</v>
      </c>
      <c r="H141" s="66"/>
      <c r="I141" s="117">
        <v>13940000</v>
      </c>
      <c r="J141" s="119">
        <v>0</v>
      </c>
      <c r="K141" s="118">
        <f t="shared" si="4"/>
        <v>13940000</v>
      </c>
      <c r="L141" s="99">
        <v>13940000</v>
      </c>
      <c r="M141" s="99">
        <f t="shared" si="5"/>
        <v>0</v>
      </c>
    </row>
    <row r="142" spans="1:13" x14ac:dyDescent="0.25">
      <c r="A142" s="104"/>
      <c r="B142" s="98" t="s">
        <v>142</v>
      </c>
      <c r="C142" s="108" t="s">
        <v>1450</v>
      </c>
      <c r="D142" s="108" t="s">
        <v>1451</v>
      </c>
      <c r="E142" s="60" t="s">
        <v>1751</v>
      </c>
      <c r="F142" s="65"/>
      <c r="G142" s="60" t="s">
        <v>466</v>
      </c>
      <c r="H142" s="66"/>
      <c r="I142" s="117">
        <v>21000000</v>
      </c>
      <c r="J142" s="119">
        <v>0</v>
      </c>
      <c r="K142" s="118">
        <f t="shared" si="4"/>
        <v>21000000</v>
      </c>
      <c r="L142" s="99">
        <v>21000000</v>
      </c>
      <c r="M142" s="99">
        <f t="shared" si="5"/>
        <v>0</v>
      </c>
    </row>
    <row r="143" spans="1:13" x14ac:dyDescent="0.25">
      <c r="A143" s="104"/>
      <c r="B143" s="98" t="s">
        <v>758</v>
      </c>
      <c r="C143" s="108" t="s">
        <v>1283</v>
      </c>
      <c r="D143" s="108" t="s">
        <v>1452</v>
      </c>
      <c r="E143" s="60" t="s">
        <v>1752</v>
      </c>
      <c r="F143" s="65"/>
      <c r="G143" s="60" t="s">
        <v>1630</v>
      </c>
      <c r="H143" s="66"/>
      <c r="I143" s="117">
        <v>20800000</v>
      </c>
      <c r="J143" s="119">
        <v>0</v>
      </c>
      <c r="K143" s="118">
        <f t="shared" si="4"/>
        <v>20800000</v>
      </c>
      <c r="L143" s="99">
        <v>20800000</v>
      </c>
      <c r="M143" s="99">
        <f t="shared" si="5"/>
        <v>0</v>
      </c>
    </row>
    <row r="144" spans="1:13" x14ac:dyDescent="0.25">
      <c r="A144" s="104"/>
      <c r="B144" s="98" t="s">
        <v>523</v>
      </c>
      <c r="C144" s="108" t="s">
        <v>1453</v>
      </c>
      <c r="D144" s="108" t="s">
        <v>1454</v>
      </c>
      <c r="E144" s="60" t="s">
        <v>1753</v>
      </c>
      <c r="F144" s="65"/>
      <c r="G144" s="60" t="s">
        <v>468</v>
      </c>
      <c r="H144" s="66"/>
      <c r="I144" s="117">
        <v>32900000</v>
      </c>
      <c r="J144" s="119">
        <v>0</v>
      </c>
      <c r="K144" s="118">
        <f t="shared" si="4"/>
        <v>32900000</v>
      </c>
      <c r="L144" s="99">
        <v>32900000</v>
      </c>
      <c r="M144" s="99">
        <f t="shared" si="5"/>
        <v>0</v>
      </c>
    </row>
    <row r="145" spans="1:13" x14ac:dyDescent="0.25">
      <c r="A145" s="104"/>
      <c r="B145" s="98" t="s">
        <v>207</v>
      </c>
      <c r="C145" s="108" t="s">
        <v>1450</v>
      </c>
      <c r="D145" s="108" t="s">
        <v>1455</v>
      </c>
      <c r="E145" s="60" t="s">
        <v>1751</v>
      </c>
      <c r="F145" s="65"/>
      <c r="G145" s="60" t="s">
        <v>108</v>
      </c>
      <c r="H145" s="66"/>
      <c r="I145" s="117">
        <v>21000000</v>
      </c>
      <c r="J145" s="119">
        <v>0</v>
      </c>
      <c r="K145" s="118">
        <f t="shared" si="4"/>
        <v>21000000</v>
      </c>
      <c r="L145" s="99">
        <v>21000000</v>
      </c>
      <c r="M145" s="99">
        <f t="shared" si="5"/>
        <v>0</v>
      </c>
    </row>
    <row r="146" spans="1:13" x14ac:dyDescent="0.25">
      <c r="A146" s="104"/>
      <c r="B146" s="98" t="s">
        <v>759</v>
      </c>
      <c r="C146" s="108" t="s">
        <v>1456</v>
      </c>
      <c r="D146" s="108" t="s">
        <v>1457</v>
      </c>
      <c r="E146" s="60" t="s">
        <v>1754</v>
      </c>
      <c r="F146" s="65"/>
      <c r="G146" s="60" t="s">
        <v>470</v>
      </c>
      <c r="H146" s="66"/>
      <c r="I146" s="117">
        <v>21215800</v>
      </c>
      <c r="J146" s="119">
        <v>0</v>
      </c>
      <c r="K146" s="118">
        <f t="shared" si="4"/>
        <v>21215800</v>
      </c>
      <c r="L146" s="99">
        <v>21215800</v>
      </c>
      <c r="M146" s="99">
        <f t="shared" si="5"/>
        <v>0</v>
      </c>
    </row>
    <row r="147" spans="1:13" x14ac:dyDescent="0.25">
      <c r="A147" s="104"/>
      <c r="B147" s="98" t="s">
        <v>521</v>
      </c>
      <c r="C147" s="108" t="s">
        <v>1458</v>
      </c>
      <c r="D147" s="108" t="s">
        <v>1459</v>
      </c>
      <c r="E147" s="60" t="s">
        <v>1755</v>
      </c>
      <c r="F147" s="65"/>
      <c r="G147" s="60" t="s">
        <v>1631</v>
      </c>
      <c r="H147" s="66"/>
      <c r="I147" s="117">
        <v>13693333</v>
      </c>
      <c r="J147" s="119">
        <v>866667</v>
      </c>
      <c r="K147" s="118">
        <f t="shared" si="4"/>
        <v>12826666</v>
      </c>
      <c r="L147" s="99">
        <v>12826666</v>
      </c>
      <c r="M147" s="99">
        <f t="shared" si="5"/>
        <v>0</v>
      </c>
    </row>
    <row r="148" spans="1:13" x14ac:dyDescent="0.25">
      <c r="A148" s="104"/>
      <c r="B148" s="98" t="s">
        <v>919</v>
      </c>
      <c r="C148" s="108" t="s">
        <v>1460</v>
      </c>
      <c r="D148" s="108" t="s">
        <v>1461</v>
      </c>
      <c r="E148" s="60" t="s">
        <v>1756</v>
      </c>
      <c r="F148" s="65"/>
      <c r="G148" s="60" t="s">
        <v>476</v>
      </c>
      <c r="H148" s="66"/>
      <c r="I148" s="117">
        <v>5000000</v>
      </c>
      <c r="J148" s="119">
        <v>0</v>
      </c>
      <c r="K148" s="118">
        <f t="shared" si="4"/>
        <v>5000000</v>
      </c>
      <c r="L148" s="99">
        <v>5000000</v>
      </c>
      <c r="M148" s="99">
        <f t="shared" si="5"/>
        <v>0</v>
      </c>
    </row>
    <row r="149" spans="1:13" x14ac:dyDescent="0.25">
      <c r="A149" s="104"/>
      <c r="B149" s="98" t="s">
        <v>162</v>
      </c>
      <c r="C149" s="108" t="s">
        <v>1462</v>
      </c>
      <c r="D149" s="108" t="s">
        <v>1463</v>
      </c>
      <c r="E149" s="60" t="s">
        <v>1757</v>
      </c>
      <c r="F149" s="65"/>
      <c r="G149" s="60" t="s">
        <v>1632</v>
      </c>
      <c r="H149" s="66"/>
      <c r="I149" s="117">
        <v>15990000</v>
      </c>
      <c r="J149" s="119">
        <v>0</v>
      </c>
      <c r="K149" s="118">
        <f t="shared" si="4"/>
        <v>15990000</v>
      </c>
      <c r="L149" s="99">
        <v>15990000</v>
      </c>
      <c r="M149" s="99">
        <f t="shared" si="5"/>
        <v>0</v>
      </c>
    </row>
    <row r="150" spans="1:13" x14ac:dyDescent="0.25">
      <c r="A150" s="104"/>
      <c r="B150" s="98" t="s">
        <v>273</v>
      </c>
      <c r="C150" s="108" t="s">
        <v>1464</v>
      </c>
      <c r="D150" s="108" t="s">
        <v>1465</v>
      </c>
      <c r="E150" s="60" t="s">
        <v>1758</v>
      </c>
      <c r="F150" s="65"/>
      <c r="G150" s="60" t="s">
        <v>480</v>
      </c>
      <c r="H150" s="66"/>
      <c r="I150" s="117">
        <v>5000000</v>
      </c>
      <c r="J150" s="119">
        <v>0</v>
      </c>
      <c r="K150" s="118">
        <f t="shared" si="4"/>
        <v>5000000</v>
      </c>
      <c r="L150" s="99">
        <v>5000000</v>
      </c>
      <c r="M150" s="99">
        <f t="shared" si="5"/>
        <v>0</v>
      </c>
    </row>
    <row r="151" spans="1:13" x14ac:dyDescent="0.25">
      <c r="A151" s="104"/>
      <c r="B151" s="98" t="s">
        <v>1555</v>
      </c>
      <c r="C151" s="108" t="s">
        <v>1466</v>
      </c>
      <c r="D151" s="108" t="s">
        <v>1467</v>
      </c>
      <c r="E151" s="60" t="s">
        <v>1759</v>
      </c>
      <c r="F151" s="65"/>
      <c r="G151" s="60" t="s">
        <v>1633</v>
      </c>
      <c r="H151" s="66"/>
      <c r="I151" s="117">
        <v>6000000</v>
      </c>
      <c r="J151" s="119">
        <v>0</v>
      </c>
      <c r="K151" s="118">
        <f t="shared" si="4"/>
        <v>6000000</v>
      </c>
      <c r="L151" s="99">
        <v>6000000</v>
      </c>
      <c r="M151" s="99">
        <f t="shared" si="5"/>
        <v>0</v>
      </c>
    </row>
    <row r="152" spans="1:13" x14ac:dyDescent="0.25">
      <c r="A152" s="104"/>
      <c r="B152" s="98" t="s">
        <v>1034</v>
      </c>
      <c r="C152" s="108" t="s">
        <v>1468</v>
      </c>
      <c r="D152" s="108" t="s">
        <v>1469</v>
      </c>
      <c r="E152" s="60" t="s">
        <v>1760</v>
      </c>
      <c r="F152" s="65"/>
      <c r="G152" s="60" t="s">
        <v>1086</v>
      </c>
      <c r="H152" s="66"/>
      <c r="I152" s="117">
        <v>240000000</v>
      </c>
      <c r="J152" s="119">
        <v>0</v>
      </c>
      <c r="K152" s="118">
        <f t="shared" si="4"/>
        <v>240000000</v>
      </c>
      <c r="L152" s="99">
        <v>240000000</v>
      </c>
      <c r="M152" s="99">
        <f t="shared" si="5"/>
        <v>0</v>
      </c>
    </row>
    <row r="153" spans="1:13" x14ac:dyDescent="0.25">
      <c r="A153" s="104"/>
      <c r="B153" s="98" t="s">
        <v>1556</v>
      </c>
      <c r="C153" s="108" t="s">
        <v>774</v>
      </c>
      <c r="D153" s="108" t="s">
        <v>1470</v>
      </c>
      <c r="E153" s="60" t="s">
        <v>1761</v>
      </c>
      <c r="F153" s="65"/>
      <c r="G153" s="60" t="s">
        <v>1634</v>
      </c>
      <c r="H153" s="66"/>
      <c r="I153" s="117">
        <v>90202000</v>
      </c>
      <c r="J153" s="119">
        <v>0</v>
      </c>
      <c r="K153" s="118">
        <f t="shared" si="4"/>
        <v>90202000</v>
      </c>
      <c r="L153" s="99">
        <v>90202000</v>
      </c>
      <c r="M153" s="99">
        <f t="shared" si="5"/>
        <v>0</v>
      </c>
    </row>
    <row r="154" spans="1:13" x14ac:dyDescent="0.25">
      <c r="A154" s="104"/>
      <c r="B154" s="98" t="s">
        <v>428</v>
      </c>
      <c r="C154" s="108" t="s">
        <v>1471</v>
      </c>
      <c r="D154" s="108" t="s">
        <v>1472</v>
      </c>
      <c r="E154" s="60" t="s">
        <v>1762</v>
      </c>
      <c r="F154" s="65"/>
      <c r="G154" s="60" t="s">
        <v>1577</v>
      </c>
      <c r="H154" s="66"/>
      <c r="I154" s="117">
        <v>10333333</v>
      </c>
      <c r="J154" s="119">
        <v>166667</v>
      </c>
      <c r="K154" s="118">
        <f t="shared" si="4"/>
        <v>10166666</v>
      </c>
      <c r="L154" s="99">
        <v>10166666</v>
      </c>
      <c r="M154" s="99">
        <f t="shared" si="5"/>
        <v>0</v>
      </c>
    </row>
    <row r="155" spans="1:13" x14ac:dyDescent="0.25">
      <c r="A155" s="104"/>
      <c r="B155" s="98" t="s">
        <v>261</v>
      </c>
      <c r="C155" s="108" t="s">
        <v>1473</v>
      </c>
      <c r="D155" s="108" t="s">
        <v>1474</v>
      </c>
      <c r="E155" s="60" t="s">
        <v>1763</v>
      </c>
      <c r="F155" s="65"/>
      <c r="G155" s="60" t="s">
        <v>1584</v>
      </c>
      <c r="H155" s="66"/>
      <c r="I155" s="117">
        <v>3250000</v>
      </c>
      <c r="J155" s="119">
        <v>0</v>
      </c>
      <c r="K155" s="118">
        <f t="shared" si="4"/>
        <v>3250000</v>
      </c>
      <c r="L155" s="99">
        <v>3250000</v>
      </c>
      <c r="M155" s="99">
        <f t="shared" si="5"/>
        <v>0</v>
      </c>
    </row>
    <row r="156" spans="1:13" x14ac:dyDescent="0.25">
      <c r="A156" s="104"/>
      <c r="B156" s="98" t="s">
        <v>1557</v>
      </c>
      <c r="C156" s="108" t="s">
        <v>1475</v>
      </c>
      <c r="D156" s="108" t="s">
        <v>1476</v>
      </c>
      <c r="E156" s="60" t="s">
        <v>1764</v>
      </c>
      <c r="F156" s="65"/>
      <c r="G156" s="60" t="s">
        <v>462</v>
      </c>
      <c r="H156" s="66"/>
      <c r="I156" s="117">
        <v>28333333</v>
      </c>
      <c r="J156" s="119">
        <v>5000000</v>
      </c>
      <c r="K156" s="118">
        <f t="shared" si="4"/>
        <v>23333333</v>
      </c>
      <c r="L156" s="99">
        <v>23333333</v>
      </c>
      <c r="M156" s="99">
        <f t="shared" si="5"/>
        <v>0</v>
      </c>
    </row>
    <row r="157" spans="1:13" x14ac:dyDescent="0.25">
      <c r="A157" s="104"/>
      <c r="B157" s="98" t="s">
        <v>1558</v>
      </c>
      <c r="C157" s="108" t="s">
        <v>1477</v>
      </c>
      <c r="D157" s="108" t="s">
        <v>1478</v>
      </c>
      <c r="E157" s="60" t="s">
        <v>1765</v>
      </c>
      <c r="F157" s="65"/>
      <c r="G157" s="60" t="s">
        <v>474</v>
      </c>
      <c r="H157" s="66"/>
      <c r="I157" s="117">
        <v>4361000</v>
      </c>
      <c r="J157" s="119">
        <v>0</v>
      </c>
      <c r="K157" s="118">
        <f t="shared" si="4"/>
        <v>4361000</v>
      </c>
      <c r="L157" s="99">
        <v>4361000</v>
      </c>
      <c r="M157" s="99">
        <f t="shared" si="5"/>
        <v>0</v>
      </c>
    </row>
    <row r="158" spans="1:13" x14ac:dyDescent="0.25">
      <c r="A158" s="104"/>
      <c r="B158" s="98" t="s">
        <v>1559</v>
      </c>
      <c r="C158" s="108" t="s">
        <v>939</v>
      </c>
      <c r="D158" s="108" t="s">
        <v>1479</v>
      </c>
      <c r="E158" s="60" t="s">
        <v>1766</v>
      </c>
      <c r="F158" s="65"/>
      <c r="G158" s="60" t="s">
        <v>477</v>
      </c>
      <c r="H158" s="66"/>
      <c r="I158" s="117">
        <v>5000000</v>
      </c>
      <c r="J158" s="119">
        <v>0</v>
      </c>
      <c r="K158" s="118">
        <f t="shared" si="4"/>
        <v>5000000</v>
      </c>
      <c r="L158" s="148">
        <v>5000000</v>
      </c>
      <c r="M158" s="99">
        <f t="shared" si="5"/>
        <v>0</v>
      </c>
    </row>
    <row r="159" spans="1:13" x14ac:dyDescent="0.25">
      <c r="A159" s="104"/>
      <c r="B159" s="98" t="s">
        <v>164</v>
      </c>
      <c r="C159" s="108" t="s">
        <v>1480</v>
      </c>
      <c r="D159" s="108" t="s">
        <v>1481</v>
      </c>
      <c r="E159" s="60" t="s">
        <v>1767</v>
      </c>
      <c r="F159" s="65"/>
      <c r="G159" s="60" t="s">
        <v>458</v>
      </c>
      <c r="H159" s="66"/>
      <c r="I159" s="117">
        <v>25875000</v>
      </c>
      <c r="J159" s="119">
        <v>0</v>
      </c>
      <c r="K159" s="118">
        <f t="shared" si="4"/>
        <v>25875000</v>
      </c>
      <c r="L159" s="99">
        <v>25875000</v>
      </c>
      <c r="M159" s="99">
        <f t="shared" si="5"/>
        <v>0</v>
      </c>
    </row>
    <row r="160" spans="1:13" x14ac:dyDescent="0.25">
      <c r="A160" s="104"/>
      <c r="B160" s="98" t="s">
        <v>214</v>
      </c>
      <c r="C160" s="108" t="s">
        <v>1482</v>
      </c>
      <c r="D160" s="108" t="s">
        <v>1483</v>
      </c>
      <c r="E160" s="60" t="s">
        <v>1768</v>
      </c>
      <c r="F160" s="65"/>
      <c r="G160" s="60" t="s">
        <v>1635</v>
      </c>
      <c r="H160" s="66"/>
      <c r="I160" s="117">
        <v>12937500</v>
      </c>
      <c r="J160" s="119">
        <v>0</v>
      </c>
      <c r="K160" s="118">
        <f t="shared" si="4"/>
        <v>12937500</v>
      </c>
      <c r="L160" s="99">
        <v>12937500</v>
      </c>
      <c r="M160" s="99">
        <f t="shared" si="5"/>
        <v>0</v>
      </c>
    </row>
    <row r="161" spans="1:13" x14ac:dyDescent="0.25">
      <c r="A161" s="104"/>
      <c r="B161" s="98" t="s">
        <v>695</v>
      </c>
      <c r="C161" s="108" t="s">
        <v>1484</v>
      </c>
      <c r="D161" s="108" t="s">
        <v>1485</v>
      </c>
      <c r="E161" s="60" t="s">
        <v>1769</v>
      </c>
      <c r="F161" s="65"/>
      <c r="G161" s="60" t="s">
        <v>1575</v>
      </c>
      <c r="H161" s="66"/>
      <c r="I161" s="117">
        <v>10166667</v>
      </c>
      <c r="J161" s="119">
        <v>0</v>
      </c>
      <c r="K161" s="118">
        <f t="shared" si="4"/>
        <v>10166667</v>
      </c>
      <c r="L161" s="99">
        <v>10166667</v>
      </c>
      <c r="M161" s="99">
        <f t="shared" si="5"/>
        <v>0</v>
      </c>
    </row>
    <row r="162" spans="1:13" x14ac:dyDescent="0.25">
      <c r="A162" s="7"/>
      <c r="B162" s="8"/>
      <c r="C162" s="8"/>
      <c r="D162" s="8"/>
      <c r="E162" s="8"/>
      <c r="F162" s="8"/>
      <c r="G162" s="220" t="s">
        <v>13</v>
      </c>
      <c r="H162" s="221"/>
      <c r="I162" s="16">
        <f>SUM(I7:I161)</f>
        <v>4784723995</v>
      </c>
      <c r="J162" s="16">
        <f>SUM(J7:J161)</f>
        <v>185159765</v>
      </c>
      <c r="K162" s="16">
        <f>SUM(K7:K161)</f>
        <v>4599564230</v>
      </c>
      <c r="L162" s="16">
        <f>SUM(L7:L161)</f>
        <v>4599564230</v>
      </c>
      <c r="M162" s="16">
        <f>SUM(M7:M161)</f>
        <v>0</v>
      </c>
    </row>
    <row r="163" spans="1:13" ht="12.75" customHeight="1" x14ac:dyDescent="0.25">
      <c r="A163" s="7"/>
      <c r="B163" s="8"/>
      <c r="C163" s="8"/>
      <c r="D163" s="8"/>
      <c r="E163" s="8"/>
      <c r="F163" s="12"/>
      <c r="G163" s="8"/>
      <c r="H163" s="8"/>
      <c r="I163" s="12"/>
      <c r="J163" s="12"/>
      <c r="K163" s="12"/>
      <c r="L163" s="12"/>
      <c r="M163" s="13"/>
    </row>
    <row r="165" spans="1:13" x14ac:dyDescent="0.25">
      <c r="B165" s="45"/>
    </row>
    <row r="166" spans="1:13" x14ac:dyDescent="0.25">
      <c r="B166" s="45"/>
      <c r="I166" s="45"/>
      <c r="J166" s="45"/>
      <c r="K166" s="45"/>
    </row>
    <row r="167" spans="1:13" x14ac:dyDescent="0.25">
      <c r="B167" s="45"/>
    </row>
  </sheetData>
  <mergeCells count="8">
    <mergeCell ref="L5:L6"/>
    <mergeCell ref="E6:F6"/>
    <mergeCell ref="G6:H6"/>
    <mergeCell ref="A3:L3"/>
    <mergeCell ref="G162:H162"/>
    <mergeCell ref="A5:A6"/>
    <mergeCell ref="E5:H5"/>
    <mergeCell ref="I5:I6"/>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233"/>
  <sheetViews>
    <sheetView topLeftCell="A216" workbookViewId="0">
      <selection activeCell="M243" sqref="M243"/>
    </sheetView>
  </sheetViews>
  <sheetFormatPr baseColWidth="10" defaultRowHeight="15" x14ac:dyDescent="0.25"/>
  <cols>
    <col min="1" max="1" width="13.42578125" style="3" customWidth="1"/>
    <col min="2" max="2" width="14.7109375" style="3" customWidth="1"/>
    <col min="3" max="3" width="13" style="3" customWidth="1"/>
    <col min="4" max="4" width="12.7109375" style="3" customWidth="1"/>
    <col min="5" max="5" width="15.7109375" style="3" customWidth="1"/>
    <col min="6" max="6" width="14.7109375" style="3" customWidth="1"/>
    <col min="7" max="13" width="15.7109375" style="3" customWidth="1"/>
    <col min="14" max="16384" width="11.42578125" style="3"/>
  </cols>
  <sheetData>
    <row r="1" spans="1:13" ht="12.75" customHeight="1" x14ac:dyDescent="0.25">
      <c r="A1" s="1" t="s">
        <v>24</v>
      </c>
      <c r="B1" s="1"/>
      <c r="C1" s="1"/>
      <c r="D1" s="1"/>
      <c r="E1" s="2"/>
      <c r="F1" s="1"/>
      <c r="G1" s="2"/>
      <c r="H1" s="2"/>
      <c r="I1" s="2"/>
      <c r="J1" s="2"/>
      <c r="K1" s="2"/>
      <c r="L1" s="2"/>
      <c r="M1" s="2"/>
    </row>
    <row r="2" spans="1:13" ht="12.75" customHeight="1" x14ac:dyDescent="0.25">
      <c r="A2" s="2"/>
      <c r="B2" s="2"/>
      <c r="C2" s="2"/>
      <c r="D2" s="2"/>
      <c r="E2" s="2"/>
      <c r="F2" s="2"/>
      <c r="G2" s="2"/>
      <c r="H2" s="2"/>
      <c r="I2" s="2"/>
      <c r="J2" s="2"/>
      <c r="K2" s="2"/>
      <c r="L2" s="2"/>
      <c r="M2" s="47"/>
    </row>
    <row r="3" spans="1:13" ht="15" customHeight="1" x14ac:dyDescent="0.25">
      <c r="A3" s="219" t="s">
        <v>97</v>
      </c>
      <c r="B3" s="219"/>
      <c r="C3" s="219"/>
      <c r="D3" s="219"/>
      <c r="E3" s="219"/>
      <c r="F3" s="219"/>
      <c r="G3" s="219"/>
      <c r="H3" s="219"/>
      <c r="I3" s="219"/>
      <c r="J3" s="219"/>
      <c r="K3" s="219"/>
      <c r="L3" s="219"/>
      <c r="M3" s="123" t="s">
        <v>3125</v>
      </c>
    </row>
    <row r="4" spans="1:13" ht="12.75" customHeight="1" x14ac:dyDescent="0.25">
      <c r="A4" s="4"/>
      <c r="B4" s="4"/>
      <c r="C4" s="4"/>
      <c r="D4" s="4"/>
      <c r="E4" s="4"/>
      <c r="F4" s="4"/>
      <c r="G4" s="4"/>
      <c r="H4" s="4"/>
      <c r="I4" s="4"/>
      <c r="J4" s="4"/>
      <c r="K4" s="4"/>
      <c r="L4" s="4"/>
      <c r="M4" s="5"/>
    </row>
    <row r="5" spans="1:13" x14ac:dyDescent="0.25">
      <c r="A5" s="222" t="s">
        <v>4</v>
      </c>
      <c r="B5" s="96" t="s">
        <v>10</v>
      </c>
      <c r="C5" s="92" t="s">
        <v>14</v>
      </c>
      <c r="D5" s="96" t="s">
        <v>14</v>
      </c>
      <c r="E5" s="224" t="s">
        <v>12</v>
      </c>
      <c r="F5" s="225"/>
      <c r="G5" s="225"/>
      <c r="H5" s="226"/>
      <c r="I5" s="222" t="s">
        <v>6</v>
      </c>
      <c r="J5" s="92"/>
      <c r="K5" s="92"/>
      <c r="L5" s="222" t="s">
        <v>5</v>
      </c>
      <c r="M5" s="92" t="s">
        <v>0</v>
      </c>
    </row>
    <row r="6" spans="1:13" ht="24" x14ac:dyDescent="0.25">
      <c r="A6" s="223"/>
      <c r="B6" s="94" t="s">
        <v>11</v>
      </c>
      <c r="C6" s="94" t="s">
        <v>9</v>
      </c>
      <c r="D6" s="94" t="s">
        <v>8</v>
      </c>
      <c r="E6" s="224" t="s">
        <v>2</v>
      </c>
      <c r="F6" s="226"/>
      <c r="G6" s="224" t="s">
        <v>7</v>
      </c>
      <c r="H6" s="226"/>
      <c r="I6" s="223"/>
      <c r="J6" s="94" t="s">
        <v>311</v>
      </c>
      <c r="K6" s="95" t="s">
        <v>312</v>
      </c>
      <c r="L6" s="223"/>
      <c r="M6" s="94" t="s">
        <v>1</v>
      </c>
    </row>
    <row r="7" spans="1:13" ht="12.75" customHeight="1" x14ac:dyDescent="0.25">
      <c r="A7" s="104"/>
      <c r="B7" s="120" t="s">
        <v>2037</v>
      </c>
      <c r="C7" s="106" t="s">
        <v>1770</v>
      </c>
      <c r="D7" s="106" t="s">
        <v>1771</v>
      </c>
      <c r="E7" s="62" t="s">
        <v>2247</v>
      </c>
      <c r="F7" s="64"/>
      <c r="G7" s="61" t="s">
        <v>626</v>
      </c>
      <c r="H7" s="64"/>
      <c r="I7" s="99">
        <v>603750</v>
      </c>
      <c r="J7" s="113">
        <v>603750</v>
      </c>
      <c r="K7" s="121">
        <f>+I7-J7</f>
        <v>0</v>
      </c>
      <c r="L7" s="215">
        <v>0</v>
      </c>
      <c r="M7" s="145">
        <f>+K7-L7</f>
        <v>0</v>
      </c>
    </row>
    <row r="8" spans="1:13" x14ac:dyDescent="0.25">
      <c r="A8" s="97"/>
      <c r="B8" s="98" t="s">
        <v>2038</v>
      </c>
      <c r="C8" s="98" t="s">
        <v>1772</v>
      </c>
      <c r="D8" s="98" t="s">
        <v>1773</v>
      </c>
      <c r="E8" s="57" t="s">
        <v>2248</v>
      </c>
      <c r="F8" s="65"/>
      <c r="G8" s="49" t="s">
        <v>114</v>
      </c>
      <c r="H8" s="68"/>
      <c r="I8" s="99">
        <v>662400</v>
      </c>
      <c r="J8" s="113">
        <v>0</v>
      </c>
      <c r="K8" s="121">
        <f t="shared" ref="K8:K71" si="0">+I8-J8</f>
        <v>662400</v>
      </c>
      <c r="L8" s="216">
        <v>662400</v>
      </c>
      <c r="M8" s="145">
        <f t="shared" ref="M8:M71" si="1">+K8-L8</f>
        <v>0</v>
      </c>
    </row>
    <row r="9" spans="1:13" x14ac:dyDescent="0.25">
      <c r="A9" s="97"/>
      <c r="B9" s="98" t="s">
        <v>2039</v>
      </c>
      <c r="C9" s="98" t="s">
        <v>1774</v>
      </c>
      <c r="D9" s="98" t="s">
        <v>1775</v>
      </c>
      <c r="E9" s="57" t="s">
        <v>2249</v>
      </c>
      <c r="F9" s="65"/>
      <c r="G9" s="49" t="s">
        <v>223</v>
      </c>
      <c r="H9" s="68"/>
      <c r="I9" s="99">
        <v>358800</v>
      </c>
      <c r="J9" s="113">
        <v>0</v>
      </c>
      <c r="K9" s="121">
        <f t="shared" si="0"/>
        <v>358800</v>
      </c>
      <c r="L9" s="216">
        <v>358800</v>
      </c>
      <c r="M9" s="145">
        <f t="shared" si="1"/>
        <v>0</v>
      </c>
    </row>
    <row r="10" spans="1:13" x14ac:dyDescent="0.25">
      <c r="A10" s="97"/>
      <c r="B10" s="98" t="s">
        <v>2040</v>
      </c>
      <c r="C10" s="98" t="s">
        <v>1776</v>
      </c>
      <c r="D10" s="98" t="s">
        <v>1777</v>
      </c>
      <c r="E10" s="57" t="s">
        <v>2250</v>
      </c>
      <c r="F10" s="65"/>
      <c r="G10" s="49" t="s">
        <v>777</v>
      </c>
      <c r="H10" s="68"/>
      <c r="I10" s="99">
        <v>1583333</v>
      </c>
      <c r="J10" s="113">
        <v>0</v>
      </c>
      <c r="K10" s="121">
        <f t="shared" si="0"/>
        <v>1583333</v>
      </c>
      <c r="L10" s="216">
        <v>1583333</v>
      </c>
      <c r="M10" s="145">
        <f t="shared" si="1"/>
        <v>0</v>
      </c>
    </row>
    <row r="11" spans="1:13" x14ac:dyDescent="0.25">
      <c r="A11" s="97"/>
      <c r="B11" s="98" t="s">
        <v>2041</v>
      </c>
      <c r="C11" s="98" t="s">
        <v>1778</v>
      </c>
      <c r="D11" s="98" t="s">
        <v>1057</v>
      </c>
      <c r="E11" s="67" t="s">
        <v>2251</v>
      </c>
      <c r="F11" s="65"/>
      <c r="G11" s="49" t="s">
        <v>640</v>
      </c>
      <c r="H11" s="68"/>
      <c r="I11" s="99">
        <v>538200</v>
      </c>
      <c r="J11" s="113">
        <v>0</v>
      </c>
      <c r="K11" s="121">
        <f t="shared" si="0"/>
        <v>538200</v>
      </c>
      <c r="L11" s="216">
        <v>538200</v>
      </c>
      <c r="M11" s="145">
        <f t="shared" si="1"/>
        <v>0</v>
      </c>
    </row>
    <row r="12" spans="1:13" x14ac:dyDescent="0.25">
      <c r="A12" s="97"/>
      <c r="B12" s="98" t="s">
        <v>2042</v>
      </c>
      <c r="C12" s="98" t="s">
        <v>1779</v>
      </c>
      <c r="D12" s="98" t="s">
        <v>1780</v>
      </c>
      <c r="E12" s="67" t="s">
        <v>2252</v>
      </c>
      <c r="F12" s="65"/>
      <c r="G12" s="49" t="s">
        <v>653</v>
      </c>
      <c r="H12" s="68"/>
      <c r="I12" s="99">
        <v>2327644</v>
      </c>
      <c r="J12" s="113">
        <v>2327644</v>
      </c>
      <c r="K12" s="121">
        <f t="shared" si="0"/>
        <v>0</v>
      </c>
      <c r="L12" s="216">
        <v>0</v>
      </c>
      <c r="M12" s="145">
        <f t="shared" si="1"/>
        <v>0</v>
      </c>
    </row>
    <row r="13" spans="1:13" x14ac:dyDescent="0.25">
      <c r="A13" s="97"/>
      <c r="B13" s="98" t="s">
        <v>2043</v>
      </c>
      <c r="C13" s="98" t="s">
        <v>1530</v>
      </c>
      <c r="D13" s="98" t="s">
        <v>1781</v>
      </c>
      <c r="E13" s="67" t="s">
        <v>2249</v>
      </c>
      <c r="F13" s="65"/>
      <c r="G13" s="49" t="s">
        <v>153</v>
      </c>
      <c r="H13" s="68"/>
      <c r="I13" s="99">
        <v>538200</v>
      </c>
      <c r="J13" s="113">
        <v>0</v>
      </c>
      <c r="K13" s="121">
        <f t="shared" si="0"/>
        <v>538200</v>
      </c>
      <c r="L13" s="216">
        <v>538200</v>
      </c>
      <c r="M13" s="145">
        <f t="shared" si="1"/>
        <v>0</v>
      </c>
    </row>
    <row r="14" spans="1:13" x14ac:dyDescent="0.25">
      <c r="A14" s="97"/>
      <c r="B14" s="98" t="s">
        <v>2044</v>
      </c>
      <c r="C14" s="98" t="s">
        <v>1782</v>
      </c>
      <c r="D14" s="98" t="s">
        <v>1253</v>
      </c>
      <c r="E14" s="67" t="s">
        <v>2249</v>
      </c>
      <c r="F14" s="65"/>
      <c r="G14" s="49" t="s">
        <v>2110</v>
      </c>
      <c r="H14" s="68"/>
      <c r="I14" s="99">
        <v>5651100</v>
      </c>
      <c r="J14" s="113">
        <v>5651100</v>
      </c>
      <c r="K14" s="121">
        <f t="shared" si="0"/>
        <v>0</v>
      </c>
      <c r="L14" s="216">
        <v>0</v>
      </c>
      <c r="M14" s="145">
        <f t="shared" si="1"/>
        <v>0</v>
      </c>
    </row>
    <row r="15" spans="1:13" x14ac:dyDescent="0.25">
      <c r="A15" s="97"/>
      <c r="B15" s="98" t="s">
        <v>2045</v>
      </c>
      <c r="C15" s="98" t="s">
        <v>1783</v>
      </c>
      <c r="D15" s="98" t="s">
        <v>1520</v>
      </c>
      <c r="E15" s="67" t="s">
        <v>2249</v>
      </c>
      <c r="F15" s="65"/>
      <c r="G15" s="49" t="s">
        <v>623</v>
      </c>
      <c r="H15" s="68"/>
      <c r="I15" s="99">
        <v>538200</v>
      </c>
      <c r="J15" s="113">
        <v>538200</v>
      </c>
      <c r="K15" s="121">
        <f t="shared" si="0"/>
        <v>0</v>
      </c>
      <c r="L15" s="216">
        <v>0</v>
      </c>
      <c r="M15" s="145">
        <f t="shared" si="1"/>
        <v>0</v>
      </c>
    </row>
    <row r="16" spans="1:13" x14ac:dyDescent="0.25">
      <c r="A16" s="97"/>
      <c r="B16" s="98" t="s">
        <v>2046</v>
      </c>
      <c r="C16" s="98" t="s">
        <v>1254</v>
      </c>
      <c r="D16" s="98" t="s">
        <v>1784</v>
      </c>
      <c r="E16" s="67" t="s">
        <v>2253</v>
      </c>
      <c r="F16" s="65"/>
      <c r="G16" s="49" t="s">
        <v>635</v>
      </c>
      <c r="H16" s="68"/>
      <c r="I16" s="99">
        <v>1301667</v>
      </c>
      <c r="J16" s="113">
        <v>1131667</v>
      </c>
      <c r="K16" s="121">
        <f t="shared" si="0"/>
        <v>170000</v>
      </c>
      <c r="L16" s="216">
        <v>170000</v>
      </c>
      <c r="M16" s="145">
        <f t="shared" si="1"/>
        <v>0</v>
      </c>
    </row>
    <row r="17" spans="1:13" x14ac:dyDescent="0.25">
      <c r="A17" s="97"/>
      <c r="B17" s="98" t="s">
        <v>2047</v>
      </c>
      <c r="C17" s="98" t="s">
        <v>1785</v>
      </c>
      <c r="D17" s="98" t="s">
        <v>1786</v>
      </c>
      <c r="E17" s="67" t="s">
        <v>1741</v>
      </c>
      <c r="F17" s="65"/>
      <c r="G17" s="49" t="s">
        <v>1629</v>
      </c>
      <c r="H17" s="68"/>
      <c r="I17" s="99">
        <v>1201152</v>
      </c>
      <c r="J17" s="113">
        <v>0</v>
      </c>
      <c r="K17" s="121">
        <f t="shared" si="0"/>
        <v>1201152</v>
      </c>
      <c r="L17" s="216">
        <v>1201152</v>
      </c>
      <c r="M17" s="145">
        <f t="shared" si="1"/>
        <v>0</v>
      </c>
    </row>
    <row r="18" spans="1:13" x14ac:dyDescent="0.25">
      <c r="A18" s="97"/>
      <c r="B18" s="98" t="s">
        <v>1786</v>
      </c>
      <c r="C18" s="98" t="s">
        <v>1787</v>
      </c>
      <c r="D18" s="98" t="s">
        <v>1788</v>
      </c>
      <c r="E18" s="67" t="s">
        <v>2254</v>
      </c>
      <c r="F18" s="65"/>
      <c r="G18" s="49" t="s">
        <v>2111</v>
      </c>
      <c r="H18" s="68"/>
      <c r="I18" s="99">
        <v>1000000</v>
      </c>
      <c r="J18" s="113">
        <v>1000000</v>
      </c>
      <c r="K18" s="121">
        <f t="shared" si="0"/>
        <v>0</v>
      </c>
      <c r="L18" s="216">
        <v>0</v>
      </c>
      <c r="M18" s="145">
        <f t="shared" si="1"/>
        <v>0</v>
      </c>
    </row>
    <row r="19" spans="1:13" x14ac:dyDescent="0.25">
      <c r="A19" s="97"/>
      <c r="B19" s="98" t="s">
        <v>2048</v>
      </c>
      <c r="C19" s="98" t="s">
        <v>1789</v>
      </c>
      <c r="D19" s="98" t="s">
        <v>804</v>
      </c>
      <c r="E19" s="67" t="s">
        <v>2255</v>
      </c>
      <c r="F19" s="65"/>
      <c r="G19" s="49" t="s">
        <v>2112</v>
      </c>
      <c r="H19" s="68"/>
      <c r="I19" s="99">
        <v>1130496</v>
      </c>
      <c r="J19" s="113">
        <v>0</v>
      </c>
      <c r="K19" s="121">
        <f t="shared" si="0"/>
        <v>1130496</v>
      </c>
      <c r="L19" s="216">
        <v>1130496</v>
      </c>
      <c r="M19" s="145">
        <f t="shared" si="1"/>
        <v>0</v>
      </c>
    </row>
    <row r="20" spans="1:13" x14ac:dyDescent="0.25">
      <c r="A20" s="97"/>
      <c r="B20" s="98" t="s">
        <v>498</v>
      </c>
      <c r="C20" s="98" t="s">
        <v>1790</v>
      </c>
      <c r="D20" s="98" t="s">
        <v>1247</v>
      </c>
      <c r="E20" s="67" t="s">
        <v>2256</v>
      </c>
      <c r="F20" s="65"/>
      <c r="G20" s="49" t="s">
        <v>610</v>
      </c>
      <c r="H20" s="68"/>
      <c r="I20" s="99">
        <v>1435200</v>
      </c>
      <c r="J20" s="113">
        <v>0</v>
      </c>
      <c r="K20" s="121">
        <f t="shared" si="0"/>
        <v>1435200</v>
      </c>
      <c r="L20" s="216">
        <v>1435200</v>
      </c>
      <c r="M20" s="145">
        <f t="shared" si="1"/>
        <v>0</v>
      </c>
    </row>
    <row r="21" spans="1:13" x14ac:dyDescent="0.25">
      <c r="A21" s="97"/>
      <c r="B21" s="98" t="s">
        <v>2049</v>
      </c>
      <c r="C21" s="98" t="s">
        <v>1791</v>
      </c>
      <c r="D21" s="98" t="s">
        <v>1792</v>
      </c>
      <c r="E21" s="67" t="s">
        <v>2257</v>
      </c>
      <c r="F21" s="65"/>
      <c r="G21" s="49" t="s">
        <v>2113</v>
      </c>
      <c r="H21" s="68"/>
      <c r="I21" s="99">
        <v>381542</v>
      </c>
      <c r="J21" s="113">
        <v>381542</v>
      </c>
      <c r="K21" s="121">
        <f t="shared" si="0"/>
        <v>0</v>
      </c>
      <c r="L21" s="216">
        <v>0</v>
      </c>
      <c r="M21" s="145">
        <f t="shared" si="1"/>
        <v>0</v>
      </c>
    </row>
    <row r="22" spans="1:13" x14ac:dyDescent="0.25">
      <c r="A22" s="97"/>
      <c r="B22" s="98" t="s">
        <v>1256</v>
      </c>
      <c r="C22" s="98" t="s">
        <v>1793</v>
      </c>
      <c r="D22" s="98" t="s">
        <v>1794</v>
      </c>
      <c r="E22" s="67" t="s">
        <v>2258</v>
      </c>
      <c r="F22" s="65"/>
      <c r="G22" s="49" t="s">
        <v>606</v>
      </c>
      <c r="H22" s="68"/>
      <c r="I22" s="99">
        <v>1076400</v>
      </c>
      <c r="J22" s="113">
        <v>0</v>
      </c>
      <c r="K22" s="121">
        <f t="shared" si="0"/>
        <v>1076400</v>
      </c>
      <c r="L22" s="216">
        <v>1076400</v>
      </c>
      <c r="M22" s="145">
        <f t="shared" si="1"/>
        <v>0</v>
      </c>
    </row>
    <row r="23" spans="1:13" x14ac:dyDescent="0.25">
      <c r="A23" s="97"/>
      <c r="B23" s="98" t="s">
        <v>1798</v>
      </c>
      <c r="C23" s="98" t="s">
        <v>1795</v>
      </c>
      <c r="D23" s="98" t="s">
        <v>1796</v>
      </c>
      <c r="E23" s="67" t="s">
        <v>2259</v>
      </c>
      <c r="F23" s="65"/>
      <c r="G23" s="49" t="s">
        <v>643</v>
      </c>
      <c r="H23" s="68"/>
      <c r="I23" s="99">
        <v>1166100</v>
      </c>
      <c r="J23" s="113">
        <v>0</v>
      </c>
      <c r="K23" s="121">
        <f t="shared" si="0"/>
        <v>1166100</v>
      </c>
      <c r="L23" s="216">
        <v>1166100</v>
      </c>
      <c r="M23" s="145">
        <f t="shared" si="1"/>
        <v>0</v>
      </c>
    </row>
    <row r="24" spans="1:13" x14ac:dyDescent="0.25">
      <c r="A24" s="97"/>
      <c r="B24" s="98" t="s">
        <v>2050</v>
      </c>
      <c r="C24" s="98" t="s">
        <v>1797</v>
      </c>
      <c r="D24" s="98" t="s">
        <v>1257</v>
      </c>
      <c r="E24" s="67" t="s">
        <v>2260</v>
      </c>
      <c r="F24" s="65"/>
      <c r="G24" s="49" t="s">
        <v>613</v>
      </c>
      <c r="H24" s="68"/>
      <c r="I24" s="99">
        <v>1076400</v>
      </c>
      <c r="J24" s="113">
        <v>0</v>
      </c>
      <c r="K24" s="121">
        <f t="shared" si="0"/>
        <v>1076400</v>
      </c>
      <c r="L24" s="216">
        <v>1076400</v>
      </c>
      <c r="M24" s="145">
        <f t="shared" si="1"/>
        <v>0</v>
      </c>
    </row>
    <row r="25" spans="1:13" x14ac:dyDescent="0.25">
      <c r="A25" s="97"/>
      <c r="B25" s="98" t="s">
        <v>1789</v>
      </c>
      <c r="C25" s="98" t="s">
        <v>1798</v>
      </c>
      <c r="D25" s="98" t="s">
        <v>1799</v>
      </c>
      <c r="E25" s="67" t="s">
        <v>2261</v>
      </c>
      <c r="F25" s="65"/>
      <c r="G25" s="49" t="s">
        <v>2114</v>
      </c>
      <c r="H25" s="68"/>
      <c r="I25" s="99">
        <v>4215900</v>
      </c>
      <c r="J25" s="113">
        <v>0</v>
      </c>
      <c r="K25" s="121">
        <f t="shared" si="0"/>
        <v>4215900</v>
      </c>
      <c r="L25" s="216">
        <v>4215900</v>
      </c>
      <c r="M25" s="145">
        <f t="shared" si="1"/>
        <v>0</v>
      </c>
    </row>
    <row r="26" spans="1:13" x14ac:dyDescent="0.25">
      <c r="A26" s="97"/>
      <c r="B26" s="98" t="s">
        <v>2051</v>
      </c>
      <c r="C26" s="98" t="s">
        <v>1800</v>
      </c>
      <c r="D26" s="98" t="s">
        <v>1801</v>
      </c>
      <c r="E26" s="67" t="s">
        <v>2262</v>
      </c>
      <c r="F26" s="65"/>
      <c r="G26" s="49" t="s">
        <v>2115</v>
      </c>
      <c r="H26" s="68"/>
      <c r="I26" s="99">
        <v>6279000</v>
      </c>
      <c r="J26" s="113">
        <v>0</v>
      </c>
      <c r="K26" s="121">
        <f t="shared" si="0"/>
        <v>6279000</v>
      </c>
      <c r="L26" s="216">
        <v>6279000</v>
      </c>
      <c r="M26" s="145">
        <f t="shared" si="1"/>
        <v>0</v>
      </c>
    </row>
    <row r="27" spans="1:13" x14ac:dyDescent="0.25">
      <c r="A27" s="97"/>
      <c r="B27" s="98" t="s">
        <v>2052</v>
      </c>
      <c r="C27" s="98" t="s">
        <v>1802</v>
      </c>
      <c r="D27" s="98" t="s">
        <v>1803</v>
      </c>
      <c r="E27" s="67" t="s">
        <v>2263</v>
      </c>
      <c r="F27" s="65"/>
      <c r="G27" s="49" t="s">
        <v>649</v>
      </c>
      <c r="H27" s="68"/>
      <c r="I27" s="99">
        <v>2870400</v>
      </c>
      <c r="J27" s="113">
        <v>1076400</v>
      </c>
      <c r="K27" s="121">
        <f t="shared" si="0"/>
        <v>1794000</v>
      </c>
      <c r="L27" s="216">
        <v>1794000</v>
      </c>
      <c r="M27" s="145">
        <f t="shared" si="1"/>
        <v>0</v>
      </c>
    </row>
    <row r="28" spans="1:13" x14ac:dyDescent="0.25">
      <c r="A28" s="97"/>
      <c r="B28" s="98" t="s">
        <v>1806</v>
      </c>
      <c r="C28" s="98" t="s">
        <v>354</v>
      </c>
      <c r="D28" s="98" t="s">
        <v>1804</v>
      </c>
      <c r="E28" s="67" t="s">
        <v>2264</v>
      </c>
      <c r="F28" s="65"/>
      <c r="G28" s="49" t="s">
        <v>609</v>
      </c>
      <c r="H28" s="68"/>
      <c r="I28" s="99">
        <v>1544733</v>
      </c>
      <c r="J28" s="113">
        <v>0</v>
      </c>
      <c r="K28" s="121">
        <f t="shared" si="0"/>
        <v>1544733</v>
      </c>
      <c r="L28" s="216">
        <v>1544733</v>
      </c>
      <c r="M28" s="145">
        <f t="shared" si="1"/>
        <v>0</v>
      </c>
    </row>
    <row r="29" spans="1:13" x14ac:dyDescent="0.25">
      <c r="A29" s="97"/>
      <c r="B29" s="98" t="s">
        <v>2053</v>
      </c>
      <c r="C29" s="98" t="s">
        <v>1805</v>
      </c>
      <c r="D29" s="98" t="s">
        <v>1806</v>
      </c>
      <c r="E29" s="67" t="s">
        <v>2265</v>
      </c>
      <c r="F29" s="65"/>
      <c r="G29" s="49" t="s">
        <v>2116</v>
      </c>
      <c r="H29" s="68"/>
      <c r="I29" s="99">
        <v>1524900</v>
      </c>
      <c r="J29" s="113">
        <v>0</v>
      </c>
      <c r="K29" s="121">
        <f t="shared" si="0"/>
        <v>1524900</v>
      </c>
      <c r="L29" s="216">
        <v>1524900</v>
      </c>
      <c r="M29" s="145">
        <f t="shared" si="1"/>
        <v>0</v>
      </c>
    </row>
    <row r="30" spans="1:13" x14ac:dyDescent="0.25">
      <c r="A30" s="97"/>
      <c r="B30" s="98" t="s">
        <v>2054</v>
      </c>
      <c r="C30" s="98" t="s">
        <v>1794</v>
      </c>
      <c r="D30" s="98" t="s">
        <v>507</v>
      </c>
      <c r="E30" s="67" t="s">
        <v>2266</v>
      </c>
      <c r="F30" s="65"/>
      <c r="G30" s="49" t="s">
        <v>2117</v>
      </c>
      <c r="H30" s="68"/>
      <c r="I30" s="99">
        <v>1666934</v>
      </c>
      <c r="J30" s="113">
        <v>1666934</v>
      </c>
      <c r="K30" s="121">
        <f t="shared" si="0"/>
        <v>0</v>
      </c>
      <c r="L30" s="216">
        <v>0</v>
      </c>
      <c r="M30" s="145">
        <f t="shared" si="1"/>
        <v>0</v>
      </c>
    </row>
    <row r="31" spans="1:13" x14ac:dyDescent="0.25">
      <c r="A31" s="97"/>
      <c r="B31" s="98" t="s">
        <v>2055</v>
      </c>
      <c r="C31" s="98" t="s">
        <v>1807</v>
      </c>
      <c r="D31" s="98" t="s">
        <v>505</v>
      </c>
      <c r="E31" s="67" t="s">
        <v>2267</v>
      </c>
      <c r="F31" s="65"/>
      <c r="G31" s="49" t="s">
        <v>464</v>
      </c>
      <c r="H31" s="68"/>
      <c r="I31" s="99">
        <v>241500</v>
      </c>
      <c r="J31" s="113">
        <v>0</v>
      </c>
      <c r="K31" s="121">
        <f t="shared" si="0"/>
        <v>241500</v>
      </c>
      <c r="L31" s="216">
        <v>241500</v>
      </c>
      <c r="M31" s="145">
        <f t="shared" si="1"/>
        <v>0</v>
      </c>
    </row>
    <row r="32" spans="1:13" x14ac:dyDescent="0.25">
      <c r="A32" s="97"/>
      <c r="B32" s="98" t="s">
        <v>2056</v>
      </c>
      <c r="C32" s="98" t="s">
        <v>1265</v>
      </c>
      <c r="D32" s="98" t="s">
        <v>307</v>
      </c>
      <c r="E32" s="67" t="s">
        <v>2268</v>
      </c>
      <c r="F32" s="65"/>
      <c r="G32" s="49" t="s">
        <v>2118</v>
      </c>
      <c r="H32" s="68"/>
      <c r="I32" s="99">
        <v>1413120</v>
      </c>
      <c r="J32" s="113">
        <v>1413120</v>
      </c>
      <c r="K32" s="121">
        <f t="shared" si="0"/>
        <v>0</v>
      </c>
      <c r="L32" s="216">
        <v>0</v>
      </c>
      <c r="M32" s="145">
        <f t="shared" si="1"/>
        <v>0</v>
      </c>
    </row>
    <row r="33" spans="1:13" x14ac:dyDescent="0.25">
      <c r="A33" s="97"/>
      <c r="B33" s="98" t="s">
        <v>364</v>
      </c>
      <c r="C33" s="98" t="s">
        <v>364</v>
      </c>
      <c r="D33" s="98" t="s">
        <v>192</v>
      </c>
      <c r="E33" s="67" t="s">
        <v>2269</v>
      </c>
      <c r="F33" s="65"/>
      <c r="G33" s="49" t="s">
        <v>2119</v>
      </c>
      <c r="H33" s="68"/>
      <c r="I33" s="99">
        <v>627900</v>
      </c>
      <c r="J33" s="113">
        <v>627900</v>
      </c>
      <c r="K33" s="121">
        <f t="shared" si="0"/>
        <v>0</v>
      </c>
      <c r="L33" s="216">
        <v>0</v>
      </c>
      <c r="M33" s="145">
        <f t="shared" si="1"/>
        <v>0</v>
      </c>
    </row>
    <row r="34" spans="1:13" x14ac:dyDescent="0.25">
      <c r="A34" s="97"/>
      <c r="B34" s="98" t="s">
        <v>2057</v>
      </c>
      <c r="C34" s="98" t="s">
        <v>761</v>
      </c>
      <c r="D34" s="98" t="s">
        <v>1808</v>
      </c>
      <c r="E34" s="67" t="s">
        <v>2270</v>
      </c>
      <c r="F34" s="65"/>
      <c r="G34" s="49" t="s">
        <v>2120</v>
      </c>
      <c r="H34" s="68"/>
      <c r="I34" s="99">
        <v>6880000</v>
      </c>
      <c r="J34" s="113">
        <v>1720000</v>
      </c>
      <c r="K34" s="121">
        <f t="shared" si="0"/>
        <v>5160000</v>
      </c>
      <c r="L34" s="216">
        <v>5160000</v>
      </c>
      <c r="M34" s="145">
        <f t="shared" si="1"/>
        <v>0</v>
      </c>
    </row>
    <row r="35" spans="1:13" x14ac:dyDescent="0.25">
      <c r="A35" s="97"/>
      <c r="B35" s="98" t="s">
        <v>375</v>
      </c>
      <c r="C35" s="98" t="s">
        <v>764</v>
      </c>
      <c r="D35" s="98" t="s">
        <v>671</v>
      </c>
      <c r="E35" s="67" t="s">
        <v>2271</v>
      </c>
      <c r="F35" s="65"/>
      <c r="G35" s="49" t="s">
        <v>2121</v>
      </c>
      <c r="H35" s="68"/>
      <c r="I35" s="99">
        <v>2272450</v>
      </c>
      <c r="J35" s="113">
        <v>454490</v>
      </c>
      <c r="K35" s="121">
        <f t="shared" si="0"/>
        <v>1817960</v>
      </c>
      <c r="L35" s="216">
        <v>1817960</v>
      </c>
      <c r="M35" s="145">
        <f t="shared" si="1"/>
        <v>0</v>
      </c>
    </row>
    <row r="36" spans="1:13" x14ac:dyDescent="0.25">
      <c r="A36" s="97"/>
      <c r="B36" s="98" t="s">
        <v>2058</v>
      </c>
      <c r="C36" s="98" t="s">
        <v>219</v>
      </c>
      <c r="D36" s="98" t="s">
        <v>171</v>
      </c>
      <c r="E36" s="67" t="s">
        <v>2272</v>
      </c>
      <c r="F36" s="65"/>
      <c r="G36" s="49" t="s">
        <v>2122</v>
      </c>
      <c r="H36" s="68"/>
      <c r="I36" s="99">
        <v>3100000</v>
      </c>
      <c r="J36" s="113">
        <v>0</v>
      </c>
      <c r="K36" s="121">
        <f t="shared" si="0"/>
        <v>3100000</v>
      </c>
      <c r="L36" s="216">
        <v>3100000</v>
      </c>
      <c r="M36" s="145">
        <f t="shared" si="1"/>
        <v>0</v>
      </c>
    </row>
    <row r="37" spans="1:13" x14ac:dyDescent="0.25">
      <c r="A37" s="97"/>
      <c r="B37" s="98" t="s">
        <v>252</v>
      </c>
      <c r="C37" s="98" t="s">
        <v>375</v>
      </c>
      <c r="D37" s="98" t="s">
        <v>796</v>
      </c>
      <c r="E37" s="67" t="s">
        <v>2273</v>
      </c>
      <c r="F37" s="65"/>
      <c r="G37" s="49" t="s">
        <v>2123</v>
      </c>
      <c r="H37" s="68"/>
      <c r="I37" s="99">
        <v>4090410</v>
      </c>
      <c r="J37" s="113">
        <v>4090410</v>
      </c>
      <c r="K37" s="121">
        <f t="shared" si="0"/>
        <v>0</v>
      </c>
      <c r="L37" s="216">
        <v>0</v>
      </c>
      <c r="M37" s="145">
        <f t="shared" si="1"/>
        <v>0</v>
      </c>
    </row>
    <row r="38" spans="1:13" x14ac:dyDescent="0.25">
      <c r="A38" s="97"/>
      <c r="B38" s="98" t="s">
        <v>794</v>
      </c>
      <c r="C38" s="98" t="s">
        <v>174</v>
      </c>
      <c r="D38" s="98" t="s">
        <v>265</v>
      </c>
      <c r="E38" s="67" t="s">
        <v>2274</v>
      </c>
      <c r="F38" s="65"/>
      <c r="G38" s="49" t="s">
        <v>2124</v>
      </c>
      <c r="H38" s="68"/>
      <c r="I38" s="99">
        <v>28031250</v>
      </c>
      <c r="J38" s="113">
        <v>28031250</v>
      </c>
      <c r="K38" s="121">
        <f t="shared" si="0"/>
        <v>0</v>
      </c>
      <c r="L38" s="216">
        <v>0</v>
      </c>
      <c r="M38" s="145">
        <f t="shared" si="1"/>
        <v>0</v>
      </c>
    </row>
    <row r="39" spans="1:13" x14ac:dyDescent="0.25">
      <c r="A39" s="97"/>
      <c r="B39" s="98" t="s">
        <v>234</v>
      </c>
      <c r="C39" s="98" t="s">
        <v>171</v>
      </c>
      <c r="D39" s="98" t="s">
        <v>235</v>
      </c>
      <c r="E39" s="67" t="s">
        <v>2269</v>
      </c>
      <c r="F39" s="65"/>
      <c r="G39" s="49" t="s">
        <v>2125</v>
      </c>
      <c r="H39" s="68"/>
      <c r="I39" s="99">
        <v>2691000</v>
      </c>
      <c r="J39" s="113">
        <v>0</v>
      </c>
      <c r="K39" s="121">
        <f t="shared" si="0"/>
        <v>2691000</v>
      </c>
      <c r="L39" s="216">
        <v>2691000</v>
      </c>
      <c r="M39" s="145">
        <f t="shared" si="1"/>
        <v>0</v>
      </c>
    </row>
    <row r="40" spans="1:13" x14ac:dyDescent="0.25">
      <c r="A40" s="97"/>
      <c r="B40" s="98" t="s">
        <v>264</v>
      </c>
      <c r="C40" s="98" t="s">
        <v>1809</v>
      </c>
      <c r="D40" s="98" t="s">
        <v>763</v>
      </c>
      <c r="E40" s="67" t="s">
        <v>2275</v>
      </c>
      <c r="F40" s="65"/>
      <c r="G40" s="49" t="s">
        <v>2126</v>
      </c>
      <c r="H40" s="68"/>
      <c r="I40" s="99">
        <v>9500000</v>
      </c>
      <c r="J40" s="113">
        <v>0</v>
      </c>
      <c r="K40" s="121">
        <f t="shared" si="0"/>
        <v>9500000</v>
      </c>
      <c r="L40" s="216">
        <v>9500000</v>
      </c>
      <c r="M40" s="145">
        <f t="shared" si="1"/>
        <v>0</v>
      </c>
    </row>
    <row r="41" spans="1:13" x14ac:dyDescent="0.25">
      <c r="A41" s="97"/>
      <c r="B41" s="98" t="s">
        <v>2059</v>
      </c>
      <c r="C41" s="98" t="s">
        <v>235</v>
      </c>
      <c r="D41" s="98" t="s">
        <v>301</v>
      </c>
      <c r="E41" s="67" t="s">
        <v>2263</v>
      </c>
      <c r="F41" s="65"/>
      <c r="G41" s="49" t="s">
        <v>2127</v>
      </c>
      <c r="H41" s="68"/>
      <c r="I41" s="99">
        <v>89700</v>
      </c>
      <c r="J41" s="113">
        <v>89700</v>
      </c>
      <c r="K41" s="121">
        <f t="shared" si="0"/>
        <v>0</v>
      </c>
      <c r="L41" s="216">
        <v>0</v>
      </c>
      <c r="M41" s="145">
        <f t="shared" si="1"/>
        <v>0</v>
      </c>
    </row>
    <row r="42" spans="1:13" x14ac:dyDescent="0.25">
      <c r="A42" s="97"/>
      <c r="B42" s="98" t="s">
        <v>800</v>
      </c>
      <c r="C42" s="98" t="s">
        <v>532</v>
      </c>
      <c r="D42" s="98" t="s">
        <v>303</v>
      </c>
      <c r="E42" s="67" t="s">
        <v>2263</v>
      </c>
      <c r="F42" s="65"/>
      <c r="G42" s="49" t="s">
        <v>2128</v>
      </c>
      <c r="H42" s="68"/>
      <c r="I42" s="99">
        <v>2780700</v>
      </c>
      <c r="J42" s="113">
        <v>2780700</v>
      </c>
      <c r="K42" s="121">
        <f t="shared" si="0"/>
        <v>0</v>
      </c>
      <c r="L42" s="216">
        <v>0</v>
      </c>
      <c r="M42" s="145">
        <f t="shared" si="1"/>
        <v>0</v>
      </c>
    </row>
    <row r="43" spans="1:13" x14ac:dyDescent="0.25">
      <c r="A43" s="97"/>
      <c r="B43" s="98" t="s">
        <v>292</v>
      </c>
      <c r="C43" s="98" t="s">
        <v>370</v>
      </c>
      <c r="D43" s="98" t="s">
        <v>535</v>
      </c>
      <c r="E43" s="67" t="s">
        <v>1142</v>
      </c>
      <c r="F43" s="65"/>
      <c r="G43" s="49" t="s">
        <v>1072</v>
      </c>
      <c r="H43" s="68"/>
      <c r="I43" s="99">
        <v>22406283</v>
      </c>
      <c r="J43" s="113">
        <v>200779</v>
      </c>
      <c r="K43" s="121">
        <f t="shared" si="0"/>
        <v>22205504</v>
      </c>
      <c r="L43" s="216">
        <v>22205504</v>
      </c>
      <c r="M43" s="145">
        <f t="shared" si="1"/>
        <v>0</v>
      </c>
    </row>
    <row r="44" spans="1:13" x14ac:dyDescent="0.25">
      <c r="A44" s="97"/>
      <c r="B44" s="98" t="s">
        <v>292</v>
      </c>
      <c r="C44" s="98" t="s">
        <v>370</v>
      </c>
      <c r="D44" s="98" t="s">
        <v>535</v>
      </c>
      <c r="E44" s="67" t="s">
        <v>1142</v>
      </c>
      <c r="F44" s="65"/>
      <c r="G44" s="49" t="s">
        <v>1072</v>
      </c>
      <c r="H44" s="68"/>
      <c r="I44" s="99">
        <v>139124134</v>
      </c>
      <c r="J44" s="113">
        <v>0</v>
      </c>
      <c r="K44" s="121">
        <f t="shared" si="0"/>
        <v>139124134</v>
      </c>
      <c r="L44" s="216">
        <v>139124134</v>
      </c>
      <c r="M44" s="145">
        <f t="shared" si="1"/>
        <v>0</v>
      </c>
    </row>
    <row r="45" spans="1:13" x14ac:dyDescent="0.25">
      <c r="A45" s="97"/>
      <c r="B45" s="98" t="s">
        <v>547</v>
      </c>
      <c r="C45" s="98" t="s">
        <v>696</v>
      </c>
      <c r="D45" s="98" t="s">
        <v>574</v>
      </c>
      <c r="E45" s="67" t="s">
        <v>2276</v>
      </c>
      <c r="F45" s="65"/>
      <c r="G45" s="49" t="s">
        <v>641</v>
      </c>
      <c r="H45" s="68"/>
      <c r="I45" s="99">
        <v>3622500</v>
      </c>
      <c r="J45" s="113">
        <v>0</v>
      </c>
      <c r="K45" s="121">
        <f t="shared" si="0"/>
        <v>3622500</v>
      </c>
      <c r="L45" s="216">
        <v>3622500</v>
      </c>
      <c r="M45" s="145">
        <f t="shared" si="1"/>
        <v>0</v>
      </c>
    </row>
    <row r="46" spans="1:13" x14ac:dyDescent="0.25">
      <c r="A46" s="97"/>
      <c r="B46" s="98" t="s">
        <v>377</v>
      </c>
      <c r="C46" s="98" t="s">
        <v>380</v>
      </c>
      <c r="D46" s="98" t="s">
        <v>1810</v>
      </c>
      <c r="E46" s="67" t="s">
        <v>2277</v>
      </c>
      <c r="F46" s="65"/>
      <c r="G46" s="49" t="s">
        <v>2129</v>
      </c>
      <c r="H46" s="68"/>
      <c r="I46" s="99">
        <v>10867500</v>
      </c>
      <c r="J46" s="113">
        <v>10867500</v>
      </c>
      <c r="K46" s="121">
        <f t="shared" si="0"/>
        <v>0</v>
      </c>
      <c r="L46" s="216">
        <v>0</v>
      </c>
      <c r="M46" s="145">
        <f t="shared" si="1"/>
        <v>0</v>
      </c>
    </row>
    <row r="47" spans="1:13" x14ac:dyDescent="0.25">
      <c r="A47" s="97"/>
      <c r="B47" s="98" t="s">
        <v>554</v>
      </c>
      <c r="C47" s="98" t="s">
        <v>798</v>
      </c>
      <c r="D47" s="98" t="s">
        <v>1811</v>
      </c>
      <c r="E47" s="67" t="s">
        <v>2278</v>
      </c>
      <c r="F47" s="65"/>
      <c r="G47" s="49" t="s">
        <v>2130</v>
      </c>
      <c r="H47" s="68"/>
      <c r="I47" s="99">
        <v>1704300</v>
      </c>
      <c r="J47" s="113">
        <v>0</v>
      </c>
      <c r="K47" s="121">
        <f t="shared" si="0"/>
        <v>1704300</v>
      </c>
      <c r="L47" s="216">
        <v>1704300</v>
      </c>
      <c r="M47" s="145">
        <f t="shared" si="1"/>
        <v>0</v>
      </c>
    </row>
    <row r="48" spans="1:13" x14ac:dyDescent="0.25">
      <c r="A48" s="97"/>
      <c r="B48" s="98" t="s">
        <v>376</v>
      </c>
      <c r="C48" s="98" t="s">
        <v>798</v>
      </c>
      <c r="D48" s="98" t="s">
        <v>1812</v>
      </c>
      <c r="E48" s="67" t="s">
        <v>2278</v>
      </c>
      <c r="F48" s="65"/>
      <c r="G48" s="49" t="s">
        <v>2131</v>
      </c>
      <c r="H48" s="68"/>
      <c r="I48" s="99">
        <v>1614600</v>
      </c>
      <c r="J48" s="113">
        <v>0</v>
      </c>
      <c r="K48" s="121">
        <f t="shared" si="0"/>
        <v>1614600</v>
      </c>
      <c r="L48" s="216">
        <v>1614600</v>
      </c>
      <c r="M48" s="145">
        <f t="shared" si="1"/>
        <v>0</v>
      </c>
    </row>
    <row r="49" spans="1:13" x14ac:dyDescent="0.25">
      <c r="A49" s="97"/>
      <c r="B49" s="98" t="s">
        <v>556</v>
      </c>
      <c r="C49" s="98" t="s">
        <v>798</v>
      </c>
      <c r="D49" s="98" t="s">
        <v>1813</v>
      </c>
      <c r="E49" s="67" t="s">
        <v>2278</v>
      </c>
      <c r="F49" s="65"/>
      <c r="G49" s="49" t="s">
        <v>2132</v>
      </c>
      <c r="H49" s="68"/>
      <c r="I49" s="99">
        <v>1794000</v>
      </c>
      <c r="J49" s="113">
        <v>0</v>
      </c>
      <c r="K49" s="121">
        <f t="shared" si="0"/>
        <v>1794000</v>
      </c>
      <c r="L49" s="216">
        <v>1794000</v>
      </c>
      <c r="M49" s="145">
        <f t="shared" si="1"/>
        <v>0</v>
      </c>
    </row>
    <row r="50" spans="1:13" x14ac:dyDescent="0.25">
      <c r="A50" s="97"/>
      <c r="B50" s="98" t="s">
        <v>410</v>
      </c>
      <c r="C50" s="98" t="s">
        <v>1035</v>
      </c>
      <c r="D50" s="98" t="s">
        <v>1814</v>
      </c>
      <c r="E50" s="67" t="s">
        <v>2279</v>
      </c>
      <c r="F50" s="65"/>
      <c r="G50" s="49" t="s">
        <v>2133</v>
      </c>
      <c r="H50" s="68"/>
      <c r="I50" s="99">
        <v>2543520</v>
      </c>
      <c r="J50" s="113">
        <v>2543520</v>
      </c>
      <c r="K50" s="121">
        <f t="shared" si="0"/>
        <v>0</v>
      </c>
      <c r="L50" s="216">
        <v>0</v>
      </c>
      <c r="M50" s="145">
        <f t="shared" si="1"/>
        <v>0</v>
      </c>
    </row>
    <row r="51" spans="1:13" x14ac:dyDescent="0.25">
      <c r="A51" s="97"/>
      <c r="B51" s="98" t="s">
        <v>413</v>
      </c>
      <c r="C51" s="98" t="s">
        <v>424</v>
      </c>
      <c r="D51" s="98" t="s">
        <v>1815</v>
      </c>
      <c r="E51" s="67" t="s">
        <v>2280</v>
      </c>
      <c r="F51" s="65"/>
      <c r="G51" s="49" t="s">
        <v>2134</v>
      </c>
      <c r="H51" s="68"/>
      <c r="I51" s="99">
        <v>2152800</v>
      </c>
      <c r="J51" s="113">
        <v>0</v>
      </c>
      <c r="K51" s="121">
        <f t="shared" si="0"/>
        <v>2152800</v>
      </c>
      <c r="L51" s="216">
        <v>2152800</v>
      </c>
      <c r="M51" s="145">
        <f t="shared" si="1"/>
        <v>0</v>
      </c>
    </row>
    <row r="52" spans="1:13" x14ac:dyDescent="0.25">
      <c r="A52" s="97"/>
      <c r="B52" s="98" t="s">
        <v>416</v>
      </c>
      <c r="C52" s="98" t="s">
        <v>424</v>
      </c>
      <c r="D52" s="98" t="s">
        <v>1816</v>
      </c>
      <c r="E52" s="67" t="s">
        <v>2280</v>
      </c>
      <c r="F52" s="65"/>
      <c r="G52" s="49" t="s">
        <v>2135</v>
      </c>
      <c r="H52" s="68"/>
      <c r="I52" s="99">
        <v>1794000</v>
      </c>
      <c r="J52" s="113">
        <v>0</v>
      </c>
      <c r="K52" s="121">
        <f t="shared" si="0"/>
        <v>1794000</v>
      </c>
      <c r="L52" s="216">
        <v>1794000</v>
      </c>
      <c r="M52" s="145">
        <f t="shared" si="1"/>
        <v>0</v>
      </c>
    </row>
    <row r="53" spans="1:13" x14ac:dyDescent="0.25">
      <c r="A53" s="97"/>
      <c r="B53" s="98" t="s">
        <v>567</v>
      </c>
      <c r="C53" s="98" t="s">
        <v>1034</v>
      </c>
      <c r="D53" s="98" t="s">
        <v>1817</v>
      </c>
      <c r="E53" s="67" t="s">
        <v>2281</v>
      </c>
      <c r="F53" s="65"/>
      <c r="G53" s="49" t="s">
        <v>2136</v>
      </c>
      <c r="H53" s="68"/>
      <c r="I53" s="99">
        <v>5000000</v>
      </c>
      <c r="J53" s="113">
        <v>0</v>
      </c>
      <c r="K53" s="121">
        <f t="shared" si="0"/>
        <v>5000000</v>
      </c>
      <c r="L53" s="216">
        <v>5000000</v>
      </c>
      <c r="M53" s="145">
        <f t="shared" si="1"/>
        <v>0</v>
      </c>
    </row>
    <row r="54" spans="1:13" x14ac:dyDescent="0.25">
      <c r="A54" s="97"/>
      <c r="B54" s="98" t="s">
        <v>672</v>
      </c>
      <c r="C54" s="98" t="s">
        <v>542</v>
      </c>
      <c r="D54" s="98" t="s">
        <v>1818</v>
      </c>
      <c r="E54" s="67" t="s">
        <v>2274</v>
      </c>
      <c r="F54" s="65"/>
      <c r="G54" s="49" t="s">
        <v>2137</v>
      </c>
      <c r="H54" s="68"/>
      <c r="I54" s="99">
        <v>4709250</v>
      </c>
      <c r="J54" s="113">
        <v>0</v>
      </c>
      <c r="K54" s="121">
        <f t="shared" si="0"/>
        <v>4709250</v>
      </c>
      <c r="L54" s="216">
        <v>4709250</v>
      </c>
      <c r="M54" s="145">
        <f t="shared" si="1"/>
        <v>0</v>
      </c>
    </row>
    <row r="55" spans="1:13" x14ac:dyDescent="0.25">
      <c r="A55" s="97"/>
      <c r="B55" s="98" t="s">
        <v>682</v>
      </c>
      <c r="C55" s="98" t="s">
        <v>548</v>
      </c>
      <c r="D55" s="98" t="s">
        <v>1819</v>
      </c>
      <c r="E55" s="67" t="s">
        <v>2282</v>
      </c>
      <c r="F55" s="65"/>
      <c r="G55" s="49" t="s">
        <v>2138</v>
      </c>
      <c r="H55" s="68"/>
      <c r="I55" s="99">
        <v>4666666</v>
      </c>
      <c r="J55" s="113">
        <v>0</v>
      </c>
      <c r="K55" s="121">
        <f t="shared" si="0"/>
        <v>4666666</v>
      </c>
      <c r="L55" s="216">
        <v>4666666</v>
      </c>
      <c r="M55" s="145">
        <f t="shared" si="1"/>
        <v>0</v>
      </c>
    </row>
    <row r="56" spans="1:13" x14ac:dyDescent="0.25">
      <c r="A56" s="97"/>
      <c r="B56" s="98" t="s">
        <v>570</v>
      </c>
      <c r="C56" s="98" t="s">
        <v>430</v>
      </c>
      <c r="D56" s="98" t="s">
        <v>1820</v>
      </c>
      <c r="E56" s="67" t="s">
        <v>2283</v>
      </c>
      <c r="F56" s="65"/>
      <c r="G56" s="49" t="s">
        <v>2139</v>
      </c>
      <c r="H56" s="68"/>
      <c r="I56" s="99">
        <v>5796000</v>
      </c>
      <c r="J56" s="113">
        <v>0</v>
      </c>
      <c r="K56" s="121">
        <f t="shared" si="0"/>
        <v>5796000</v>
      </c>
      <c r="L56" s="216">
        <v>5796000</v>
      </c>
      <c r="M56" s="145">
        <f t="shared" si="1"/>
        <v>0</v>
      </c>
    </row>
    <row r="57" spans="1:13" x14ac:dyDescent="0.25">
      <c r="A57" s="97"/>
      <c r="B57" s="98" t="s">
        <v>727</v>
      </c>
      <c r="C57" s="98" t="s">
        <v>552</v>
      </c>
      <c r="D57" s="98" t="s">
        <v>1821</v>
      </c>
      <c r="E57" s="67" t="s">
        <v>1741</v>
      </c>
      <c r="F57" s="65"/>
      <c r="G57" s="49" t="s">
        <v>483</v>
      </c>
      <c r="H57" s="68"/>
      <c r="I57" s="99">
        <v>1625088</v>
      </c>
      <c r="J57" s="113">
        <v>0</v>
      </c>
      <c r="K57" s="121">
        <f t="shared" si="0"/>
        <v>1625088</v>
      </c>
      <c r="L57" s="216">
        <v>1625088</v>
      </c>
      <c r="M57" s="145">
        <f t="shared" si="1"/>
        <v>0</v>
      </c>
    </row>
    <row r="58" spans="1:13" x14ac:dyDescent="0.25">
      <c r="A58" s="97"/>
      <c r="B58" s="98" t="s">
        <v>731</v>
      </c>
      <c r="C58" s="98" t="s">
        <v>688</v>
      </c>
      <c r="D58" s="98" t="s">
        <v>575</v>
      </c>
      <c r="E58" s="67" t="s">
        <v>2284</v>
      </c>
      <c r="F58" s="65"/>
      <c r="G58" s="49" t="s">
        <v>2140</v>
      </c>
      <c r="H58" s="68"/>
      <c r="I58" s="99">
        <v>5750000</v>
      </c>
      <c r="J58" s="113">
        <v>2683333</v>
      </c>
      <c r="K58" s="121">
        <f t="shared" si="0"/>
        <v>3066667</v>
      </c>
      <c r="L58" s="216">
        <v>3066667</v>
      </c>
      <c r="M58" s="145">
        <f t="shared" si="1"/>
        <v>0</v>
      </c>
    </row>
    <row r="59" spans="1:13" x14ac:dyDescent="0.25">
      <c r="A59" s="97"/>
      <c r="B59" s="98" t="s">
        <v>424</v>
      </c>
      <c r="C59" s="98" t="s">
        <v>205</v>
      </c>
      <c r="D59" s="98" t="s">
        <v>576</v>
      </c>
      <c r="E59" s="67" t="s">
        <v>2285</v>
      </c>
      <c r="F59" s="65"/>
      <c r="G59" s="49" t="s">
        <v>2141</v>
      </c>
      <c r="H59" s="68"/>
      <c r="I59" s="99">
        <v>400000</v>
      </c>
      <c r="J59" s="113">
        <v>400000</v>
      </c>
      <c r="K59" s="121">
        <f t="shared" si="0"/>
        <v>0</v>
      </c>
      <c r="L59" s="216">
        <v>0</v>
      </c>
      <c r="M59" s="145">
        <f t="shared" si="1"/>
        <v>0</v>
      </c>
    </row>
    <row r="60" spans="1:13" x14ac:dyDescent="0.25">
      <c r="A60" s="97"/>
      <c r="B60" s="98" t="s">
        <v>772</v>
      </c>
      <c r="C60" s="98" t="s">
        <v>209</v>
      </c>
      <c r="D60" s="98" t="s">
        <v>1822</v>
      </c>
      <c r="E60" s="67" t="s">
        <v>2286</v>
      </c>
      <c r="F60" s="65"/>
      <c r="G60" s="49" t="s">
        <v>2142</v>
      </c>
      <c r="H60" s="68"/>
      <c r="I60" s="99">
        <v>269100</v>
      </c>
      <c r="J60" s="113">
        <v>269100</v>
      </c>
      <c r="K60" s="121">
        <f t="shared" si="0"/>
        <v>0</v>
      </c>
      <c r="L60" s="216">
        <v>0</v>
      </c>
      <c r="M60" s="145">
        <f t="shared" si="1"/>
        <v>0</v>
      </c>
    </row>
    <row r="61" spans="1:13" x14ac:dyDescent="0.25">
      <c r="A61" s="97"/>
      <c r="B61" s="98" t="s">
        <v>427</v>
      </c>
      <c r="C61" s="98" t="s">
        <v>1823</v>
      </c>
      <c r="D61" s="98" t="s">
        <v>431</v>
      </c>
      <c r="E61" s="67" t="s">
        <v>2286</v>
      </c>
      <c r="F61" s="65"/>
      <c r="G61" s="49" t="s">
        <v>2143</v>
      </c>
      <c r="H61" s="68"/>
      <c r="I61" s="99">
        <v>5202600</v>
      </c>
      <c r="J61" s="113">
        <v>0</v>
      </c>
      <c r="K61" s="121">
        <f t="shared" si="0"/>
        <v>5202600</v>
      </c>
      <c r="L61" s="216">
        <v>5202600</v>
      </c>
      <c r="M61" s="145">
        <f t="shared" si="1"/>
        <v>0</v>
      </c>
    </row>
    <row r="62" spans="1:13" x14ac:dyDescent="0.25">
      <c r="A62" s="97"/>
      <c r="B62" s="98" t="s">
        <v>765</v>
      </c>
      <c r="C62" s="98" t="s">
        <v>585</v>
      </c>
      <c r="D62" s="98" t="s">
        <v>284</v>
      </c>
      <c r="E62" s="67" t="s">
        <v>2249</v>
      </c>
      <c r="F62" s="65"/>
      <c r="G62" s="49" t="s">
        <v>2144</v>
      </c>
      <c r="H62" s="68"/>
      <c r="I62" s="99">
        <v>3946800</v>
      </c>
      <c r="J62" s="113">
        <v>3946800</v>
      </c>
      <c r="K62" s="121">
        <f t="shared" si="0"/>
        <v>0</v>
      </c>
      <c r="L62" s="216">
        <v>0</v>
      </c>
      <c r="M62" s="145">
        <f t="shared" si="1"/>
        <v>0</v>
      </c>
    </row>
    <row r="63" spans="1:13" x14ac:dyDescent="0.25">
      <c r="A63" s="97"/>
      <c r="B63" s="98" t="s">
        <v>690</v>
      </c>
      <c r="C63" s="98" t="s">
        <v>126</v>
      </c>
      <c r="D63" s="98" t="s">
        <v>806</v>
      </c>
      <c r="E63" s="67" t="s">
        <v>2280</v>
      </c>
      <c r="F63" s="65"/>
      <c r="G63" s="49" t="s">
        <v>607</v>
      </c>
      <c r="H63" s="68"/>
      <c r="I63" s="99">
        <v>2960100</v>
      </c>
      <c r="J63" s="113">
        <v>269100</v>
      </c>
      <c r="K63" s="121">
        <f t="shared" si="0"/>
        <v>2691000</v>
      </c>
      <c r="L63" s="216">
        <v>2691000</v>
      </c>
      <c r="M63" s="145">
        <f t="shared" si="1"/>
        <v>0</v>
      </c>
    </row>
    <row r="64" spans="1:13" x14ac:dyDescent="0.25">
      <c r="A64" s="97"/>
      <c r="B64" s="98" t="s">
        <v>692</v>
      </c>
      <c r="C64" s="98" t="s">
        <v>126</v>
      </c>
      <c r="D64" s="98" t="s">
        <v>592</v>
      </c>
      <c r="E64" s="67" t="s">
        <v>2280</v>
      </c>
      <c r="F64" s="65"/>
      <c r="G64" s="49" t="s">
        <v>2145</v>
      </c>
      <c r="H64" s="68"/>
      <c r="I64" s="99">
        <v>2421900</v>
      </c>
      <c r="J64" s="113">
        <v>0</v>
      </c>
      <c r="K64" s="121">
        <f t="shared" si="0"/>
        <v>2421900</v>
      </c>
      <c r="L64" s="216">
        <v>2421900</v>
      </c>
      <c r="M64" s="145">
        <f t="shared" si="1"/>
        <v>0</v>
      </c>
    </row>
    <row r="65" spans="1:13" x14ac:dyDescent="0.25">
      <c r="A65" s="97"/>
      <c r="B65" s="98" t="s">
        <v>822</v>
      </c>
      <c r="C65" s="98" t="s">
        <v>213</v>
      </c>
      <c r="D65" s="98" t="s">
        <v>293</v>
      </c>
      <c r="E65" s="67" t="s">
        <v>2287</v>
      </c>
      <c r="F65" s="65"/>
      <c r="G65" s="49" t="s">
        <v>2146</v>
      </c>
      <c r="H65" s="68"/>
      <c r="I65" s="99">
        <v>1200000</v>
      </c>
      <c r="J65" s="113">
        <v>1200000</v>
      </c>
      <c r="K65" s="121">
        <f t="shared" si="0"/>
        <v>0</v>
      </c>
      <c r="L65" s="216">
        <v>0</v>
      </c>
      <c r="M65" s="145">
        <f t="shared" si="1"/>
        <v>0</v>
      </c>
    </row>
    <row r="66" spans="1:13" x14ac:dyDescent="0.25">
      <c r="A66" s="97"/>
      <c r="B66" s="98" t="s">
        <v>708</v>
      </c>
      <c r="C66" s="98" t="s">
        <v>189</v>
      </c>
      <c r="D66" s="98" t="s">
        <v>742</v>
      </c>
      <c r="E66" s="67" t="s">
        <v>2288</v>
      </c>
      <c r="F66" s="65"/>
      <c r="G66" s="49" t="s">
        <v>2147</v>
      </c>
      <c r="H66" s="68"/>
      <c r="I66" s="99">
        <v>600000</v>
      </c>
      <c r="J66" s="113">
        <v>600000</v>
      </c>
      <c r="K66" s="121">
        <f t="shared" si="0"/>
        <v>0</v>
      </c>
      <c r="L66" s="216">
        <v>0</v>
      </c>
      <c r="M66" s="145">
        <f t="shared" si="1"/>
        <v>0</v>
      </c>
    </row>
    <row r="67" spans="1:13" x14ac:dyDescent="0.25">
      <c r="A67" s="97"/>
      <c r="B67" s="98" t="s">
        <v>698</v>
      </c>
      <c r="C67" s="98" t="s">
        <v>126</v>
      </c>
      <c r="D67" s="98" t="s">
        <v>957</v>
      </c>
      <c r="E67" s="67" t="s">
        <v>2280</v>
      </c>
      <c r="F67" s="65"/>
      <c r="G67" s="49" t="s">
        <v>2148</v>
      </c>
      <c r="H67" s="68"/>
      <c r="I67" s="99">
        <v>2511600</v>
      </c>
      <c r="J67" s="113">
        <v>0</v>
      </c>
      <c r="K67" s="121">
        <f t="shared" si="0"/>
        <v>2511600</v>
      </c>
      <c r="L67" s="216">
        <v>2511600</v>
      </c>
      <c r="M67" s="145">
        <f t="shared" si="1"/>
        <v>0</v>
      </c>
    </row>
    <row r="68" spans="1:13" x14ac:dyDescent="0.25">
      <c r="A68" s="97"/>
      <c r="B68" s="98" t="s">
        <v>1034</v>
      </c>
      <c r="C68" s="98" t="s">
        <v>877</v>
      </c>
      <c r="D68" s="98" t="s">
        <v>878</v>
      </c>
      <c r="E68" s="67" t="s">
        <v>1160</v>
      </c>
      <c r="F68" s="65"/>
      <c r="G68" s="49" t="s">
        <v>1086</v>
      </c>
      <c r="H68" s="68"/>
      <c r="I68" s="99">
        <v>112631522</v>
      </c>
      <c r="J68" s="113">
        <v>0</v>
      </c>
      <c r="K68" s="121">
        <f t="shared" si="0"/>
        <v>112631522</v>
      </c>
      <c r="L68" s="216">
        <v>112631522</v>
      </c>
      <c r="M68" s="145">
        <f t="shared" si="1"/>
        <v>0</v>
      </c>
    </row>
    <row r="69" spans="1:13" x14ac:dyDescent="0.25">
      <c r="A69" s="97"/>
      <c r="B69" s="98" t="s">
        <v>686</v>
      </c>
      <c r="C69" s="98" t="s">
        <v>1824</v>
      </c>
      <c r="D69" s="98" t="s">
        <v>1825</v>
      </c>
      <c r="E69" s="67" t="s">
        <v>2288</v>
      </c>
      <c r="F69" s="65"/>
      <c r="G69" s="49" t="s">
        <v>2149</v>
      </c>
      <c r="H69" s="68"/>
      <c r="I69" s="99">
        <v>1866667</v>
      </c>
      <c r="J69" s="113">
        <v>1866667</v>
      </c>
      <c r="K69" s="121">
        <f t="shared" si="0"/>
        <v>0</v>
      </c>
      <c r="L69" s="216">
        <v>0</v>
      </c>
      <c r="M69" s="145">
        <f t="shared" si="1"/>
        <v>0</v>
      </c>
    </row>
    <row r="70" spans="1:13" x14ac:dyDescent="0.25">
      <c r="A70" s="97"/>
      <c r="B70" s="98" t="s">
        <v>386</v>
      </c>
      <c r="C70" s="98" t="s">
        <v>546</v>
      </c>
      <c r="D70" s="98" t="s">
        <v>1826</v>
      </c>
      <c r="E70" s="67" t="s">
        <v>2285</v>
      </c>
      <c r="F70" s="65"/>
      <c r="G70" s="49" t="s">
        <v>2150</v>
      </c>
      <c r="H70" s="68"/>
      <c r="I70" s="99">
        <v>5520000</v>
      </c>
      <c r="J70" s="113">
        <v>345000</v>
      </c>
      <c r="K70" s="121">
        <f t="shared" si="0"/>
        <v>5175000</v>
      </c>
      <c r="L70" s="216">
        <v>5175000</v>
      </c>
      <c r="M70" s="145">
        <f t="shared" si="1"/>
        <v>0</v>
      </c>
    </row>
    <row r="71" spans="1:13" x14ac:dyDescent="0.25">
      <c r="A71" s="97"/>
      <c r="B71" s="98" t="s">
        <v>194</v>
      </c>
      <c r="C71" s="98" t="s">
        <v>423</v>
      </c>
      <c r="D71" s="98" t="s">
        <v>1317</v>
      </c>
      <c r="E71" s="67" t="s">
        <v>2289</v>
      </c>
      <c r="F71" s="65"/>
      <c r="G71" s="49" t="s">
        <v>2151</v>
      </c>
      <c r="H71" s="68"/>
      <c r="I71" s="99">
        <v>5166667</v>
      </c>
      <c r="J71" s="113">
        <v>166667</v>
      </c>
      <c r="K71" s="121">
        <f t="shared" si="0"/>
        <v>5000000</v>
      </c>
      <c r="L71" s="216">
        <v>5000000</v>
      </c>
      <c r="M71" s="145">
        <f t="shared" si="1"/>
        <v>0</v>
      </c>
    </row>
    <row r="72" spans="1:13" x14ac:dyDescent="0.25">
      <c r="A72" s="97"/>
      <c r="B72" s="98" t="s">
        <v>538</v>
      </c>
      <c r="C72" s="98" t="s">
        <v>717</v>
      </c>
      <c r="D72" s="98" t="s">
        <v>1416</v>
      </c>
      <c r="E72" s="67" t="s">
        <v>2290</v>
      </c>
      <c r="F72" s="65"/>
      <c r="G72" s="49" t="s">
        <v>2152</v>
      </c>
      <c r="H72" s="68"/>
      <c r="I72" s="99">
        <v>400000</v>
      </c>
      <c r="J72" s="113">
        <v>0</v>
      </c>
      <c r="K72" s="121">
        <f t="shared" ref="K72:K135" si="2">+I72-J72</f>
        <v>400000</v>
      </c>
      <c r="L72" s="216">
        <v>400000</v>
      </c>
      <c r="M72" s="145">
        <f t="shared" ref="M72:M135" si="3">+K72-L72</f>
        <v>0</v>
      </c>
    </row>
    <row r="73" spans="1:13" x14ac:dyDescent="0.25">
      <c r="A73" s="97"/>
      <c r="B73" s="98" t="s">
        <v>573</v>
      </c>
      <c r="C73" s="98" t="s">
        <v>601</v>
      </c>
      <c r="D73" s="98" t="s">
        <v>975</v>
      </c>
      <c r="E73" s="67" t="s">
        <v>2291</v>
      </c>
      <c r="F73" s="65"/>
      <c r="G73" s="49" t="s">
        <v>634</v>
      </c>
      <c r="H73" s="68"/>
      <c r="I73" s="99">
        <v>400000</v>
      </c>
      <c r="J73" s="113">
        <v>0</v>
      </c>
      <c r="K73" s="121">
        <f t="shared" si="2"/>
        <v>400000</v>
      </c>
      <c r="L73" s="216">
        <v>400000</v>
      </c>
      <c r="M73" s="145">
        <f t="shared" si="3"/>
        <v>0</v>
      </c>
    </row>
    <row r="74" spans="1:13" x14ac:dyDescent="0.25">
      <c r="A74" s="97"/>
      <c r="B74" s="98" t="s">
        <v>128</v>
      </c>
      <c r="C74" s="98" t="s">
        <v>1827</v>
      </c>
      <c r="D74" s="98" t="s">
        <v>1321</v>
      </c>
      <c r="E74" s="67" t="s">
        <v>2292</v>
      </c>
      <c r="F74" s="65"/>
      <c r="G74" s="49" t="s">
        <v>646</v>
      </c>
      <c r="H74" s="68"/>
      <c r="I74" s="99">
        <v>600000</v>
      </c>
      <c r="J74" s="113">
        <v>600000</v>
      </c>
      <c r="K74" s="121">
        <f t="shared" si="2"/>
        <v>0</v>
      </c>
      <c r="L74" s="216">
        <v>0</v>
      </c>
      <c r="M74" s="145">
        <f t="shared" si="3"/>
        <v>0</v>
      </c>
    </row>
    <row r="75" spans="1:13" x14ac:dyDescent="0.25">
      <c r="A75" s="97"/>
      <c r="B75" s="98" t="s">
        <v>430</v>
      </c>
      <c r="C75" s="98" t="s">
        <v>227</v>
      </c>
      <c r="D75" s="98" t="s">
        <v>1319</v>
      </c>
      <c r="E75" s="67" t="s">
        <v>2269</v>
      </c>
      <c r="F75" s="65"/>
      <c r="G75" s="49" t="s">
        <v>2153</v>
      </c>
      <c r="H75" s="68"/>
      <c r="I75" s="99">
        <v>2063100</v>
      </c>
      <c r="J75" s="113">
        <v>0</v>
      </c>
      <c r="K75" s="121">
        <f t="shared" si="2"/>
        <v>2063100</v>
      </c>
      <c r="L75" s="216">
        <v>2063100</v>
      </c>
      <c r="M75" s="145">
        <f t="shared" si="3"/>
        <v>0</v>
      </c>
    </row>
    <row r="76" spans="1:13" x14ac:dyDescent="0.25">
      <c r="A76" s="97"/>
      <c r="B76" s="98" t="s">
        <v>582</v>
      </c>
      <c r="C76" s="98" t="s">
        <v>1828</v>
      </c>
      <c r="D76" s="98" t="s">
        <v>1829</v>
      </c>
      <c r="E76" s="67" t="s">
        <v>2292</v>
      </c>
      <c r="F76" s="65"/>
      <c r="G76" s="49" t="s">
        <v>2154</v>
      </c>
      <c r="H76" s="68"/>
      <c r="I76" s="99">
        <v>6200000</v>
      </c>
      <c r="J76" s="113">
        <v>200000</v>
      </c>
      <c r="K76" s="121">
        <f t="shared" si="2"/>
        <v>6000000</v>
      </c>
      <c r="L76" s="216">
        <v>6000000</v>
      </c>
      <c r="M76" s="145">
        <f t="shared" si="3"/>
        <v>0</v>
      </c>
    </row>
    <row r="77" spans="1:13" x14ac:dyDescent="0.25">
      <c r="A77" s="97"/>
      <c r="B77" s="98" t="s">
        <v>197</v>
      </c>
      <c r="C77" s="98" t="s">
        <v>1830</v>
      </c>
      <c r="D77" s="98" t="s">
        <v>1831</v>
      </c>
      <c r="E77" s="67" t="s">
        <v>2293</v>
      </c>
      <c r="F77" s="65"/>
      <c r="G77" s="49" t="s">
        <v>2155</v>
      </c>
      <c r="H77" s="68"/>
      <c r="I77" s="99">
        <v>1104000</v>
      </c>
      <c r="J77" s="113">
        <v>0</v>
      </c>
      <c r="K77" s="121">
        <f t="shared" si="2"/>
        <v>1104000</v>
      </c>
      <c r="L77" s="216">
        <v>1104000</v>
      </c>
      <c r="M77" s="145">
        <f t="shared" si="3"/>
        <v>0</v>
      </c>
    </row>
    <row r="78" spans="1:13" x14ac:dyDescent="0.25">
      <c r="A78" s="97"/>
      <c r="B78" s="98" t="s">
        <v>584</v>
      </c>
      <c r="C78" s="98" t="s">
        <v>148</v>
      </c>
      <c r="D78" s="98" t="s">
        <v>1832</v>
      </c>
      <c r="E78" s="67" t="s">
        <v>2294</v>
      </c>
      <c r="F78" s="65"/>
      <c r="G78" s="49" t="s">
        <v>2156</v>
      </c>
      <c r="H78" s="68"/>
      <c r="I78" s="99">
        <v>666666</v>
      </c>
      <c r="J78" s="113">
        <v>666666</v>
      </c>
      <c r="K78" s="121">
        <f t="shared" si="2"/>
        <v>0</v>
      </c>
      <c r="L78" s="216">
        <v>0</v>
      </c>
      <c r="M78" s="145">
        <f t="shared" si="3"/>
        <v>0</v>
      </c>
    </row>
    <row r="79" spans="1:13" x14ac:dyDescent="0.25">
      <c r="A79" s="97"/>
      <c r="B79" s="98" t="s">
        <v>211</v>
      </c>
      <c r="C79" s="98" t="s">
        <v>1833</v>
      </c>
      <c r="D79" s="98" t="s">
        <v>1834</v>
      </c>
      <c r="E79" s="67" t="s">
        <v>2295</v>
      </c>
      <c r="F79" s="65"/>
      <c r="G79" s="49" t="s">
        <v>2157</v>
      </c>
      <c r="H79" s="68"/>
      <c r="I79" s="99">
        <v>833334</v>
      </c>
      <c r="J79" s="113">
        <v>833334</v>
      </c>
      <c r="K79" s="121">
        <f t="shared" si="2"/>
        <v>0</v>
      </c>
      <c r="L79" s="216">
        <v>0</v>
      </c>
      <c r="M79" s="145">
        <f t="shared" si="3"/>
        <v>0</v>
      </c>
    </row>
    <row r="80" spans="1:13" x14ac:dyDescent="0.25">
      <c r="A80" s="97"/>
      <c r="B80" s="98" t="s">
        <v>1823</v>
      </c>
      <c r="C80" s="98" t="s">
        <v>130</v>
      </c>
      <c r="D80" s="98" t="s">
        <v>1391</v>
      </c>
      <c r="E80" s="67" t="s">
        <v>2280</v>
      </c>
      <c r="F80" s="65"/>
      <c r="G80" s="49" t="s">
        <v>2158</v>
      </c>
      <c r="H80" s="68"/>
      <c r="I80" s="99">
        <v>2511600</v>
      </c>
      <c r="J80" s="113">
        <v>0</v>
      </c>
      <c r="K80" s="121">
        <f t="shared" si="2"/>
        <v>2511600</v>
      </c>
      <c r="L80" s="216">
        <v>2511600</v>
      </c>
      <c r="M80" s="145">
        <f t="shared" si="3"/>
        <v>0</v>
      </c>
    </row>
    <row r="81" spans="1:13" x14ac:dyDescent="0.25">
      <c r="A81" s="97"/>
      <c r="B81" s="98" t="s">
        <v>545</v>
      </c>
      <c r="C81" s="98" t="s">
        <v>1835</v>
      </c>
      <c r="D81" s="98" t="s">
        <v>1836</v>
      </c>
      <c r="E81" s="67" t="s">
        <v>2296</v>
      </c>
      <c r="F81" s="65"/>
      <c r="G81" s="49" t="s">
        <v>2159</v>
      </c>
      <c r="H81" s="68"/>
      <c r="I81" s="99">
        <v>5175000</v>
      </c>
      <c r="J81" s="113">
        <v>0</v>
      </c>
      <c r="K81" s="121">
        <f t="shared" si="2"/>
        <v>5175000</v>
      </c>
      <c r="L81" s="216">
        <v>5175000</v>
      </c>
      <c r="M81" s="145">
        <f t="shared" si="3"/>
        <v>0</v>
      </c>
    </row>
    <row r="82" spans="1:13" x14ac:dyDescent="0.25">
      <c r="A82" s="97"/>
      <c r="B82" s="98" t="s">
        <v>1269</v>
      </c>
      <c r="C82" s="98" t="s">
        <v>1837</v>
      </c>
      <c r="D82" s="98" t="s">
        <v>1838</v>
      </c>
      <c r="E82" s="67" t="s">
        <v>2297</v>
      </c>
      <c r="F82" s="65"/>
      <c r="G82" s="49" t="s">
        <v>2160</v>
      </c>
      <c r="H82" s="68"/>
      <c r="I82" s="99">
        <v>2601300</v>
      </c>
      <c r="J82" s="113">
        <v>0</v>
      </c>
      <c r="K82" s="121">
        <f t="shared" si="2"/>
        <v>2601300</v>
      </c>
      <c r="L82" s="216">
        <v>2601300</v>
      </c>
      <c r="M82" s="145">
        <f t="shared" si="3"/>
        <v>0</v>
      </c>
    </row>
    <row r="83" spans="1:13" x14ac:dyDescent="0.25">
      <c r="A83" s="97"/>
      <c r="B83" s="98" t="s">
        <v>122</v>
      </c>
      <c r="C83" s="98" t="s">
        <v>1839</v>
      </c>
      <c r="D83" s="98" t="s">
        <v>1364</v>
      </c>
      <c r="E83" s="67" t="s">
        <v>2263</v>
      </c>
      <c r="F83" s="65"/>
      <c r="G83" s="49" t="s">
        <v>63</v>
      </c>
      <c r="H83" s="68"/>
      <c r="I83" s="99">
        <v>2691000</v>
      </c>
      <c r="J83" s="113">
        <v>0</v>
      </c>
      <c r="K83" s="121">
        <f t="shared" si="2"/>
        <v>2691000</v>
      </c>
      <c r="L83" s="216">
        <v>2691000</v>
      </c>
      <c r="M83" s="145">
        <f t="shared" si="3"/>
        <v>0</v>
      </c>
    </row>
    <row r="84" spans="1:13" x14ac:dyDescent="0.25">
      <c r="A84" s="97"/>
      <c r="B84" s="98" t="s">
        <v>548</v>
      </c>
      <c r="C84" s="98" t="s">
        <v>181</v>
      </c>
      <c r="D84" s="98" t="s">
        <v>1840</v>
      </c>
      <c r="E84" s="67" t="s">
        <v>2298</v>
      </c>
      <c r="F84" s="65"/>
      <c r="G84" s="49" t="s">
        <v>2161</v>
      </c>
      <c r="H84" s="68"/>
      <c r="I84" s="99">
        <v>5471700</v>
      </c>
      <c r="J84" s="113">
        <v>2780700</v>
      </c>
      <c r="K84" s="121">
        <f t="shared" si="2"/>
        <v>2691000</v>
      </c>
      <c r="L84" s="216">
        <v>2691000</v>
      </c>
      <c r="M84" s="145">
        <f t="shared" si="3"/>
        <v>0</v>
      </c>
    </row>
    <row r="85" spans="1:13" x14ac:dyDescent="0.25">
      <c r="A85" s="97"/>
      <c r="B85" s="98" t="s">
        <v>404</v>
      </c>
      <c r="C85" s="98" t="s">
        <v>1841</v>
      </c>
      <c r="D85" s="98" t="s">
        <v>1842</v>
      </c>
      <c r="E85" s="67" t="s">
        <v>2299</v>
      </c>
      <c r="F85" s="65"/>
      <c r="G85" s="49" t="s">
        <v>2162</v>
      </c>
      <c r="H85" s="68"/>
      <c r="I85" s="99">
        <v>2691000</v>
      </c>
      <c r="J85" s="113">
        <v>0</v>
      </c>
      <c r="K85" s="121">
        <f t="shared" si="2"/>
        <v>2691000</v>
      </c>
      <c r="L85" s="216">
        <v>2691000</v>
      </c>
      <c r="M85" s="145">
        <f t="shared" si="3"/>
        <v>0</v>
      </c>
    </row>
    <row r="86" spans="1:13" x14ac:dyDescent="0.25">
      <c r="A86" s="97"/>
      <c r="B86" s="98" t="s">
        <v>823</v>
      </c>
      <c r="C86" s="98" t="s">
        <v>1843</v>
      </c>
      <c r="D86" s="98" t="s">
        <v>1844</v>
      </c>
      <c r="E86" s="67" t="s">
        <v>2297</v>
      </c>
      <c r="F86" s="65"/>
      <c r="G86" s="49" t="s">
        <v>2163</v>
      </c>
      <c r="H86" s="68"/>
      <c r="I86" s="99">
        <v>2691000</v>
      </c>
      <c r="J86" s="113">
        <v>0</v>
      </c>
      <c r="K86" s="121">
        <f t="shared" si="2"/>
        <v>2691000</v>
      </c>
      <c r="L86" s="216">
        <v>2691000</v>
      </c>
      <c r="M86" s="145">
        <f t="shared" si="3"/>
        <v>0</v>
      </c>
    </row>
    <row r="87" spans="1:13" x14ac:dyDescent="0.25">
      <c r="A87" s="97"/>
      <c r="B87" s="98" t="s">
        <v>2060</v>
      </c>
      <c r="C87" s="98" t="s">
        <v>184</v>
      </c>
      <c r="D87" s="98" t="s">
        <v>1845</v>
      </c>
      <c r="E87" s="67" t="s">
        <v>2300</v>
      </c>
      <c r="F87" s="65"/>
      <c r="G87" s="49" t="s">
        <v>2164</v>
      </c>
      <c r="H87" s="68"/>
      <c r="I87" s="99">
        <v>2601300</v>
      </c>
      <c r="J87" s="113">
        <v>0</v>
      </c>
      <c r="K87" s="121">
        <f t="shared" si="2"/>
        <v>2601300</v>
      </c>
      <c r="L87" s="216">
        <v>2601300</v>
      </c>
      <c r="M87" s="145">
        <f t="shared" si="3"/>
        <v>0</v>
      </c>
    </row>
    <row r="88" spans="1:13" x14ac:dyDescent="0.25">
      <c r="A88" s="97"/>
      <c r="B88" s="98" t="s">
        <v>199</v>
      </c>
      <c r="C88" s="98" t="s">
        <v>161</v>
      </c>
      <c r="D88" s="98" t="s">
        <v>1385</v>
      </c>
      <c r="E88" s="67" t="s">
        <v>2300</v>
      </c>
      <c r="F88" s="65"/>
      <c r="G88" s="49" t="s">
        <v>2165</v>
      </c>
      <c r="H88" s="68"/>
      <c r="I88" s="99">
        <v>2601300</v>
      </c>
      <c r="J88" s="113">
        <v>0</v>
      </c>
      <c r="K88" s="121">
        <f t="shared" si="2"/>
        <v>2601300</v>
      </c>
      <c r="L88" s="216">
        <v>2601300</v>
      </c>
      <c r="M88" s="145">
        <f t="shared" si="3"/>
        <v>0</v>
      </c>
    </row>
    <row r="89" spans="1:13" x14ac:dyDescent="0.25">
      <c r="A89" s="97"/>
      <c r="B89" s="98" t="s">
        <v>402</v>
      </c>
      <c r="C89" s="98" t="s">
        <v>202</v>
      </c>
      <c r="D89" s="98" t="s">
        <v>1372</v>
      </c>
      <c r="E89" s="67" t="s">
        <v>2300</v>
      </c>
      <c r="F89" s="65"/>
      <c r="G89" s="49" t="s">
        <v>2166</v>
      </c>
      <c r="H89" s="68"/>
      <c r="I89" s="99">
        <v>2511600</v>
      </c>
      <c r="J89" s="113">
        <v>0</v>
      </c>
      <c r="K89" s="121">
        <f t="shared" si="2"/>
        <v>2511600</v>
      </c>
      <c r="L89" s="216">
        <v>2511600</v>
      </c>
      <c r="M89" s="145">
        <f t="shared" si="3"/>
        <v>0</v>
      </c>
    </row>
    <row r="90" spans="1:13" x14ac:dyDescent="0.25">
      <c r="A90" s="97"/>
      <c r="B90" s="98" t="s">
        <v>123</v>
      </c>
      <c r="C90" s="98" t="s">
        <v>1554</v>
      </c>
      <c r="D90" s="98" t="s">
        <v>1846</v>
      </c>
      <c r="E90" s="67" t="s">
        <v>2301</v>
      </c>
      <c r="F90" s="65"/>
      <c r="G90" s="49" t="s">
        <v>2167</v>
      </c>
      <c r="H90" s="68"/>
      <c r="I90" s="99">
        <v>2601300</v>
      </c>
      <c r="J90" s="113">
        <v>0</v>
      </c>
      <c r="K90" s="121">
        <f t="shared" si="2"/>
        <v>2601300</v>
      </c>
      <c r="L90" s="216">
        <v>2601300</v>
      </c>
      <c r="M90" s="145">
        <f t="shared" si="3"/>
        <v>0</v>
      </c>
    </row>
    <row r="91" spans="1:13" x14ac:dyDescent="0.25">
      <c r="A91" s="97"/>
      <c r="B91" s="98" t="s">
        <v>550</v>
      </c>
      <c r="C91" s="98" t="s">
        <v>563</v>
      </c>
      <c r="D91" s="98" t="s">
        <v>1421</v>
      </c>
      <c r="E91" s="67" t="s">
        <v>2301</v>
      </c>
      <c r="F91" s="65"/>
      <c r="G91" s="49" t="s">
        <v>2168</v>
      </c>
      <c r="H91" s="68"/>
      <c r="I91" s="99">
        <v>2601300</v>
      </c>
      <c r="J91" s="113">
        <v>2601300</v>
      </c>
      <c r="K91" s="121">
        <f t="shared" si="2"/>
        <v>0</v>
      </c>
      <c r="L91" s="216">
        <v>0</v>
      </c>
      <c r="M91" s="145">
        <f t="shared" si="3"/>
        <v>0</v>
      </c>
    </row>
    <row r="92" spans="1:13" x14ac:dyDescent="0.25">
      <c r="A92" s="97"/>
      <c r="B92" s="98" t="s">
        <v>158</v>
      </c>
      <c r="C92" s="98" t="s">
        <v>204</v>
      </c>
      <c r="D92" s="98" t="s">
        <v>1402</v>
      </c>
      <c r="E92" s="67" t="s">
        <v>2301</v>
      </c>
      <c r="F92" s="65"/>
      <c r="G92" s="49" t="s">
        <v>2169</v>
      </c>
      <c r="H92" s="68"/>
      <c r="I92" s="99">
        <v>2601300</v>
      </c>
      <c r="J92" s="113">
        <v>0</v>
      </c>
      <c r="K92" s="121">
        <f t="shared" si="2"/>
        <v>2601300</v>
      </c>
      <c r="L92" s="216">
        <v>2601300</v>
      </c>
      <c r="M92" s="145">
        <f t="shared" si="3"/>
        <v>0</v>
      </c>
    </row>
    <row r="93" spans="1:13" x14ac:dyDescent="0.25">
      <c r="A93" s="97"/>
      <c r="B93" s="98" t="s">
        <v>395</v>
      </c>
      <c r="C93" s="98" t="s">
        <v>1847</v>
      </c>
      <c r="D93" s="98" t="s">
        <v>1349</v>
      </c>
      <c r="E93" s="67" t="s">
        <v>2285</v>
      </c>
      <c r="F93" s="65"/>
      <c r="G93" s="49" t="s">
        <v>2170</v>
      </c>
      <c r="H93" s="68"/>
      <c r="I93" s="99">
        <v>600000</v>
      </c>
      <c r="J93" s="113">
        <v>600000</v>
      </c>
      <c r="K93" s="121">
        <f t="shared" si="2"/>
        <v>0</v>
      </c>
      <c r="L93" s="216">
        <v>0</v>
      </c>
      <c r="M93" s="145">
        <f t="shared" si="3"/>
        <v>0</v>
      </c>
    </row>
    <row r="94" spans="1:13" x14ac:dyDescent="0.25">
      <c r="A94" s="97"/>
      <c r="B94" s="98" t="s">
        <v>409</v>
      </c>
      <c r="C94" s="98" t="s">
        <v>1848</v>
      </c>
      <c r="D94" s="98" t="s">
        <v>992</v>
      </c>
      <c r="E94" s="67" t="s">
        <v>2301</v>
      </c>
      <c r="F94" s="65"/>
      <c r="G94" s="49" t="s">
        <v>2171</v>
      </c>
      <c r="H94" s="68"/>
      <c r="I94" s="99">
        <v>2691000</v>
      </c>
      <c r="J94" s="113">
        <v>0</v>
      </c>
      <c r="K94" s="121">
        <f t="shared" si="2"/>
        <v>2691000</v>
      </c>
      <c r="L94" s="216">
        <v>2691000</v>
      </c>
      <c r="M94" s="145">
        <f t="shared" si="3"/>
        <v>0</v>
      </c>
    </row>
    <row r="95" spans="1:13" x14ac:dyDescent="0.25">
      <c r="A95" s="97"/>
      <c r="B95" s="98" t="s">
        <v>2061</v>
      </c>
      <c r="C95" s="98" t="s">
        <v>134</v>
      </c>
      <c r="D95" s="98" t="s">
        <v>1383</v>
      </c>
      <c r="E95" s="67" t="s">
        <v>2249</v>
      </c>
      <c r="F95" s="65"/>
      <c r="G95" s="49" t="s">
        <v>2172</v>
      </c>
      <c r="H95" s="68"/>
      <c r="I95" s="99">
        <v>2691000</v>
      </c>
      <c r="J95" s="113">
        <v>0</v>
      </c>
      <c r="K95" s="121">
        <f t="shared" si="2"/>
        <v>2691000</v>
      </c>
      <c r="L95" s="216">
        <v>2691000</v>
      </c>
      <c r="M95" s="145">
        <f t="shared" si="3"/>
        <v>0</v>
      </c>
    </row>
    <row r="96" spans="1:13" x14ac:dyDescent="0.25">
      <c r="A96" s="97"/>
      <c r="B96" s="98" t="s">
        <v>127</v>
      </c>
      <c r="C96" s="98" t="s">
        <v>1849</v>
      </c>
      <c r="D96" s="98" t="s">
        <v>1353</v>
      </c>
      <c r="E96" s="67" t="s">
        <v>2297</v>
      </c>
      <c r="F96" s="65"/>
      <c r="G96" s="49" t="s">
        <v>2173</v>
      </c>
      <c r="H96" s="68"/>
      <c r="I96" s="99">
        <v>10764000</v>
      </c>
      <c r="J96" s="113">
        <v>10764000</v>
      </c>
      <c r="K96" s="121">
        <f t="shared" si="2"/>
        <v>0</v>
      </c>
      <c r="L96" s="216">
        <v>0</v>
      </c>
      <c r="M96" s="145">
        <f t="shared" si="3"/>
        <v>0</v>
      </c>
    </row>
    <row r="97" spans="1:13" x14ac:dyDescent="0.25">
      <c r="A97" s="97"/>
      <c r="B97" s="98" t="s">
        <v>2062</v>
      </c>
      <c r="C97" s="98" t="s">
        <v>1850</v>
      </c>
      <c r="D97" s="98" t="s">
        <v>1359</v>
      </c>
      <c r="E97" s="67" t="s">
        <v>2297</v>
      </c>
      <c r="F97" s="65"/>
      <c r="G97" s="49" t="s">
        <v>2174</v>
      </c>
      <c r="H97" s="68"/>
      <c r="I97" s="99">
        <v>2780700</v>
      </c>
      <c r="J97" s="113">
        <v>89700</v>
      </c>
      <c r="K97" s="121">
        <f t="shared" si="2"/>
        <v>2691000</v>
      </c>
      <c r="L97" s="216">
        <v>2691000</v>
      </c>
      <c r="M97" s="145">
        <f t="shared" si="3"/>
        <v>0</v>
      </c>
    </row>
    <row r="98" spans="1:13" x14ac:dyDescent="0.25">
      <c r="A98" s="97"/>
      <c r="B98" s="98" t="s">
        <v>2063</v>
      </c>
      <c r="C98" s="98" t="s">
        <v>1851</v>
      </c>
      <c r="D98" s="98" t="s">
        <v>1397</v>
      </c>
      <c r="E98" s="67" t="s">
        <v>2296</v>
      </c>
      <c r="F98" s="65"/>
      <c r="G98" s="49" t="s">
        <v>2175</v>
      </c>
      <c r="H98" s="68"/>
      <c r="I98" s="99">
        <v>3786200</v>
      </c>
      <c r="J98" s="113">
        <v>0</v>
      </c>
      <c r="K98" s="121">
        <f t="shared" si="2"/>
        <v>3786200</v>
      </c>
      <c r="L98" s="216">
        <v>3786200</v>
      </c>
      <c r="M98" s="145">
        <f t="shared" si="3"/>
        <v>0</v>
      </c>
    </row>
    <row r="99" spans="1:13" x14ac:dyDescent="0.25">
      <c r="A99" s="97"/>
      <c r="B99" s="98" t="s">
        <v>559</v>
      </c>
      <c r="C99" s="98" t="s">
        <v>137</v>
      </c>
      <c r="D99" s="98" t="s">
        <v>1852</v>
      </c>
      <c r="E99" s="67" t="s">
        <v>2286</v>
      </c>
      <c r="F99" s="65"/>
      <c r="G99" s="49" t="s">
        <v>2176</v>
      </c>
      <c r="H99" s="68"/>
      <c r="I99" s="99">
        <v>358800</v>
      </c>
      <c r="J99" s="113">
        <v>0</v>
      </c>
      <c r="K99" s="121">
        <f t="shared" si="2"/>
        <v>358800</v>
      </c>
      <c r="L99" s="216">
        <v>358800</v>
      </c>
      <c r="M99" s="145">
        <f t="shared" si="3"/>
        <v>0</v>
      </c>
    </row>
    <row r="100" spans="1:13" x14ac:dyDescent="0.25">
      <c r="A100" s="97"/>
      <c r="B100" s="98" t="s">
        <v>213</v>
      </c>
      <c r="C100" s="98" t="s">
        <v>133</v>
      </c>
      <c r="D100" s="98" t="s">
        <v>1853</v>
      </c>
      <c r="E100" s="67" t="s">
        <v>2249</v>
      </c>
      <c r="F100" s="65"/>
      <c r="G100" s="49" t="s">
        <v>2177</v>
      </c>
      <c r="H100" s="68"/>
      <c r="I100" s="99">
        <v>2332200</v>
      </c>
      <c r="J100" s="113">
        <v>0</v>
      </c>
      <c r="K100" s="121">
        <f t="shared" si="2"/>
        <v>2332200</v>
      </c>
      <c r="L100" s="216">
        <v>2332200</v>
      </c>
      <c r="M100" s="145">
        <f t="shared" si="3"/>
        <v>0</v>
      </c>
    </row>
    <row r="101" spans="1:13" x14ac:dyDescent="0.25">
      <c r="A101" s="97"/>
      <c r="B101" s="98" t="s">
        <v>2064</v>
      </c>
      <c r="C101" s="98" t="s">
        <v>133</v>
      </c>
      <c r="D101" s="98" t="s">
        <v>1854</v>
      </c>
      <c r="E101" s="67" t="s">
        <v>2249</v>
      </c>
      <c r="F101" s="65"/>
      <c r="G101" s="49" t="s">
        <v>2178</v>
      </c>
      <c r="H101" s="68"/>
      <c r="I101" s="99">
        <v>2063100</v>
      </c>
      <c r="J101" s="113">
        <v>0</v>
      </c>
      <c r="K101" s="121">
        <f t="shared" si="2"/>
        <v>2063100</v>
      </c>
      <c r="L101" s="216">
        <v>2063100</v>
      </c>
      <c r="M101" s="145">
        <f t="shared" si="3"/>
        <v>0</v>
      </c>
    </row>
    <row r="102" spans="1:13" x14ac:dyDescent="0.25">
      <c r="A102" s="97"/>
      <c r="B102" s="98" t="s">
        <v>407</v>
      </c>
      <c r="C102" s="98" t="s">
        <v>133</v>
      </c>
      <c r="D102" s="98" t="s">
        <v>1855</v>
      </c>
      <c r="E102" s="67" t="s">
        <v>2249</v>
      </c>
      <c r="F102" s="65"/>
      <c r="G102" s="49" t="s">
        <v>2179</v>
      </c>
      <c r="H102" s="68"/>
      <c r="I102" s="99">
        <v>2332200</v>
      </c>
      <c r="J102" s="113">
        <v>0</v>
      </c>
      <c r="K102" s="121">
        <f t="shared" si="2"/>
        <v>2332200</v>
      </c>
      <c r="L102" s="216">
        <v>2332200</v>
      </c>
      <c r="M102" s="145">
        <f t="shared" si="3"/>
        <v>0</v>
      </c>
    </row>
    <row r="103" spans="1:13" x14ac:dyDescent="0.25">
      <c r="A103" s="97"/>
      <c r="B103" s="98" t="s">
        <v>2065</v>
      </c>
      <c r="C103" s="98" t="s">
        <v>133</v>
      </c>
      <c r="D103" s="98" t="s">
        <v>1856</v>
      </c>
      <c r="E103" s="67" t="s">
        <v>2249</v>
      </c>
      <c r="F103" s="65"/>
      <c r="G103" s="49" t="s">
        <v>2180</v>
      </c>
      <c r="H103" s="68"/>
      <c r="I103" s="99">
        <v>2332200</v>
      </c>
      <c r="J103" s="113">
        <v>0</v>
      </c>
      <c r="K103" s="121">
        <f t="shared" si="2"/>
        <v>2332200</v>
      </c>
      <c r="L103" s="216">
        <v>2332200</v>
      </c>
      <c r="M103" s="145">
        <f t="shared" si="3"/>
        <v>0</v>
      </c>
    </row>
    <row r="104" spans="1:13" x14ac:dyDescent="0.25">
      <c r="A104" s="97"/>
      <c r="B104" s="98" t="s">
        <v>139</v>
      </c>
      <c r="C104" s="98" t="s">
        <v>147</v>
      </c>
      <c r="D104" s="98" t="s">
        <v>1857</v>
      </c>
      <c r="E104" s="67" t="s">
        <v>2302</v>
      </c>
      <c r="F104" s="65"/>
      <c r="G104" s="49" t="s">
        <v>2181</v>
      </c>
      <c r="H104" s="68"/>
      <c r="I104" s="99">
        <v>448500</v>
      </c>
      <c r="J104" s="113">
        <v>448500</v>
      </c>
      <c r="K104" s="121">
        <f t="shared" si="2"/>
        <v>0</v>
      </c>
      <c r="L104" s="216">
        <v>0</v>
      </c>
      <c r="M104" s="145">
        <f t="shared" si="3"/>
        <v>0</v>
      </c>
    </row>
    <row r="105" spans="1:13" x14ac:dyDescent="0.25">
      <c r="A105" s="97"/>
      <c r="B105" s="98" t="s">
        <v>136</v>
      </c>
      <c r="C105" s="98" t="s">
        <v>1555</v>
      </c>
      <c r="D105" s="98" t="s">
        <v>1858</v>
      </c>
      <c r="E105" s="67" t="s">
        <v>2300</v>
      </c>
      <c r="F105" s="65"/>
      <c r="G105" s="49" t="s">
        <v>2182</v>
      </c>
      <c r="H105" s="68"/>
      <c r="I105" s="99">
        <v>3318900</v>
      </c>
      <c r="J105" s="113">
        <v>627900</v>
      </c>
      <c r="K105" s="121">
        <f t="shared" si="2"/>
        <v>2691000</v>
      </c>
      <c r="L105" s="216">
        <v>2691000</v>
      </c>
      <c r="M105" s="145">
        <f t="shared" si="3"/>
        <v>0</v>
      </c>
    </row>
    <row r="106" spans="1:13" x14ac:dyDescent="0.25">
      <c r="A106" s="97"/>
      <c r="B106" s="98" t="s">
        <v>722</v>
      </c>
      <c r="C106" s="98" t="s">
        <v>803</v>
      </c>
      <c r="D106" s="98" t="s">
        <v>1859</v>
      </c>
      <c r="E106" s="67" t="s">
        <v>2298</v>
      </c>
      <c r="F106" s="65"/>
      <c r="G106" s="49" t="s">
        <v>2183</v>
      </c>
      <c r="H106" s="68"/>
      <c r="I106" s="99">
        <v>448500</v>
      </c>
      <c r="J106" s="113">
        <v>448500</v>
      </c>
      <c r="K106" s="121">
        <f t="shared" si="2"/>
        <v>0</v>
      </c>
      <c r="L106" s="216">
        <v>0</v>
      </c>
      <c r="M106" s="145">
        <f t="shared" si="3"/>
        <v>0</v>
      </c>
    </row>
    <row r="107" spans="1:13" x14ac:dyDescent="0.25">
      <c r="A107" s="97"/>
      <c r="B107" s="98" t="s">
        <v>561</v>
      </c>
      <c r="C107" s="98" t="s">
        <v>803</v>
      </c>
      <c r="D107" s="98" t="s">
        <v>1860</v>
      </c>
      <c r="E107" s="67" t="s">
        <v>2298</v>
      </c>
      <c r="F107" s="65"/>
      <c r="G107" s="49" t="s">
        <v>2184</v>
      </c>
      <c r="H107" s="68"/>
      <c r="I107" s="99">
        <v>448500</v>
      </c>
      <c r="J107" s="113">
        <v>448500</v>
      </c>
      <c r="K107" s="121">
        <f t="shared" si="2"/>
        <v>0</v>
      </c>
      <c r="L107" s="216">
        <v>0</v>
      </c>
      <c r="M107" s="145">
        <f t="shared" si="3"/>
        <v>0</v>
      </c>
    </row>
    <row r="108" spans="1:13" x14ac:dyDescent="0.25">
      <c r="A108" s="97"/>
      <c r="B108" s="98" t="s">
        <v>2066</v>
      </c>
      <c r="C108" s="98" t="s">
        <v>421</v>
      </c>
      <c r="D108" s="98" t="s">
        <v>1861</v>
      </c>
      <c r="E108" s="67" t="s">
        <v>2298</v>
      </c>
      <c r="F108" s="65"/>
      <c r="G108" s="49" t="s">
        <v>2185</v>
      </c>
      <c r="H108" s="68"/>
      <c r="I108" s="99">
        <v>3139500</v>
      </c>
      <c r="J108" s="113">
        <v>0</v>
      </c>
      <c r="K108" s="121">
        <f t="shared" si="2"/>
        <v>3139500</v>
      </c>
      <c r="L108" s="216">
        <v>3139500</v>
      </c>
      <c r="M108" s="145">
        <f t="shared" si="3"/>
        <v>0</v>
      </c>
    </row>
    <row r="109" spans="1:13" x14ac:dyDescent="0.25">
      <c r="A109" s="97"/>
      <c r="B109" s="98" t="s">
        <v>140</v>
      </c>
      <c r="C109" s="98" t="s">
        <v>1862</v>
      </c>
      <c r="D109" s="98" t="s">
        <v>1468</v>
      </c>
      <c r="E109" s="67" t="s">
        <v>2249</v>
      </c>
      <c r="F109" s="65"/>
      <c r="G109" s="49" t="s">
        <v>2186</v>
      </c>
      <c r="H109" s="68"/>
      <c r="I109" s="99">
        <v>5561400</v>
      </c>
      <c r="J109" s="113">
        <v>179400</v>
      </c>
      <c r="K109" s="121">
        <f t="shared" si="2"/>
        <v>5382000</v>
      </c>
      <c r="L109" s="216">
        <v>5382000</v>
      </c>
      <c r="M109" s="145">
        <f t="shared" si="3"/>
        <v>0</v>
      </c>
    </row>
    <row r="110" spans="1:13" x14ac:dyDescent="0.25">
      <c r="A110" s="97"/>
      <c r="B110" s="98" t="s">
        <v>2067</v>
      </c>
      <c r="C110" s="98" t="s">
        <v>133</v>
      </c>
      <c r="D110" s="98" t="s">
        <v>1863</v>
      </c>
      <c r="E110" s="67" t="s">
        <v>2249</v>
      </c>
      <c r="F110" s="65"/>
      <c r="G110" s="49" t="s">
        <v>2187</v>
      </c>
      <c r="H110" s="68"/>
      <c r="I110" s="99">
        <v>2511600</v>
      </c>
      <c r="J110" s="113">
        <v>0</v>
      </c>
      <c r="K110" s="121">
        <f t="shared" si="2"/>
        <v>2511600</v>
      </c>
      <c r="L110" s="216">
        <v>2511600</v>
      </c>
      <c r="M110" s="145">
        <f t="shared" si="3"/>
        <v>0</v>
      </c>
    </row>
    <row r="111" spans="1:13" x14ac:dyDescent="0.25">
      <c r="A111" s="97"/>
      <c r="B111" s="98" t="s">
        <v>146</v>
      </c>
      <c r="C111" s="98" t="s">
        <v>730</v>
      </c>
      <c r="D111" s="98" t="s">
        <v>1864</v>
      </c>
      <c r="E111" s="67" t="s">
        <v>2300</v>
      </c>
      <c r="F111" s="65"/>
      <c r="G111" s="49" t="s">
        <v>2188</v>
      </c>
      <c r="H111" s="68"/>
      <c r="I111" s="99">
        <v>3408600</v>
      </c>
      <c r="J111" s="113">
        <v>717600</v>
      </c>
      <c r="K111" s="121">
        <f t="shared" si="2"/>
        <v>2691000</v>
      </c>
      <c r="L111" s="216">
        <v>2691000</v>
      </c>
      <c r="M111" s="145">
        <f t="shared" si="3"/>
        <v>0</v>
      </c>
    </row>
    <row r="112" spans="1:13" x14ac:dyDescent="0.25">
      <c r="A112" s="97"/>
      <c r="B112" s="98" t="s">
        <v>132</v>
      </c>
      <c r="C112" s="98" t="s">
        <v>1865</v>
      </c>
      <c r="D112" s="98" t="s">
        <v>1866</v>
      </c>
      <c r="E112" s="67" t="s">
        <v>2280</v>
      </c>
      <c r="F112" s="65"/>
      <c r="G112" s="49" t="s">
        <v>2189</v>
      </c>
      <c r="H112" s="68"/>
      <c r="I112" s="99">
        <v>5830500</v>
      </c>
      <c r="J112" s="113">
        <v>0</v>
      </c>
      <c r="K112" s="121">
        <f t="shared" si="2"/>
        <v>5830500</v>
      </c>
      <c r="L112" s="216">
        <v>5830500</v>
      </c>
      <c r="M112" s="145">
        <f t="shared" si="3"/>
        <v>0</v>
      </c>
    </row>
    <row r="113" spans="1:13" x14ac:dyDescent="0.25">
      <c r="A113" s="97"/>
      <c r="B113" s="98" t="s">
        <v>131</v>
      </c>
      <c r="C113" s="98" t="s">
        <v>1867</v>
      </c>
      <c r="D113" s="98" t="s">
        <v>1868</v>
      </c>
      <c r="E113" s="67" t="s">
        <v>2249</v>
      </c>
      <c r="F113" s="65"/>
      <c r="G113" s="49" t="s">
        <v>2190</v>
      </c>
      <c r="H113" s="68"/>
      <c r="I113" s="99">
        <v>3588000</v>
      </c>
      <c r="J113" s="113">
        <v>897000</v>
      </c>
      <c r="K113" s="121">
        <f t="shared" si="2"/>
        <v>2691000</v>
      </c>
      <c r="L113" s="216">
        <v>2691000</v>
      </c>
      <c r="M113" s="145">
        <f t="shared" si="3"/>
        <v>0</v>
      </c>
    </row>
    <row r="114" spans="1:13" x14ac:dyDescent="0.25">
      <c r="A114" s="97"/>
      <c r="B114" s="98" t="s">
        <v>288</v>
      </c>
      <c r="C114" s="98" t="s">
        <v>725</v>
      </c>
      <c r="D114" s="98" t="s">
        <v>1869</v>
      </c>
      <c r="E114" s="67" t="s">
        <v>2303</v>
      </c>
      <c r="F114" s="65"/>
      <c r="G114" s="49" t="s">
        <v>2191</v>
      </c>
      <c r="H114" s="68"/>
      <c r="I114" s="99">
        <v>538200</v>
      </c>
      <c r="J114" s="113">
        <v>538200</v>
      </c>
      <c r="K114" s="121">
        <f t="shared" si="2"/>
        <v>0</v>
      </c>
      <c r="L114" s="216">
        <v>0</v>
      </c>
      <c r="M114" s="145">
        <f t="shared" si="3"/>
        <v>0</v>
      </c>
    </row>
    <row r="115" spans="1:13" x14ac:dyDescent="0.25">
      <c r="A115" s="97"/>
      <c r="B115" s="98" t="s">
        <v>398</v>
      </c>
      <c r="C115" s="98" t="s">
        <v>1870</v>
      </c>
      <c r="D115" s="98" t="s">
        <v>1871</v>
      </c>
      <c r="E115" s="67" t="s">
        <v>2302</v>
      </c>
      <c r="F115" s="65"/>
      <c r="G115" s="49" t="s">
        <v>2192</v>
      </c>
      <c r="H115" s="68"/>
      <c r="I115" s="99">
        <v>717600</v>
      </c>
      <c r="J115" s="113">
        <v>717600</v>
      </c>
      <c r="K115" s="121">
        <f t="shared" si="2"/>
        <v>0</v>
      </c>
      <c r="L115" s="216">
        <v>0</v>
      </c>
      <c r="M115" s="145">
        <f t="shared" si="3"/>
        <v>0</v>
      </c>
    </row>
    <row r="116" spans="1:13" x14ac:dyDescent="0.25">
      <c r="A116" s="97"/>
      <c r="B116" s="98" t="s">
        <v>565</v>
      </c>
      <c r="C116" s="98" t="s">
        <v>1556</v>
      </c>
      <c r="D116" s="98" t="s">
        <v>1872</v>
      </c>
      <c r="E116" s="67" t="s">
        <v>2304</v>
      </c>
      <c r="F116" s="65"/>
      <c r="G116" s="49" t="s">
        <v>2193</v>
      </c>
      <c r="H116" s="68"/>
      <c r="I116" s="99">
        <v>7000000</v>
      </c>
      <c r="J116" s="113">
        <v>0</v>
      </c>
      <c r="K116" s="121">
        <f t="shared" si="2"/>
        <v>7000000</v>
      </c>
      <c r="L116" s="216">
        <v>7000000</v>
      </c>
      <c r="M116" s="145">
        <f t="shared" si="3"/>
        <v>0</v>
      </c>
    </row>
    <row r="117" spans="1:13" x14ac:dyDescent="0.25">
      <c r="A117" s="97"/>
      <c r="B117" s="98" t="s">
        <v>415</v>
      </c>
      <c r="C117" s="98" t="s">
        <v>1873</v>
      </c>
      <c r="D117" s="98" t="s">
        <v>1408</v>
      </c>
      <c r="E117" s="67" t="s">
        <v>2305</v>
      </c>
      <c r="F117" s="65"/>
      <c r="G117" s="49" t="s">
        <v>2194</v>
      </c>
      <c r="H117" s="68"/>
      <c r="I117" s="99">
        <v>7445100</v>
      </c>
      <c r="J117" s="113">
        <v>4754100</v>
      </c>
      <c r="K117" s="121">
        <f t="shared" si="2"/>
        <v>2691000</v>
      </c>
      <c r="L117" s="216">
        <v>2691000</v>
      </c>
      <c r="M117" s="145">
        <f t="shared" si="3"/>
        <v>0</v>
      </c>
    </row>
    <row r="118" spans="1:13" x14ac:dyDescent="0.25">
      <c r="A118" s="97"/>
      <c r="B118" s="98" t="s">
        <v>1783</v>
      </c>
      <c r="C118" s="98" t="s">
        <v>1874</v>
      </c>
      <c r="D118" s="98" t="s">
        <v>998</v>
      </c>
      <c r="E118" s="67" t="s">
        <v>2306</v>
      </c>
      <c r="F118" s="65"/>
      <c r="G118" s="49" t="s">
        <v>2195</v>
      </c>
      <c r="H118" s="68"/>
      <c r="I118" s="99">
        <v>1794000</v>
      </c>
      <c r="J118" s="113">
        <v>0</v>
      </c>
      <c r="K118" s="121">
        <f t="shared" si="2"/>
        <v>1794000</v>
      </c>
      <c r="L118" s="216">
        <v>1794000</v>
      </c>
      <c r="M118" s="145">
        <f t="shared" si="3"/>
        <v>0</v>
      </c>
    </row>
    <row r="119" spans="1:13" x14ac:dyDescent="0.25">
      <c r="A119" s="97"/>
      <c r="B119" s="98" t="s">
        <v>2068</v>
      </c>
      <c r="C119" s="98" t="s">
        <v>1875</v>
      </c>
      <c r="D119" s="98" t="s">
        <v>1006</v>
      </c>
      <c r="E119" s="67" t="s">
        <v>2307</v>
      </c>
      <c r="F119" s="65"/>
      <c r="G119" s="49" t="s">
        <v>629</v>
      </c>
      <c r="H119" s="68"/>
      <c r="I119" s="99">
        <v>1794000</v>
      </c>
      <c r="J119" s="113">
        <v>0</v>
      </c>
      <c r="K119" s="121">
        <f t="shared" si="2"/>
        <v>1794000</v>
      </c>
      <c r="L119" s="216">
        <v>1794000</v>
      </c>
      <c r="M119" s="145">
        <f t="shared" si="3"/>
        <v>0</v>
      </c>
    </row>
    <row r="120" spans="1:13" x14ac:dyDescent="0.25">
      <c r="A120" s="97"/>
      <c r="B120" s="98" t="s">
        <v>191</v>
      </c>
      <c r="C120" s="98" t="s">
        <v>1558</v>
      </c>
      <c r="D120" s="98" t="s">
        <v>1008</v>
      </c>
      <c r="E120" s="67" t="s">
        <v>2308</v>
      </c>
      <c r="F120" s="65"/>
      <c r="G120" s="49" t="s">
        <v>2196</v>
      </c>
      <c r="H120" s="68"/>
      <c r="I120" s="99">
        <v>18333333</v>
      </c>
      <c r="J120" s="113">
        <v>8833333</v>
      </c>
      <c r="K120" s="121">
        <f t="shared" si="2"/>
        <v>9500000</v>
      </c>
      <c r="L120" s="216">
        <v>9500000</v>
      </c>
      <c r="M120" s="145">
        <f t="shared" si="3"/>
        <v>0</v>
      </c>
    </row>
    <row r="121" spans="1:13" x14ac:dyDescent="0.25">
      <c r="A121" s="97"/>
      <c r="B121" s="98" t="s">
        <v>501</v>
      </c>
      <c r="C121" s="98" t="s">
        <v>1876</v>
      </c>
      <c r="D121" s="98" t="s">
        <v>1877</v>
      </c>
      <c r="E121" s="67" t="s">
        <v>2309</v>
      </c>
      <c r="F121" s="65"/>
      <c r="G121" s="49" t="s">
        <v>2197</v>
      </c>
      <c r="H121" s="68"/>
      <c r="I121" s="99">
        <v>143360</v>
      </c>
      <c r="J121" s="113">
        <v>143360</v>
      </c>
      <c r="K121" s="121">
        <f t="shared" si="2"/>
        <v>0</v>
      </c>
      <c r="L121" s="216">
        <v>0</v>
      </c>
      <c r="M121" s="145">
        <f t="shared" si="3"/>
        <v>0</v>
      </c>
    </row>
    <row r="122" spans="1:13" x14ac:dyDescent="0.25">
      <c r="A122" s="97"/>
      <c r="B122" s="98" t="s">
        <v>734</v>
      </c>
      <c r="C122" s="98" t="s">
        <v>273</v>
      </c>
      <c r="D122" s="98" t="s">
        <v>1878</v>
      </c>
      <c r="E122" s="67" t="s">
        <v>2310</v>
      </c>
      <c r="F122" s="65"/>
      <c r="G122" s="49" t="s">
        <v>2123</v>
      </c>
      <c r="H122" s="68"/>
      <c r="I122" s="99">
        <v>2400000</v>
      </c>
      <c r="J122" s="113">
        <v>2400000</v>
      </c>
      <c r="K122" s="121">
        <f t="shared" si="2"/>
        <v>0</v>
      </c>
      <c r="L122" s="216">
        <v>0</v>
      </c>
      <c r="M122" s="145">
        <f t="shared" si="3"/>
        <v>0</v>
      </c>
    </row>
    <row r="123" spans="1:13" x14ac:dyDescent="0.25">
      <c r="A123" s="97"/>
      <c r="B123" s="98" t="s">
        <v>2069</v>
      </c>
      <c r="C123" s="98" t="s">
        <v>725</v>
      </c>
      <c r="D123" s="98" t="s">
        <v>1879</v>
      </c>
      <c r="E123" s="67" t="s">
        <v>2303</v>
      </c>
      <c r="F123" s="65"/>
      <c r="G123" s="49" t="s">
        <v>2198</v>
      </c>
      <c r="H123" s="68"/>
      <c r="I123" s="99">
        <v>3767400</v>
      </c>
      <c r="J123" s="113">
        <v>1076400</v>
      </c>
      <c r="K123" s="121">
        <f t="shared" si="2"/>
        <v>2691000</v>
      </c>
      <c r="L123" s="216">
        <v>2691000</v>
      </c>
      <c r="M123" s="145">
        <f t="shared" si="3"/>
        <v>0</v>
      </c>
    </row>
    <row r="124" spans="1:13" x14ac:dyDescent="0.25">
      <c r="A124" s="97"/>
      <c r="B124" s="98" t="s">
        <v>2070</v>
      </c>
      <c r="C124" s="98" t="s">
        <v>1880</v>
      </c>
      <c r="D124" s="98" t="s">
        <v>1881</v>
      </c>
      <c r="E124" s="67" t="s">
        <v>2300</v>
      </c>
      <c r="F124" s="65"/>
      <c r="G124" s="49" t="s">
        <v>2199</v>
      </c>
      <c r="H124" s="68"/>
      <c r="I124" s="99">
        <v>5202600</v>
      </c>
      <c r="J124" s="113">
        <v>2511600</v>
      </c>
      <c r="K124" s="121">
        <f t="shared" si="2"/>
        <v>2691000</v>
      </c>
      <c r="L124" s="216">
        <v>2691000</v>
      </c>
      <c r="M124" s="145">
        <f t="shared" si="3"/>
        <v>0</v>
      </c>
    </row>
    <row r="125" spans="1:13" x14ac:dyDescent="0.25">
      <c r="A125" s="97"/>
      <c r="B125" s="98" t="s">
        <v>190</v>
      </c>
      <c r="C125" s="98" t="s">
        <v>167</v>
      </c>
      <c r="D125" s="98" t="s">
        <v>1882</v>
      </c>
      <c r="E125" s="67" t="s">
        <v>2263</v>
      </c>
      <c r="F125" s="65"/>
      <c r="G125" s="49" t="s">
        <v>2200</v>
      </c>
      <c r="H125" s="68"/>
      <c r="I125" s="99">
        <v>2870400</v>
      </c>
      <c r="J125" s="113">
        <v>179400</v>
      </c>
      <c r="K125" s="121">
        <f t="shared" si="2"/>
        <v>2691000</v>
      </c>
      <c r="L125" s="216">
        <v>2691000</v>
      </c>
      <c r="M125" s="145">
        <f t="shared" si="3"/>
        <v>0</v>
      </c>
    </row>
    <row r="126" spans="1:13" x14ac:dyDescent="0.25">
      <c r="A126" s="97"/>
      <c r="B126" s="98" t="s">
        <v>1804</v>
      </c>
      <c r="C126" s="98" t="s">
        <v>166</v>
      </c>
      <c r="D126" s="98" t="s">
        <v>1446</v>
      </c>
      <c r="E126" s="67" t="s">
        <v>2311</v>
      </c>
      <c r="F126" s="65"/>
      <c r="G126" s="49" t="s">
        <v>2201</v>
      </c>
      <c r="H126" s="68"/>
      <c r="I126" s="99">
        <v>1794000</v>
      </c>
      <c r="J126" s="113">
        <v>0</v>
      </c>
      <c r="K126" s="121">
        <f t="shared" si="2"/>
        <v>1794000</v>
      </c>
      <c r="L126" s="216">
        <v>1794000</v>
      </c>
      <c r="M126" s="145">
        <f t="shared" si="3"/>
        <v>0</v>
      </c>
    </row>
    <row r="127" spans="1:13" x14ac:dyDescent="0.25">
      <c r="A127" s="97"/>
      <c r="B127" s="98" t="s">
        <v>880</v>
      </c>
      <c r="C127" s="98" t="s">
        <v>1883</v>
      </c>
      <c r="D127" s="98" t="s">
        <v>1884</v>
      </c>
      <c r="E127" s="67" t="s">
        <v>2263</v>
      </c>
      <c r="F127" s="65"/>
      <c r="G127" s="49" t="s">
        <v>2202</v>
      </c>
      <c r="H127" s="68"/>
      <c r="I127" s="99">
        <v>3139500</v>
      </c>
      <c r="J127" s="113">
        <v>0</v>
      </c>
      <c r="K127" s="121">
        <f t="shared" si="2"/>
        <v>3139500</v>
      </c>
      <c r="L127" s="216">
        <v>3139500</v>
      </c>
      <c r="M127" s="145">
        <f t="shared" si="3"/>
        <v>0</v>
      </c>
    </row>
    <row r="128" spans="1:13" x14ac:dyDescent="0.25">
      <c r="A128" s="97"/>
      <c r="B128" s="98" t="s">
        <v>571</v>
      </c>
      <c r="C128" s="98" t="s">
        <v>208</v>
      </c>
      <c r="D128" s="98" t="s">
        <v>1444</v>
      </c>
      <c r="E128" s="67" t="s">
        <v>2312</v>
      </c>
      <c r="F128" s="65"/>
      <c r="G128" s="49" t="s">
        <v>2203</v>
      </c>
      <c r="H128" s="68"/>
      <c r="I128" s="99">
        <v>700000</v>
      </c>
      <c r="J128" s="113">
        <v>700000</v>
      </c>
      <c r="K128" s="121">
        <f t="shared" si="2"/>
        <v>0</v>
      </c>
      <c r="L128" s="216">
        <v>0</v>
      </c>
      <c r="M128" s="145">
        <f t="shared" si="3"/>
        <v>0</v>
      </c>
    </row>
    <row r="129" spans="1:13" x14ac:dyDescent="0.25">
      <c r="A129" s="97"/>
      <c r="B129" s="98" t="s">
        <v>1827</v>
      </c>
      <c r="C129" s="98" t="s">
        <v>149</v>
      </c>
      <c r="D129" s="98" t="s">
        <v>1011</v>
      </c>
      <c r="E129" s="67" t="s">
        <v>2280</v>
      </c>
      <c r="F129" s="65"/>
      <c r="G129" s="49" t="s">
        <v>2204</v>
      </c>
      <c r="H129" s="68"/>
      <c r="I129" s="99">
        <v>448500</v>
      </c>
      <c r="J129" s="113">
        <v>448500</v>
      </c>
      <c r="K129" s="121">
        <f t="shared" si="2"/>
        <v>0</v>
      </c>
      <c r="L129" s="216">
        <v>0</v>
      </c>
      <c r="M129" s="145">
        <f t="shared" si="3"/>
        <v>0</v>
      </c>
    </row>
    <row r="130" spans="1:13" x14ac:dyDescent="0.25">
      <c r="A130" s="97"/>
      <c r="B130" s="98" t="s">
        <v>2071</v>
      </c>
      <c r="C130" s="98" t="s">
        <v>1885</v>
      </c>
      <c r="D130" s="98" t="s">
        <v>1886</v>
      </c>
      <c r="E130" s="67" t="s">
        <v>2263</v>
      </c>
      <c r="F130" s="65"/>
      <c r="G130" s="49" t="s">
        <v>2205</v>
      </c>
      <c r="H130" s="68"/>
      <c r="I130" s="99">
        <v>2131800</v>
      </c>
      <c r="J130" s="113">
        <v>1191300</v>
      </c>
      <c r="K130" s="121">
        <f t="shared" si="2"/>
        <v>940500</v>
      </c>
      <c r="L130" s="216">
        <v>940500</v>
      </c>
      <c r="M130" s="145">
        <f t="shared" si="3"/>
        <v>0</v>
      </c>
    </row>
    <row r="131" spans="1:13" x14ac:dyDescent="0.25">
      <c r="A131" s="97"/>
      <c r="B131" s="98" t="s">
        <v>729</v>
      </c>
      <c r="C131" s="98" t="s">
        <v>1887</v>
      </c>
      <c r="D131" s="98" t="s">
        <v>1436</v>
      </c>
      <c r="E131" s="67" t="s">
        <v>2249</v>
      </c>
      <c r="F131" s="65"/>
      <c r="G131" s="49" t="s">
        <v>2206</v>
      </c>
      <c r="H131" s="68"/>
      <c r="I131" s="99">
        <v>4485000</v>
      </c>
      <c r="J131" s="113">
        <v>1794000</v>
      </c>
      <c r="K131" s="121">
        <f t="shared" si="2"/>
        <v>2691000</v>
      </c>
      <c r="L131" s="216">
        <v>2691000</v>
      </c>
      <c r="M131" s="145">
        <f t="shared" si="3"/>
        <v>0</v>
      </c>
    </row>
    <row r="132" spans="1:13" x14ac:dyDescent="0.25">
      <c r="A132" s="97"/>
      <c r="B132" s="98" t="s">
        <v>355</v>
      </c>
      <c r="C132" s="98" t="s">
        <v>277</v>
      </c>
      <c r="D132" s="98" t="s">
        <v>1888</v>
      </c>
      <c r="E132" s="67" t="s">
        <v>2313</v>
      </c>
      <c r="F132" s="65"/>
      <c r="G132" s="49" t="s">
        <v>2207</v>
      </c>
      <c r="H132" s="68"/>
      <c r="I132" s="99">
        <v>2691000</v>
      </c>
      <c r="J132" s="113">
        <v>0</v>
      </c>
      <c r="K132" s="121">
        <f t="shared" si="2"/>
        <v>2691000</v>
      </c>
      <c r="L132" s="216">
        <v>2691000</v>
      </c>
      <c r="M132" s="145">
        <f t="shared" si="3"/>
        <v>0</v>
      </c>
    </row>
    <row r="133" spans="1:13" x14ac:dyDescent="0.25">
      <c r="A133" s="97"/>
      <c r="B133" s="98" t="s">
        <v>361</v>
      </c>
      <c r="C133" s="98" t="s">
        <v>119</v>
      </c>
      <c r="D133" s="98" t="s">
        <v>1889</v>
      </c>
      <c r="E133" s="67" t="s">
        <v>2314</v>
      </c>
      <c r="F133" s="65"/>
      <c r="G133" s="49" t="s">
        <v>650</v>
      </c>
      <c r="H133" s="68"/>
      <c r="I133" s="99">
        <v>2691000</v>
      </c>
      <c r="J133" s="113">
        <v>0</v>
      </c>
      <c r="K133" s="121">
        <f t="shared" si="2"/>
        <v>2691000</v>
      </c>
      <c r="L133" s="216">
        <v>2691000</v>
      </c>
      <c r="M133" s="145">
        <f t="shared" si="3"/>
        <v>0</v>
      </c>
    </row>
    <row r="134" spans="1:13" x14ac:dyDescent="0.25">
      <c r="A134" s="97"/>
      <c r="B134" s="98" t="s">
        <v>665</v>
      </c>
      <c r="C134" s="98" t="s">
        <v>169</v>
      </c>
      <c r="D134" s="98" t="s">
        <v>1890</v>
      </c>
      <c r="E134" s="67" t="s">
        <v>2315</v>
      </c>
      <c r="F134" s="65"/>
      <c r="G134" s="49" t="s">
        <v>608</v>
      </c>
      <c r="H134" s="68"/>
      <c r="I134" s="99">
        <v>1794000</v>
      </c>
      <c r="J134" s="113">
        <v>0</v>
      </c>
      <c r="K134" s="121">
        <f t="shared" si="2"/>
        <v>1794000</v>
      </c>
      <c r="L134" s="216">
        <v>1794000</v>
      </c>
      <c r="M134" s="145">
        <f t="shared" si="3"/>
        <v>0</v>
      </c>
    </row>
    <row r="135" spans="1:13" x14ac:dyDescent="0.25">
      <c r="A135" s="97"/>
      <c r="B135" s="98" t="s">
        <v>572</v>
      </c>
      <c r="C135" s="98" t="s">
        <v>1891</v>
      </c>
      <c r="D135" s="98" t="s">
        <v>1892</v>
      </c>
      <c r="E135" s="67" t="s">
        <v>2316</v>
      </c>
      <c r="F135" s="65"/>
      <c r="G135" s="49" t="s">
        <v>2208</v>
      </c>
      <c r="H135" s="68"/>
      <c r="I135" s="99">
        <v>5292300</v>
      </c>
      <c r="J135" s="113">
        <v>986700</v>
      </c>
      <c r="K135" s="121">
        <f t="shared" si="2"/>
        <v>4305600</v>
      </c>
      <c r="L135" s="216">
        <v>4305600</v>
      </c>
      <c r="M135" s="145">
        <f t="shared" si="3"/>
        <v>0</v>
      </c>
    </row>
    <row r="136" spans="1:13" x14ac:dyDescent="0.25">
      <c r="A136" s="97"/>
      <c r="B136" s="98" t="s">
        <v>168</v>
      </c>
      <c r="C136" s="98" t="s">
        <v>1893</v>
      </c>
      <c r="D136" s="98" t="s">
        <v>1464</v>
      </c>
      <c r="E136" s="67" t="s">
        <v>2317</v>
      </c>
      <c r="F136" s="65"/>
      <c r="G136" s="49" t="s">
        <v>2122</v>
      </c>
      <c r="H136" s="68"/>
      <c r="I136" s="99">
        <v>9900000</v>
      </c>
      <c r="J136" s="113">
        <v>1500000</v>
      </c>
      <c r="K136" s="121">
        <f t="shared" ref="K136:K199" si="4">+I136-J136</f>
        <v>8400000</v>
      </c>
      <c r="L136" s="216">
        <v>8400000</v>
      </c>
      <c r="M136" s="145">
        <f t="shared" ref="M136:M227" si="5">+K136-L136</f>
        <v>0</v>
      </c>
    </row>
    <row r="137" spans="1:13" x14ac:dyDescent="0.25">
      <c r="A137" s="97"/>
      <c r="B137" s="98" t="s">
        <v>2072</v>
      </c>
      <c r="C137" s="98" t="s">
        <v>1894</v>
      </c>
      <c r="D137" s="98" t="s">
        <v>1895</v>
      </c>
      <c r="E137" s="67" t="s">
        <v>2318</v>
      </c>
      <c r="F137" s="65"/>
      <c r="G137" s="49" t="s">
        <v>2209</v>
      </c>
      <c r="H137" s="68"/>
      <c r="I137" s="99">
        <v>3049800</v>
      </c>
      <c r="J137" s="113">
        <v>358800</v>
      </c>
      <c r="K137" s="121">
        <f t="shared" si="4"/>
        <v>2691000</v>
      </c>
      <c r="L137" s="216">
        <v>2691000</v>
      </c>
      <c r="M137" s="145">
        <f t="shared" si="5"/>
        <v>0</v>
      </c>
    </row>
    <row r="138" spans="1:13" x14ac:dyDescent="0.25">
      <c r="A138" s="97"/>
      <c r="B138" s="98" t="s">
        <v>262</v>
      </c>
      <c r="C138" s="98" t="s">
        <v>267</v>
      </c>
      <c r="D138" s="98" t="s">
        <v>1471</v>
      </c>
      <c r="E138" s="67" t="s">
        <v>2299</v>
      </c>
      <c r="F138" s="65"/>
      <c r="G138" s="49" t="s">
        <v>2210</v>
      </c>
      <c r="H138" s="68"/>
      <c r="I138" s="99">
        <v>3498300</v>
      </c>
      <c r="J138" s="113">
        <v>807300</v>
      </c>
      <c r="K138" s="121">
        <f t="shared" si="4"/>
        <v>2691000</v>
      </c>
      <c r="L138" s="216">
        <v>2691000</v>
      </c>
      <c r="M138" s="145">
        <f t="shared" si="5"/>
        <v>0</v>
      </c>
    </row>
    <row r="139" spans="1:13" x14ac:dyDescent="0.25">
      <c r="A139" s="97"/>
      <c r="B139" s="98" t="s">
        <v>276</v>
      </c>
      <c r="C139" s="98" t="s">
        <v>1896</v>
      </c>
      <c r="D139" s="98" t="s">
        <v>1897</v>
      </c>
      <c r="E139" s="67" t="s">
        <v>2319</v>
      </c>
      <c r="F139" s="65"/>
      <c r="G139" s="49" t="s">
        <v>2211</v>
      </c>
      <c r="H139" s="68"/>
      <c r="I139" s="99">
        <v>2960100</v>
      </c>
      <c r="J139" s="113">
        <v>269100</v>
      </c>
      <c r="K139" s="121">
        <f t="shared" si="4"/>
        <v>2691000</v>
      </c>
      <c r="L139" s="216">
        <v>2691000</v>
      </c>
      <c r="M139" s="145">
        <f t="shared" si="5"/>
        <v>0</v>
      </c>
    </row>
    <row r="140" spans="1:13" x14ac:dyDescent="0.25">
      <c r="A140" s="97"/>
      <c r="B140" s="98" t="s">
        <v>227</v>
      </c>
      <c r="C140" s="98" t="s">
        <v>266</v>
      </c>
      <c r="D140" s="98" t="s">
        <v>1898</v>
      </c>
      <c r="E140" s="67" t="s">
        <v>2263</v>
      </c>
      <c r="F140" s="65"/>
      <c r="G140" s="49" t="s">
        <v>2212</v>
      </c>
      <c r="H140" s="68"/>
      <c r="I140" s="99">
        <v>2870400</v>
      </c>
      <c r="J140" s="113">
        <v>179400</v>
      </c>
      <c r="K140" s="121">
        <f t="shared" si="4"/>
        <v>2691000</v>
      </c>
      <c r="L140" s="216">
        <v>2691000</v>
      </c>
      <c r="M140" s="145">
        <f t="shared" si="5"/>
        <v>0</v>
      </c>
    </row>
    <row r="141" spans="1:13" x14ac:dyDescent="0.25">
      <c r="A141" s="97"/>
      <c r="B141" s="98" t="s">
        <v>425</v>
      </c>
      <c r="C141" s="98" t="s">
        <v>240</v>
      </c>
      <c r="D141" s="98" t="s">
        <v>1899</v>
      </c>
      <c r="E141" s="67" t="s">
        <v>2249</v>
      </c>
      <c r="F141" s="65"/>
      <c r="G141" s="49" t="s">
        <v>2213</v>
      </c>
      <c r="H141" s="68"/>
      <c r="I141" s="99">
        <v>7803900</v>
      </c>
      <c r="J141" s="113">
        <v>7803900</v>
      </c>
      <c r="K141" s="121">
        <f t="shared" si="4"/>
        <v>0</v>
      </c>
      <c r="L141" s="216">
        <v>0</v>
      </c>
      <c r="M141" s="145">
        <f t="shared" si="5"/>
        <v>0</v>
      </c>
    </row>
    <row r="142" spans="1:13" x14ac:dyDescent="0.25">
      <c r="A142" s="97"/>
      <c r="B142" s="98" t="s">
        <v>120</v>
      </c>
      <c r="C142" s="98" t="s">
        <v>1900</v>
      </c>
      <c r="D142" s="98" t="s">
        <v>1901</v>
      </c>
      <c r="E142" s="67" t="s">
        <v>2320</v>
      </c>
      <c r="F142" s="65"/>
      <c r="G142" s="49" t="s">
        <v>635</v>
      </c>
      <c r="H142" s="68"/>
      <c r="I142" s="99">
        <v>2558400</v>
      </c>
      <c r="J142" s="113">
        <v>2558400</v>
      </c>
      <c r="K142" s="121">
        <f t="shared" si="4"/>
        <v>0</v>
      </c>
      <c r="L142" s="216">
        <v>0</v>
      </c>
      <c r="M142" s="145">
        <f t="shared" si="5"/>
        <v>0</v>
      </c>
    </row>
    <row r="143" spans="1:13" x14ac:dyDescent="0.25">
      <c r="A143" s="97"/>
      <c r="B143" s="98" t="s">
        <v>2073</v>
      </c>
      <c r="C143" s="98" t="s">
        <v>773</v>
      </c>
      <c r="D143" s="98" t="s">
        <v>1902</v>
      </c>
      <c r="E143" s="67" t="s">
        <v>2321</v>
      </c>
      <c r="F143" s="65"/>
      <c r="G143" s="49" t="s">
        <v>2214</v>
      </c>
      <c r="H143" s="68"/>
      <c r="I143" s="99">
        <v>2691000</v>
      </c>
      <c r="J143" s="113">
        <v>0</v>
      </c>
      <c r="K143" s="121">
        <f t="shared" si="4"/>
        <v>2691000</v>
      </c>
      <c r="L143" s="216">
        <v>2691000</v>
      </c>
      <c r="M143" s="145">
        <f t="shared" si="5"/>
        <v>0</v>
      </c>
    </row>
    <row r="144" spans="1:13" x14ac:dyDescent="0.25">
      <c r="A144" s="97"/>
      <c r="B144" s="98" t="s">
        <v>1828</v>
      </c>
      <c r="C144" s="98" t="s">
        <v>1903</v>
      </c>
      <c r="D144" s="98" t="s">
        <v>1904</v>
      </c>
      <c r="E144" s="67" t="s">
        <v>2322</v>
      </c>
      <c r="F144" s="65"/>
      <c r="G144" s="49" t="s">
        <v>2215</v>
      </c>
      <c r="H144" s="68"/>
      <c r="I144" s="99">
        <v>21000000</v>
      </c>
      <c r="J144" s="113">
        <v>21000000</v>
      </c>
      <c r="K144" s="121">
        <f t="shared" si="4"/>
        <v>0</v>
      </c>
      <c r="L144" s="216">
        <v>0</v>
      </c>
      <c r="M144" s="145">
        <f t="shared" si="5"/>
        <v>0</v>
      </c>
    </row>
    <row r="145" spans="1:13" x14ac:dyDescent="0.25">
      <c r="A145" s="97"/>
      <c r="B145" s="98" t="s">
        <v>2074</v>
      </c>
      <c r="C145" s="98" t="s">
        <v>1905</v>
      </c>
      <c r="D145" s="98" t="s">
        <v>1906</v>
      </c>
      <c r="E145" s="67" t="s">
        <v>2323</v>
      </c>
      <c r="F145" s="65"/>
      <c r="G145" s="49" t="s">
        <v>614</v>
      </c>
      <c r="H145" s="68"/>
      <c r="I145" s="99">
        <v>2691000</v>
      </c>
      <c r="J145" s="113">
        <v>0</v>
      </c>
      <c r="K145" s="121">
        <f t="shared" si="4"/>
        <v>2691000</v>
      </c>
      <c r="L145" s="216">
        <v>2691000</v>
      </c>
      <c r="M145" s="145">
        <f t="shared" si="5"/>
        <v>0</v>
      </c>
    </row>
    <row r="146" spans="1:13" x14ac:dyDescent="0.25">
      <c r="A146" s="97"/>
      <c r="B146" s="98" t="s">
        <v>2075</v>
      </c>
      <c r="C146" s="98" t="s">
        <v>1907</v>
      </c>
      <c r="D146" s="98" t="s">
        <v>1908</v>
      </c>
      <c r="E146" s="67" t="s">
        <v>2324</v>
      </c>
      <c r="F146" s="65"/>
      <c r="G146" s="49" t="s">
        <v>619</v>
      </c>
      <c r="H146" s="68"/>
      <c r="I146" s="99">
        <v>1794000</v>
      </c>
      <c r="J146" s="113">
        <v>0</v>
      </c>
      <c r="K146" s="121">
        <f t="shared" si="4"/>
        <v>1794000</v>
      </c>
      <c r="L146" s="216">
        <v>1794000</v>
      </c>
      <c r="M146" s="145">
        <f t="shared" si="5"/>
        <v>0</v>
      </c>
    </row>
    <row r="147" spans="1:13" x14ac:dyDescent="0.25">
      <c r="A147" s="97"/>
      <c r="B147" s="98" t="s">
        <v>2076</v>
      </c>
      <c r="C147" s="98" t="s">
        <v>246</v>
      </c>
      <c r="D147" s="98" t="s">
        <v>1909</v>
      </c>
      <c r="E147" s="67" t="s">
        <v>2325</v>
      </c>
      <c r="F147" s="65"/>
      <c r="G147" s="49" t="s">
        <v>622</v>
      </c>
      <c r="H147" s="68"/>
      <c r="I147" s="99">
        <v>2691000</v>
      </c>
      <c r="J147" s="113">
        <v>0</v>
      </c>
      <c r="K147" s="121">
        <f t="shared" si="4"/>
        <v>2691000</v>
      </c>
      <c r="L147" s="216">
        <v>2691000</v>
      </c>
      <c r="M147" s="145">
        <f t="shared" si="5"/>
        <v>0</v>
      </c>
    </row>
    <row r="148" spans="1:13" x14ac:dyDescent="0.25">
      <c r="A148" s="97"/>
      <c r="B148" s="98" t="s">
        <v>522</v>
      </c>
      <c r="C148" s="98" t="s">
        <v>824</v>
      </c>
      <c r="D148" s="98" t="s">
        <v>1910</v>
      </c>
      <c r="E148" s="67" t="s">
        <v>2326</v>
      </c>
      <c r="F148" s="65"/>
      <c r="G148" s="49" t="s">
        <v>2216</v>
      </c>
      <c r="H148" s="68"/>
      <c r="I148" s="99">
        <v>2691000</v>
      </c>
      <c r="J148" s="113">
        <v>0</v>
      </c>
      <c r="K148" s="121">
        <f t="shared" si="4"/>
        <v>2691000</v>
      </c>
      <c r="L148" s="216">
        <v>2691000</v>
      </c>
      <c r="M148" s="145">
        <f t="shared" si="5"/>
        <v>0</v>
      </c>
    </row>
    <row r="149" spans="1:13" x14ac:dyDescent="0.25">
      <c r="A149" s="97"/>
      <c r="B149" s="98" t="s">
        <v>510</v>
      </c>
      <c r="C149" s="98" t="s">
        <v>300</v>
      </c>
      <c r="D149" s="98" t="s">
        <v>1911</v>
      </c>
      <c r="E149" s="67" t="s">
        <v>2327</v>
      </c>
      <c r="F149" s="65"/>
      <c r="G149" s="49" t="s">
        <v>2217</v>
      </c>
      <c r="H149" s="68"/>
      <c r="I149" s="99">
        <v>89700</v>
      </c>
      <c r="J149" s="113">
        <v>89700</v>
      </c>
      <c r="K149" s="121">
        <f t="shared" si="4"/>
        <v>0</v>
      </c>
      <c r="L149" s="216">
        <v>0</v>
      </c>
      <c r="M149" s="145">
        <f t="shared" si="5"/>
        <v>0</v>
      </c>
    </row>
    <row r="150" spans="1:13" x14ac:dyDescent="0.25">
      <c r="A150" s="97"/>
      <c r="B150" s="98" t="s">
        <v>2077</v>
      </c>
      <c r="C150" s="98" t="s">
        <v>1912</v>
      </c>
      <c r="D150" s="98" t="s">
        <v>1913</v>
      </c>
      <c r="E150" s="67" t="s">
        <v>2328</v>
      </c>
      <c r="F150" s="65"/>
      <c r="G150" s="49" t="s">
        <v>2218</v>
      </c>
      <c r="H150" s="68"/>
      <c r="I150" s="99">
        <v>2691000</v>
      </c>
      <c r="J150" s="113">
        <v>0</v>
      </c>
      <c r="K150" s="121">
        <f t="shared" si="4"/>
        <v>2691000</v>
      </c>
      <c r="L150" s="216">
        <v>2691000</v>
      </c>
      <c r="M150" s="145">
        <f t="shared" si="5"/>
        <v>0</v>
      </c>
    </row>
    <row r="151" spans="1:13" x14ac:dyDescent="0.25">
      <c r="A151" s="97"/>
      <c r="B151" s="98" t="s">
        <v>1807</v>
      </c>
      <c r="C151" s="98" t="s">
        <v>867</v>
      </c>
      <c r="D151" s="98" t="s">
        <v>1914</v>
      </c>
      <c r="E151" s="67" t="s">
        <v>2329</v>
      </c>
      <c r="F151" s="65"/>
      <c r="G151" s="49" t="s">
        <v>113</v>
      </c>
      <c r="H151" s="68"/>
      <c r="I151" s="99">
        <v>89700</v>
      </c>
      <c r="J151" s="113">
        <v>89700</v>
      </c>
      <c r="K151" s="121">
        <f t="shared" si="4"/>
        <v>0</v>
      </c>
      <c r="L151" s="216">
        <v>0</v>
      </c>
      <c r="M151" s="145">
        <f t="shared" si="5"/>
        <v>0</v>
      </c>
    </row>
    <row r="152" spans="1:13" x14ac:dyDescent="0.25">
      <c r="A152" s="97"/>
      <c r="B152" s="98" t="s">
        <v>756</v>
      </c>
      <c r="C152" s="98" t="s">
        <v>1915</v>
      </c>
      <c r="D152" s="98" t="s">
        <v>1916</v>
      </c>
      <c r="E152" s="67" t="s">
        <v>2330</v>
      </c>
      <c r="F152" s="65"/>
      <c r="G152" s="49" t="s">
        <v>621</v>
      </c>
      <c r="H152" s="68"/>
      <c r="I152" s="99">
        <v>2691000</v>
      </c>
      <c r="J152" s="113">
        <v>0</v>
      </c>
      <c r="K152" s="121">
        <f t="shared" si="4"/>
        <v>2691000</v>
      </c>
      <c r="L152" s="216">
        <v>2691000</v>
      </c>
      <c r="M152" s="145">
        <f t="shared" si="5"/>
        <v>0</v>
      </c>
    </row>
    <row r="153" spans="1:13" x14ac:dyDescent="0.25">
      <c r="A153" s="97"/>
      <c r="B153" s="98" t="s">
        <v>2078</v>
      </c>
      <c r="C153" s="98" t="s">
        <v>1917</v>
      </c>
      <c r="D153" s="98" t="s">
        <v>1918</v>
      </c>
      <c r="E153" s="67" t="s">
        <v>2331</v>
      </c>
      <c r="F153" s="65"/>
      <c r="G153" s="49" t="s">
        <v>625</v>
      </c>
      <c r="H153" s="68"/>
      <c r="I153" s="99">
        <v>2691000</v>
      </c>
      <c r="J153" s="113">
        <v>0</v>
      </c>
      <c r="K153" s="121">
        <f t="shared" si="4"/>
        <v>2691000</v>
      </c>
      <c r="L153" s="216">
        <v>2691000</v>
      </c>
      <c r="M153" s="145">
        <f t="shared" si="5"/>
        <v>0</v>
      </c>
    </row>
    <row r="154" spans="1:13" x14ac:dyDescent="0.25">
      <c r="A154" s="97"/>
      <c r="B154" s="98" t="s">
        <v>2079</v>
      </c>
      <c r="C154" s="98" t="s">
        <v>1919</v>
      </c>
      <c r="D154" s="98" t="s">
        <v>1920</v>
      </c>
      <c r="E154" s="67" t="s">
        <v>2332</v>
      </c>
      <c r="F154" s="65"/>
      <c r="G154" s="49" t="s">
        <v>631</v>
      </c>
      <c r="H154" s="68"/>
      <c r="I154" s="99">
        <v>2691000</v>
      </c>
      <c r="J154" s="113">
        <v>0</v>
      </c>
      <c r="K154" s="121">
        <f t="shared" si="4"/>
        <v>2691000</v>
      </c>
      <c r="L154" s="216">
        <v>2691000</v>
      </c>
      <c r="M154" s="145">
        <f t="shared" si="5"/>
        <v>0</v>
      </c>
    </row>
    <row r="155" spans="1:13" x14ac:dyDescent="0.25">
      <c r="A155" s="97"/>
      <c r="B155" s="98" t="s">
        <v>2080</v>
      </c>
      <c r="C155" s="98" t="s">
        <v>1921</v>
      </c>
      <c r="D155" s="98" t="s">
        <v>1922</v>
      </c>
      <c r="E155" s="67" t="s">
        <v>2333</v>
      </c>
      <c r="F155" s="65"/>
      <c r="G155" s="49" t="s">
        <v>2219</v>
      </c>
      <c r="H155" s="68"/>
      <c r="I155" s="99">
        <v>2691000</v>
      </c>
      <c r="J155" s="113">
        <v>0</v>
      </c>
      <c r="K155" s="121">
        <f t="shared" si="4"/>
        <v>2691000</v>
      </c>
      <c r="L155" s="216">
        <v>2691000</v>
      </c>
      <c r="M155" s="145">
        <f t="shared" si="5"/>
        <v>0</v>
      </c>
    </row>
    <row r="156" spans="1:13" x14ac:dyDescent="0.25">
      <c r="A156" s="97"/>
      <c r="B156" s="98" t="s">
        <v>2081</v>
      </c>
      <c r="C156" s="98" t="s">
        <v>1923</v>
      </c>
      <c r="D156" s="98" t="s">
        <v>1924</v>
      </c>
      <c r="E156" s="67" t="s">
        <v>2334</v>
      </c>
      <c r="F156" s="65"/>
      <c r="G156" s="49" t="s">
        <v>2220</v>
      </c>
      <c r="H156" s="68"/>
      <c r="I156" s="99">
        <v>2691000</v>
      </c>
      <c r="J156" s="113">
        <v>0</v>
      </c>
      <c r="K156" s="121">
        <f t="shared" si="4"/>
        <v>2691000</v>
      </c>
      <c r="L156" s="216">
        <v>2691000</v>
      </c>
      <c r="M156" s="145">
        <f t="shared" si="5"/>
        <v>0</v>
      </c>
    </row>
    <row r="157" spans="1:13" x14ac:dyDescent="0.25">
      <c r="A157" s="97"/>
      <c r="B157" s="98" t="s">
        <v>171</v>
      </c>
      <c r="C157" s="98" t="s">
        <v>1925</v>
      </c>
      <c r="D157" s="98" t="s">
        <v>1926</v>
      </c>
      <c r="E157" s="67" t="s">
        <v>2335</v>
      </c>
      <c r="F157" s="65"/>
      <c r="G157" s="49" t="s">
        <v>2221</v>
      </c>
      <c r="H157" s="68"/>
      <c r="I157" s="99">
        <v>2691000</v>
      </c>
      <c r="J157" s="113">
        <v>0</v>
      </c>
      <c r="K157" s="121">
        <f t="shared" si="4"/>
        <v>2691000</v>
      </c>
      <c r="L157" s="216">
        <v>2691000</v>
      </c>
      <c r="M157" s="145">
        <f t="shared" si="5"/>
        <v>0</v>
      </c>
    </row>
    <row r="158" spans="1:13" x14ac:dyDescent="0.25">
      <c r="A158" s="97"/>
      <c r="B158" s="98" t="s">
        <v>2082</v>
      </c>
      <c r="C158" s="98" t="s">
        <v>1814</v>
      </c>
      <c r="D158" s="98" t="s">
        <v>1927</v>
      </c>
      <c r="E158" s="67" t="s">
        <v>2336</v>
      </c>
      <c r="F158" s="65"/>
      <c r="G158" s="49" t="s">
        <v>645</v>
      </c>
      <c r="H158" s="68"/>
      <c r="I158" s="99">
        <v>2415000</v>
      </c>
      <c r="J158" s="113">
        <v>0</v>
      </c>
      <c r="K158" s="121">
        <f t="shared" si="4"/>
        <v>2415000</v>
      </c>
      <c r="L158" s="216">
        <v>2415000</v>
      </c>
      <c r="M158" s="145">
        <f t="shared" si="5"/>
        <v>0</v>
      </c>
    </row>
    <row r="159" spans="1:13" x14ac:dyDescent="0.25">
      <c r="A159" s="97"/>
      <c r="B159" s="98" t="s">
        <v>503</v>
      </c>
      <c r="C159" s="98" t="s">
        <v>1928</v>
      </c>
      <c r="D159" s="98" t="s">
        <v>1929</v>
      </c>
      <c r="E159" s="67" t="s">
        <v>2337</v>
      </c>
      <c r="F159" s="65"/>
      <c r="G159" s="49" t="s">
        <v>636</v>
      </c>
      <c r="H159" s="68"/>
      <c r="I159" s="99">
        <v>4485000</v>
      </c>
      <c r="J159" s="113">
        <v>0</v>
      </c>
      <c r="K159" s="121">
        <f t="shared" si="4"/>
        <v>4485000</v>
      </c>
      <c r="L159" s="216">
        <v>4485000</v>
      </c>
      <c r="M159" s="145">
        <f t="shared" si="5"/>
        <v>0</v>
      </c>
    </row>
    <row r="160" spans="1:13" x14ac:dyDescent="0.25">
      <c r="A160" s="97"/>
      <c r="B160" s="98" t="s">
        <v>253</v>
      </c>
      <c r="C160" s="98" t="s">
        <v>1930</v>
      </c>
      <c r="D160" s="98" t="s">
        <v>1931</v>
      </c>
      <c r="E160" s="67" t="s">
        <v>2338</v>
      </c>
      <c r="F160" s="65"/>
      <c r="G160" s="49" t="s">
        <v>2222</v>
      </c>
      <c r="H160" s="68"/>
      <c r="I160" s="99">
        <v>2691000</v>
      </c>
      <c r="J160" s="113">
        <v>0</v>
      </c>
      <c r="K160" s="121">
        <f t="shared" si="4"/>
        <v>2691000</v>
      </c>
      <c r="L160" s="216">
        <v>2691000</v>
      </c>
      <c r="M160" s="145">
        <f t="shared" si="5"/>
        <v>0</v>
      </c>
    </row>
    <row r="161" spans="1:13" x14ac:dyDescent="0.25">
      <c r="A161" s="97"/>
      <c r="B161" s="98" t="s">
        <v>2083</v>
      </c>
      <c r="C161" s="98" t="s">
        <v>1815</v>
      </c>
      <c r="D161" s="98" t="s">
        <v>1932</v>
      </c>
      <c r="E161" s="67" t="s">
        <v>2339</v>
      </c>
      <c r="F161" s="65"/>
      <c r="G161" s="49" t="s">
        <v>616</v>
      </c>
      <c r="H161" s="68"/>
      <c r="I161" s="99">
        <v>2691000</v>
      </c>
      <c r="J161" s="113">
        <v>0</v>
      </c>
      <c r="K161" s="121">
        <f t="shared" si="4"/>
        <v>2691000</v>
      </c>
      <c r="L161" s="216">
        <v>2691000</v>
      </c>
      <c r="M161" s="145">
        <f t="shared" si="5"/>
        <v>0</v>
      </c>
    </row>
    <row r="162" spans="1:13" x14ac:dyDescent="0.25">
      <c r="A162" s="97"/>
      <c r="B162" s="98" t="s">
        <v>519</v>
      </c>
      <c r="C162" s="98" t="s">
        <v>1933</v>
      </c>
      <c r="D162" s="98" t="s">
        <v>1934</v>
      </c>
      <c r="E162" s="67" t="s">
        <v>2340</v>
      </c>
      <c r="F162" s="65"/>
      <c r="G162" s="49" t="s">
        <v>617</v>
      </c>
      <c r="H162" s="68"/>
      <c r="I162" s="99">
        <v>2415000</v>
      </c>
      <c r="J162" s="113">
        <v>0</v>
      </c>
      <c r="K162" s="121">
        <f t="shared" si="4"/>
        <v>2415000</v>
      </c>
      <c r="L162" s="216">
        <v>2415000</v>
      </c>
      <c r="M162" s="145">
        <f t="shared" si="5"/>
        <v>0</v>
      </c>
    </row>
    <row r="163" spans="1:13" x14ac:dyDescent="0.25">
      <c r="A163" s="97"/>
      <c r="B163" s="98" t="s">
        <v>2084</v>
      </c>
      <c r="C163" s="98" t="s">
        <v>1935</v>
      </c>
      <c r="D163" s="98" t="s">
        <v>1936</v>
      </c>
      <c r="E163" s="67" t="s">
        <v>2341</v>
      </c>
      <c r="F163" s="65"/>
      <c r="G163" s="49" t="s">
        <v>2223</v>
      </c>
      <c r="H163" s="68"/>
      <c r="I163" s="99">
        <v>2415000</v>
      </c>
      <c r="J163" s="113">
        <v>0</v>
      </c>
      <c r="K163" s="121">
        <f t="shared" si="4"/>
        <v>2415000</v>
      </c>
      <c r="L163" s="216">
        <v>2415000</v>
      </c>
      <c r="M163" s="145">
        <f t="shared" si="5"/>
        <v>0</v>
      </c>
    </row>
    <row r="164" spans="1:13" x14ac:dyDescent="0.25">
      <c r="A164" s="97"/>
      <c r="B164" s="98" t="s">
        <v>2085</v>
      </c>
      <c r="C164" s="98" t="s">
        <v>1937</v>
      </c>
      <c r="D164" s="98" t="s">
        <v>1938</v>
      </c>
      <c r="E164" s="67" t="s">
        <v>2342</v>
      </c>
      <c r="F164" s="65"/>
      <c r="G164" s="49" t="s">
        <v>2224</v>
      </c>
      <c r="H164" s="68"/>
      <c r="I164" s="99">
        <v>2726940</v>
      </c>
      <c r="J164" s="113">
        <v>0</v>
      </c>
      <c r="K164" s="121">
        <f t="shared" si="4"/>
        <v>2726940</v>
      </c>
      <c r="L164" s="216">
        <v>2726940</v>
      </c>
      <c r="M164" s="145">
        <f t="shared" si="5"/>
        <v>0</v>
      </c>
    </row>
    <row r="165" spans="1:13" x14ac:dyDescent="0.25">
      <c r="A165" s="97"/>
      <c r="B165" s="98" t="s">
        <v>2086</v>
      </c>
      <c r="C165" s="98" t="s">
        <v>1939</v>
      </c>
      <c r="D165" s="98" t="s">
        <v>1940</v>
      </c>
      <c r="E165" s="67" t="s">
        <v>2343</v>
      </c>
      <c r="F165" s="65"/>
      <c r="G165" s="49" t="s">
        <v>2225</v>
      </c>
      <c r="H165" s="68"/>
      <c r="I165" s="99">
        <v>1999756</v>
      </c>
      <c r="J165" s="113">
        <v>0</v>
      </c>
      <c r="K165" s="121">
        <f t="shared" si="4"/>
        <v>1999756</v>
      </c>
      <c r="L165" s="148">
        <v>1999756</v>
      </c>
      <c r="M165" s="145">
        <f t="shared" si="5"/>
        <v>0</v>
      </c>
    </row>
    <row r="166" spans="1:13" x14ac:dyDescent="0.25">
      <c r="A166" s="97"/>
      <c r="B166" s="98" t="s">
        <v>2087</v>
      </c>
      <c r="C166" s="98" t="s">
        <v>1816</v>
      </c>
      <c r="D166" s="98" t="s">
        <v>1941</v>
      </c>
      <c r="E166" s="67" t="s">
        <v>2344</v>
      </c>
      <c r="F166" s="65"/>
      <c r="G166" s="49" t="s">
        <v>612</v>
      </c>
      <c r="H166" s="68"/>
      <c r="I166" s="99">
        <v>1794000</v>
      </c>
      <c r="J166" s="113">
        <v>0</v>
      </c>
      <c r="K166" s="121">
        <f t="shared" si="4"/>
        <v>1794000</v>
      </c>
      <c r="L166" s="216">
        <v>1794000</v>
      </c>
      <c r="M166" s="145">
        <f t="shared" si="5"/>
        <v>0</v>
      </c>
    </row>
    <row r="167" spans="1:13" x14ac:dyDescent="0.25">
      <c r="A167" s="97"/>
      <c r="B167" s="98" t="s">
        <v>732</v>
      </c>
      <c r="C167" s="98" t="s">
        <v>260</v>
      </c>
      <c r="D167" s="98" t="s">
        <v>1942</v>
      </c>
      <c r="E167" s="67" t="s">
        <v>2345</v>
      </c>
      <c r="F167" s="65"/>
      <c r="G167" s="49" t="s">
        <v>2226</v>
      </c>
      <c r="H167" s="68"/>
      <c r="I167" s="99">
        <v>6023500</v>
      </c>
      <c r="J167" s="113">
        <v>6023500</v>
      </c>
      <c r="K167" s="121">
        <f t="shared" si="4"/>
        <v>0</v>
      </c>
      <c r="L167" s="216">
        <v>0</v>
      </c>
      <c r="M167" s="145">
        <f t="shared" si="5"/>
        <v>0</v>
      </c>
    </row>
    <row r="168" spans="1:13" x14ac:dyDescent="0.25">
      <c r="A168" s="97"/>
      <c r="B168" s="98" t="s">
        <v>2088</v>
      </c>
      <c r="C168" s="98" t="s">
        <v>1943</v>
      </c>
      <c r="D168" s="98" t="s">
        <v>1944</v>
      </c>
      <c r="E168" s="67" t="s">
        <v>2346</v>
      </c>
      <c r="F168" s="65"/>
      <c r="G168" s="49" t="s">
        <v>154</v>
      </c>
      <c r="H168" s="68"/>
      <c r="I168" s="99">
        <v>6037500</v>
      </c>
      <c r="J168" s="113">
        <v>0</v>
      </c>
      <c r="K168" s="121">
        <f t="shared" si="4"/>
        <v>6037500</v>
      </c>
      <c r="L168" s="216">
        <v>6037500</v>
      </c>
      <c r="M168" s="145">
        <f t="shared" si="5"/>
        <v>0</v>
      </c>
    </row>
    <row r="169" spans="1:13" x14ac:dyDescent="0.25">
      <c r="A169" s="97"/>
      <c r="B169" s="98" t="s">
        <v>357</v>
      </c>
      <c r="C169" s="98" t="s">
        <v>1945</v>
      </c>
      <c r="D169" s="98" t="s">
        <v>1946</v>
      </c>
      <c r="E169" s="67" t="s">
        <v>2347</v>
      </c>
      <c r="F169" s="65"/>
      <c r="G169" s="49" t="s">
        <v>2227</v>
      </c>
      <c r="H169" s="68"/>
      <c r="I169" s="99">
        <v>1704300</v>
      </c>
      <c r="J169" s="113">
        <v>1704300</v>
      </c>
      <c r="K169" s="121">
        <f t="shared" si="4"/>
        <v>0</v>
      </c>
      <c r="L169" s="216">
        <v>0</v>
      </c>
      <c r="M169" s="145">
        <f t="shared" si="5"/>
        <v>0</v>
      </c>
    </row>
    <row r="170" spans="1:13" x14ac:dyDescent="0.25">
      <c r="A170" s="97"/>
      <c r="B170" s="98" t="s">
        <v>2052</v>
      </c>
      <c r="C170" s="98" t="s">
        <v>1947</v>
      </c>
      <c r="D170" s="98" t="s">
        <v>1948</v>
      </c>
      <c r="E170" s="67" t="s">
        <v>2348</v>
      </c>
      <c r="F170" s="65"/>
      <c r="G170" s="49" t="s">
        <v>2228</v>
      </c>
      <c r="H170" s="68"/>
      <c r="I170" s="99">
        <v>4933500</v>
      </c>
      <c r="J170" s="113">
        <v>4933500</v>
      </c>
      <c r="K170" s="121">
        <f t="shared" si="4"/>
        <v>0</v>
      </c>
      <c r="L170" s="216">
        <v>0</v>
      </c>
      <c r="M170" s="145">
        <f t="shared" si="5"/>
        <v>0</v>
      </c>
    </row>
    <row r="171" spans="1:13" x14ac:dyDescent="0.25">
      <c r="A171" s="97"/>
      <c r="B171" s="98" t="s">
        <v>2089</v>
      </c>
      <c r="C171" s="98" t="s">
        <v>1949</v>
      </c>
      <c r="D171" s="98" t="s">
        <v>1950</v>
      </c>
      <c r="E171" s="67" t="s">
        <v>2349</v>
      </c>
      <c r="F171" s="65"/>
      <c r="G171" s="49" t="s">
        <v>633</v>
      </c>
      <c r="H171" s="68"/>
      <c r="I171" s="99">
        <v>1794000</v>
      </c>
      <c r="J171" s="113">
        <v>0</v>
      </c>
      <c r="K171" s="121">
        <f t="shared" si="4"/>
        <v>1794000</v>
      </c>
      <c r="L171" s="216">
        <v>1794000</v>
      </c>
      <c r="M171" s="145">
        <f t="shared" si="5"/>
        <v>0</v>
      </c>
    </row>
    <row r="172" spans="1:13" x14ac:dyDescent="0.25">
      <c r="A172" s="97"/>
      <c r="B172" s="98" t="s">
        <v>2090</v>
      </c>
      <c r="C172" s="98" t="s">
        <v>1951</v>
      </c>
      <c r="D172" s="98" t="s">
        <v>1952</v>
      </c>
      <c r="E172" s="67" t="s">
        <v>2350</v>
      </c>
      <c r="F172" s="65"/>
      <c r="G172" s="49" t="s">
        <v>2229</v>
      </c>
      <c r="H172" s="68"/>
      <c r="I172" s="99">
        <v>6359040</v>
      </c>
      <c r="J172" s="113">
        <v>0</v>
      </c>
      <c r="K172" s="121">
        <f t="shared" si="4"/>
        <v>6359040</v>
      </c>
      <c r="L172" s="216">
        <v>6359040</v>
      </c>
      <c r="M172" s="145">
        <f t="shared" si="5"/>
        <v>0</v>
      </c>
    </row>
    <row r="173" spans="1:13" x14ac:dyDescent="0.25">
      <c r="A173" s="97"/>
      <c r="B173" s="98" t="s">
        <v>2091</v>
      </c>
      <c r="C173" s="98" t="s">
        <v>1953</v>
      </c>
      <c r="D173" s="98" t="s">
        <v>1954</v>
      </c>
      <c r="E173" s="67" t="s">
        <v>2351</v>
      </c>
      <c r="F173" s="65"/>
      <c r="G173" s="49" t="s">
        <v>637</v>
      </c>
      <c r="H173" s="68"/>
      <c r="I173" s="99">
        <v>3532800</v>
      </c>
      <c r="J173" s="113">
        <v>0</v>
      </c>
      <c r="K173" s="121">
        <f t="shared" si="4"/>
        <v>3532800</v>
      </c>
      <c r="L173" s="216">
        <v>3532800</v>
      </c>
      <c r="M173" s="145">
        <f t="shared" si="5"/>
        <v>0</v>
      </c>
    </row>
    <row r="174" spans="1:13" x14ac:dyDescent="0.25">
      <c r="A174" s="97"/>
      <c r="B174" s="98" t="s">
        <v>2092</v>
      </c>
      <c r="C174" s="98" t="s">
        <v>1955</v>
      </c>
      <c r="D174" s="98" t="s">
        <v>1956</v>
      </c>
      <c r="E174" s="67" t="s">
        <v>2352</v>
      </c>
      <c r="F174" s="65"/>
      <c r="G174" s="49" t="s">
        <v>68</v>
      </c>
      <c r="H174" s="68"/>
      <c r="I174" s="99">
        <v>3009334</v>
      </c>
      <c r="J174" s="113">
        <v>0</v>
      </c>
      <c r="K174" s="121">
        <f t="shared" si="4"/>
        <v>3009334</v>
      </c>
      <c r="L174" s="216">
        <v>3009334</v>
      </c>
      <c r="M174" s="145">
        <f t="shared" si="5"/>
        <v>0</v>
      </c>
    </row>
    <row r="175" spans="1:13" x14ac:dyDescent="0.25">
      <c r="A175" s="97"/>
      <c r="B175" s="98" t="s">
        <v>2045</v>
      </c>
      <c r="C175" s="98" t="s">
        <v>1819</v>
      </c>
      <c r="D175" s="98" t="s">
        <v>1957</v>
      </c>
      <c r="E175" s="67" t="s">
        <v>2353</v>
      </c>
      <c r="F175" s="65"/>
      <c r="G175" s="49" t="s">
        <v>2230</v>
      </c>
      <c r="H175" s="68"/>
      <c r="I175" s="99">
        <v>2152800</v>
      </c>
      <c r="J175" s="113">
        <v>2152800</v>
      </c>
      <c r="K175" s="121">
        <f t="shared" si="4"/>
        <v>0</v>
      </c>
      <c r="L175" s="216">
        <v>0</v>
      </c>
      <c r="M175" s="145">
        <f t="shared" si="5"/>
        <v>0</v>
      </c>
    </row>
    <row r="176" spans="1:13" x14ac:dyDescent="0.25">
      <c r="A176" s="97"/>
      <c r="B176" s="98" t="s">
        <v>2093</v>
      </c>
      <c r="C176" s="98" t="s">
        <v>281</v>
      </c>
      <c r="D176" s="98" t="s">
        <v>1958</v>
      </c>
      <c r="E176" s="67" t="s">
        <v>2354</v>
      </c>
      <c r="F176" s="65"/>
      <c r="G176" s="49" t="s">
        <v>611</v>
      </c>
      <c r="H176" s="68"/>
      <c r="I176" s="99">
        <v>1880649</v>
      </c>
      <c r="J176" s="113">
        <v>0</v>
      </c>
      <c r="K176" s="121">
        <f t="shared" si="4"/>
        <v>1880649</v>
      </c>
      <c r="L176" s="216">
        <v>1880649</v>
      </c>
      <c r="M176" s="145">
        <f t="shared" si="5"/>
        <v>0</v>
      </c>
    </row>
    <row r="177" spans="1:13" x14ac:dyDescent="0.25">
      <c r="A177" s="97"/>
      <c r="B177" s="98" t="s">
        <v>218</v>
      </c>
      <c r="C177" s="98" t="s">
        <v>1959</v>
      </c>
      <c r="D177" s="98" t="s">
        <v>1960</v>
      </c>
      <c r="E177" s="67" t="s">
        <v>2355</v>
      </c>
      <c r="F177" s="65"/>
      <c r="G177" s="49" t="s">
        <v>2231</v>
      </c>
      <c r="H177" s="68"/>
      <c r="I177" s="99">
        <v>1880000</v>
      </c>
      <c r="J177" s="113">
        <v>0</v>
      </c>
      <c r="K177" s="121">
        <f t="shared" si="4"/>
        <v>1880000</v>
      </c>
      <c r="L177" s="216">
        <v>1880000</v>
      </c>
      <c r="M177" s="145">
        <f t="shared" si="5"/>
        <v>0</v>
      </c>
    </row>
    <row r="178" spans="1:13" x14ac:dyDescent="0.25">
      <c r="A178" s="97"/>
      <c r="B178" s="98" t="s">
        <v>157</v>
      </c>
      <c r="C178" s="98" t="s">
        <v>1961</v>
      </c>
      <c r="D178" s="98" t="s">
        <v>1962</v>
      </c>
      <c r="E178" s="67" t="s">
        <v>2356</v>
      </c>
      <c r="F178" s="65"/>
      <c r="G178" s="49" t="s">
        <v>2232</v>
      </c>
      <c r="H178" s="68"/>
      <c r="I178" s="99">
        <v>70000000</v>
      </c>
      <c r="J178" s="113">
        <v>0</v>
      </c>
      <c r="K178" s="121">
        <f t="shared" si="4"/>
        <v>70000000</v>
      </c>
      <c r="L178" s="216">
        <v>70000000</v>
      </c>
      <c r="M178" s="145">
        <f t="shared" si="5"/>
        <v>0</v>
      </c>
    </row>
    <row r="179" spans="1:13" x14ac:dyDescent="0.25">
      <c r="A179" s="97"/>
      <c r="B179" s="98" t="s">
        <v>233</v>
      </c>
      <c r="C179" s="98" t="s">
        <v>1963</v>
      </c>
      <c r="D179" s="98" t="s">
        <v>1964</v>
      </c>
      <c r="E179" s="67" t="s">
        <v>2357</v>
      </c>
      <c r="F179" s="65"/>
      <c r="G179" s="49" t="s">
        <v>2233</v>
      </c>
      <c r="H179" s="68"/>
      <c r="I179" s="99">
        <v>1817960</v>
      </c>
      <c r="J179" s="113">
        <v>1817960</v>
      </c>
      <c r="K179" s="121">
        <f t="shared" si="4"/>
        <v>0</v>
      </c>
      <c r="L179" s="216">
        <v>0</v>
      </c>
      <c r="M179" s="145">
        <f t="shared" si="5"/>
        <v>0</v>
      </c>
    </row>
    <row r="180" spans="1:13" x14ac:dyDescent="0.25">
      <c r="A180" s="97"/>
      <c r="B180" s="98" t="s">
        <v>1798</v>
      </c>
      <c r="C180" s="98" t="s">
        <v>1965</v>
      </c>
      <c r="D180" s="98" t="s">
        <v>1966</v>
      </c>
      <c r="E180" s="67" t="s">
        <v>2358</v>
      </c>
      <c r="F180" s="65"/>
      <c r="G180" s="49" t="s">
        <v>643</v>
      </c>
      <c r="H180" s="68"/>
      <c r="I180" s="99">
        <v>1524900</v>
      </c>
      <c r="J180" s="113">
        <v>0</v>
      </c>
      <c r="K180" s="121">
        <f t="shared" si="4"/>
        <v>1524900</v>
      </c>
      <c r="L180" s="216">
        <v>1524900</v>
      </c>
      <c r="M180" s="145">
        <f t="shared" si="5"/>
        <v>0</v>
      </c>
    </row>
    <row r="181" spans="1:13" x14ac:dyDescent="0.25">
      <c r="A181" s="97"/>
      <c r="B181" s="98" t="s">
        <v>2053</v>
      </c>
      <c r="C181" s="98" t="s">
        <v>280</v>
      </c>
      <c r="D181" s="98" t="s">
        <v>1967</v>
      </c>
      <c r="E181" s="67" t="s">
        <v>2359</v>
      </c>
      <c r="F181" s="65"/>
      <c r="G181" s="49" t="s">
        <v>2116</v>
      </c>
      <c r="H181" s="68"/>
      <c r="I181" s="99">
        <v>1166100</v>
      </c>
      <c r="J181" s="113">
        <v>0</v>
      </c>
      <c r="K181" s="121">
        <f t="shared" si="4"/>
        <v>1166100</v>
      </c>
      <c r="L181" s="216">
        <v>1166100</v>
      </c>
      <c r="M181" s="145">
        <f t="shared" si="5"/>
        <v>0</v>
      </c>
    </row>
    <row r="182" spans="1:13" x14ac:dyDescent="0.25">
      <c r="A182" s="97"/>
      <c r="B182" s="98" t="s">
        <v>2094</v>
      </c>
      <c r="C182" s="98" t="s">
        <v>1968</v>
      </c>
      <c r="D182" s="98" t="s">
        <v>1969</v>
      </c>
      <c r="E182" s="67" t="s">
        <v>2360</v>
      </c>
      <c r="F182" s="65"/>
      <c r="G182" s="49" t="s">
        <v>639</v>
      </c>
      <c r="H182" s="68"/>
      <c r="I182" s="99">
        <v>3450000</v>
      </c>
      <c r="J182" s="113">
        <v>0</v>
      </c>
      <c r="K182" s="121">
        <f t="shared" si="4"/>
        <v>3450000</v>
      </c>
      <c r="L182" s="216">
        <v>3450000</v>
      </c>
      <c r="M182" s="145">
        <f t="shared" si="5"/>
        <v>0</v>
      </c>
    </row>
    <row r="183" spans="1:13" x14ac:dyDescent="0.25">
      <c r="A183" s="97"/>
      <c r="B183" s="98" t="s">
        <v>1256</v>
      </c>
      <c r="C183" s="98" t="s">
        <v>282</v>
      </c>
      <c r="D183" s="98" t="s">
        <v>1970</v>
      </c>
      <c r="E183" s="67" t="s">
        <v>2361</v>
      </c>
      <c r="F183" s="65"/>
      <c r="G183" s="49" t="s">
        <v>606</v>
      </c>
      <c r="H183" s="68"/>
      <c r="I183" s="99">
        <v>1614600</v>
      </c>
      <c r="J183" s="113">
        <v>0</v>
      </c>
      <c r="K183" s="121">
        <f t="shared" si="4"/>
        <v>1614600</v>
      </c>
      <c r="L183" s="216">
        <v>1614600</v>
      </c>
      <c r="M183" s="145">
        <f t="shared" si="5"/>
        <v>0</v>
      </c>
    </row>
    <row r="184" spans="1:13" x14ac:dyDescent="0.25">
      <c r="A184" s="97"/>
      <c r="B184" s="98" t="s">
        <v>2043</v>
      </c>
      <c r="C184" s="98" t="s">
        <v>1971</v>
      </c>
      <c r="D184" s="98" t="s">
        <v>1972</v>
      </c>
      <c r="E184" s="67" t="s">
        <v>2362</v>
      </c>
      <c r="F184" s="65"/>
      <c r="G184" s="49" t="s">
        <v>153</v>
      </c>
      <c r="H184" s="68"/>
      <c r="I184" s="99">
        <v>2152800</v>
      </c>
      <c r="J184" s="113">
        <v>0</v>
      </c>
      <c r="K184" s="121">
        <f t="shared" si="4"/>
        <v>2152800</v>
      </c>
      <c r="L184" s="216">
        <v>2152800</v>
      </c>
      <c r="M184" s="145">
        <f t="shared" si="5"/>
        <v>0</v>
      </c>
    </row>
    <row r="185" spans="1:13" x14ac:dyDescent="0.25">
      <c r="A185" s="97"/>
      <c r="B185" s="98" t="s">
        <v>2095</v>
      </c>
      <c r="C185" s="98" t="s">
        <v>874</v>
      </c>
      <c r="D185" s="98" t="s">
        <v>1973</v>
      </c>
      <c r="E185" s="67" t="s">
        <v>2363</v>
      </c>
      <c r="F185" s="65"/>
      <c r="G185" s="49" t="s">
        <v>602</v>
      </c>
      <c r="H185" s="68"/>
      <c r="I185" s="99">
        <v>7245000</v>
      </c>
      <c r="J185" s="113">
        <v>0</v>
      </c>
      <c r="K185" s="121">
        <f t="shared" si="4"/>
        <v>7245000</v>
      </c>
      <c r="L185" s="216">
        <v>7245000</v>
      </c>
      <c r="M185" s="145">
        <f t="shared" si="5"/>
        <v>0</v>
      </c>
    </row>
    <row r="186" spans="1:13" x14ac:dyDescent="0.25">
      <c r="A186" s="97"/>
      <c r="B186" s="98" t="s">
        <v>2050</v>
      </c>
      <c r="C186" s="98" t="s">
        <v>875</v>
      </c>
      <c r="D186" s="98" t="s">
        <v>1974</v>
      </c>
      <c r="E186" s="67" t="s">
        <v>2364</v>
      </c>
      <c r="F186" s="65"/>
      <c r="G186" s="49" t="s">
        <v>613</v>
      </c>
      <c r="H186" s="68"/>
      <c r="I186" s="99">
        <v>1614600</v>
      </c>
      <c r="J186" s="113">
        <v>0</v>
      </c>
      <c r="K186" s="121">
        <f t="shared" si="4"/>
        <v>1614600</v>
      </c>
      <c r="L186" s="216">
        <v>1614600</v>
      </c>
      <c r="M186" s="145">
        <f t="shared" si="5"/>
        <v>0</v>
      </c>
    </row>
    <row r="187" spans="1:13" x14ac:dyDescent="0.25">
      <c r="A187" s="97"/>
      <c r="B187" s="98" t="s">
        <v>498</v>
      </c>
      <c r="C187" s="98" t="s">
        <v>581</v>
      </c>
      <c r="D187" s="98" t="s">
        <v>1975</v>
      </c>
      <c r="E187" s="67" t="s">
        <v>2365</v>
      </c>
      <c r="F187" s="65"/>
      <c r="G187" s="49" t="s">
        <v>610</v>
      </c>
      <c r="H187" s="68"/>
      <c r="I187" s="99">
        <v>1255800</v>
      </c>
      <c r="J187" s="113">
        <v>0</v>
      </c>
      <c r="K187" s="121">
        <f t="shared" si="4"/>
        <v>1255800</v>
      </c>
      <c r="L187" s="216">
        <v>1255800</v>
      </c>
      <c r="M187" s="145">
        <f t="shared" si="5"/>
        <v>0</v>
      </c>
    </row>
    <row r="188" spans="1:13" x14ac:dyDescent="0.25">
      <c r="A188" s="97"/>
      <c r="B188" s="98" t="s">
        <v>2096</v>
      </c>
      <c r="C188" s="98" t="s">
        <v>284</v>
      </c>
      <c r="D188" s="98" t="s">
        <v>1976</v>
      </c>
      <c r="E188" s="67" t="s">
        <v>2366</v>
      </c>
      <c r="F188" s="65"/>
      <c r="G188" s="49" t="s">
        <v>2234</v>
      </c>
      <c r="H188" s="68"/>
      <c r="I188" s="99">
        <v>7762500</v>
      </c>
      <c r="J188" s="113">
        <v>1380000</v>
      </c>
      <c r="K188" s="121">
        <f t="shared" si="4"/>
        <v>6382500</v>
      </c>
      <c r="L188" s="216">
        <v>6382500</v>
      </c>
      <c r="M188" s="145">
        <f t="shared" si="5"/>
        <v>0</v>
      </c>
    </row>
    <row r="189" spans="1:13" x14ac:dyDescent="0.25">
      <c r="A189" s="97"/>
      <c r="B189" s="98" t="s">
        <v>2097</v>
      </c>
      <c r="C189" s="98" t="s">
        <v>283</v>
      </c>
      <c r="D189" s="98" t="s">
        <v>1977</v>
      </c>
      <c r="E189" s="67" t="s">
        <v>2263</v>
      </c>
      <c r="F189" s="65"/>
      <c r="G189" s="49" t="s">
        <v>2235</v>
      </c>
      <c r="H189" s="68"/>
      <c r="I189" s="99">
        <v>4215900</v>
      </c>
      <c r="J189" s="113">
        <v>1973400</v>
      </c>
      <c r="K189" s="121">
        <f t="shared" si="4"/>
        <v>2242500</v>
      </c>
      <c r="L189" s="216">
        <v>2242500</v>
      </c>
      <c r="M189" s="145">
        <f t="shared" si="5"/>
        <v>0</v>
      </c>
    </row>
    <row r="190" spans="1:13" x14ac:dyDescent="0.25">
      <c r="A190" s="97"/>
      <c r="B190" s="98" t="s">
        <v>413</v>
      </c>
      <c r="C190" s="98" t="s">
        <v>586</v>
      </c>
      <c r="D190" s="98" t="s">
        <v>1978</v>
      </c>
      <c r="E190" s="67" t="s">
        <v>2367</v>
      </c>
      <c r="F190" s="65"/>
      <c r="G190" s="49" t="s">
        <v>2236</v>
      </c>
      <c r="H190" s="68"/>
      <c r="I190" s="99">
        <v>1076400</v>
      </c>
      <c r="J190" s="113">
        <v>0</v>
      </c>
      <c r="K190" s="121">
        <f t="shared" si="4"/>
        <v>1076400</v>
      </c>
      <c r="L190" s="216">
        <v>1076400</v>
      </c>
      <c r="M190" s="145">
        <f t="shared" si="5"/>
        <v>0</v>
      </c>
    </row>
    <row r="191" spans="1:13" x14ac:dyDescent="0.25">
      <c r="A191" s="97"/>
      <c r="B191" s="98" t="s">
        <v>1789</v>
      </c>
      <c r="C191" s="98" t="s">
        <v>1979</v>
      </c>
      <c r="D191" s="98" t="s">
        <v>1980</v>
      </c>
      <c r="E191" s="67" t="s">
        <v>2368</v>
      </c>
      <c r="F191" s="65"/>
      <c r="G191" s="49" t="s">
        <v>2114</v>
      </c>
      <c r="H191" s="68"/>
      <c r="I191" s="99">
        <v>1166100</v>
      </c>
      <c r="J191" s="113">
        <v>0</v>
      </c>
      <c r="K191" s="121">
        <f t="shared" si="4"/>
        <v>1166100</v>
      </c>
      <c r="L191" s="216">
        <v>1166100</v>
      </c>
      <c r="M191" s="145">
        <f t="shared" si="5"/>
        <v>0</v>
      </c>
    </row>
    <row r="192" spans="1:13" x14ac:dyDescent="0.25">
      <c r="A192" s="97"/>
      <c r="B192" s="98" t="s">
        <v>2098</v>
      </c>
      <c r="C192" s="98" t="s">
        <v>1981</v>
      </c>
      <c r="D192" s="98" t="s">
        <v>1982</v>
      </c>
      <c r="E192" s="67" t="s">
        <v>2369</v>
      </c>
      <c r="F192" s="65"/>
      <c r="G192" s="49" t="s">
        <v>50</v>
      </c>
      <c r="H192" s="68"/>
      <c r="I192" s="99">
        <v>3881250</v>
      </c>
      <c r="J192" s="113">
        <v>0</v>
      </c>
      <c r="K192" s="121">
        <f t="shared" si="4"/>
        <v>3881250</v>
      </c>
      <c r="L192" s="216">
        <v>3881250</v>
      </c>
      <c r="M192" s="145">
        <f t="shared" si="5"/>
        <v>0</v>
      </c>
    </row>
    <row r="193" spans="1:13" x14ac:dyDescent="0.25">
      <c r="A193" s="97"/>
      <c r="B193" s="98" t="s">
        <v>2041</v>
      </c>
      <c r="C193" s="98" t="s">
        <v>1983</v>
      </c>
      <c r="D193" s="98" t="s">
        <v>1984</v>
      </c>
      <c r="E193" s="67" t="s">
        <v>2370</v>
      </c>
      <c r="F193" s="65"/>
      <c r="G193" s="49" t="s">
        <v>640</v>
      </c>
      <c r="H193" s="68"/>
      <c r="I193" s="99">
        <v>2152800</v>
      </c>
      <c r="J193" s="113">
        <v>0</v>
      </c>
      <c r="K193" s="121">
        <f t="shared" si="4"/>
        <v>2152800</v>
      </c>
      <c r="L193" s="216">
        <v>2152800</v>
      </c>
      <c r="M193" s="145">
        <f t="shared" si="5"/>
        <v>0</v>
      </c>
    </row>
    <row r="194" spans="1:13" x14ac:dyDescent="0.25">
      <c r="A194" s="97"/>
      <c r="B194" s="98" t="s">
        <v>2099</v>
      </c>
      <c r="C194" s="98" t="s">
        <v>1985</v>
      </c>
      <c r="D194" s="98" t="s">
        <v>1986</v>
      </c>
      <c r="E194" s="67" t="s">
        <v>2371</v>
      </c>
      <c r="F194" s="65"/>
      <c r="G194" s="49" t="s">
        <v>618</v>
      </c>
      <c r="H194" s="68"/>
      <c r="I194" s="99">
        <v>4036500</v>
      </c>
      <c r="J194" s="113">
        <v>0</v>
      </c>
      <c r="K194" s="121">
        <f t="shared" si="4"/>
        <v>4036500</v>
      </c>
      <c r="L194" s="216">
        <v>4036500</v>
      </c>
      <c r="M194" s="145">
        <f t="shared" si="5"/>
        <v>0</v>
      </c>
    </row>
    <row r="195" spans="1:13" x14ac:dyDescent="0.25">
      <c r="A195" s="97"/>
      <c r="B195" s="98" t="s">
        <v>2100</v>
      </c>
      <c r="C195" s="98" t="s">
        <v>1987</v>
      </c>
      <c r="D195" s="98" t="s">
        <v>1988</v>
      </c>
      <c r="E195" s="67" t="s">
        <v>2372</v>
      </c>
      <c r="F195" s="65"/>
      <c r="G195" s="49" t="s">
        <v>67</v>
      </c>
      <c r="H195" s="68"/>
      <c r="I195" s="99">
        <v>1345500</v>
      </c>
      <c r="J195" s="113">
        <v>0</v>
      </c>
      <c r="K195" s="121">
        <f t="shared" si="4"/>
        <v>1345500</v>
      </c>
      <c r="L195" s="216">
        <v>1345500</v>
      </c>
      <c r="M195" s="145">
        <f t="shared" si="5"/>
        <v>0</v>
      </c>
    </row>
    <row r="196" spans="1:13" x14ac:dyDescent="0.25">
      <c r="A196" s="97"/>
      <c r="B196" s="98" t="s">
        <v>1774</v>
      </c>
      <c r="C196" s="98" t="s">
        <v>878</v>
      </c>
      <c r="D196" s="98" t="s">
        <v>1989</v>
      </c>
      <c r="E196" s="67" t="s">
        <v>2373</v>
      </c>
      <c r="F196" s="65"/>
      <c r="G196" s="49" t="s">
        <v>2237</v>
      </c>
      <c r="H196" s="68"/>
      <c r="I196" s="99">
        <v>3622500</v>
      </c>
      <c r="J196" s="113">
        <v>0</v>
      </c>
      <c r="K196" s="121">
        <f t="shared" si="4"/>
        <v>3622500</v>
      </c>
      <c r="L196" s="216">
        <v>3622500</v>
      </c>
      <c r="M196" s="145">
        <f t="shared" si="5"/>
        <v>0</v>
      </c>
    </row>
    <row r="197" spans="1:13" x14ac:dyDescent="0.25">
      <c r="A197" s="97"/>
      <c r="B197" s="98" t="s">
        <v>2101</v>
      </c>
      <c r="C197" s="98" t="s">
        <v>1990</v>
      </c>
      <c r="D197" s="98" t="s">
        <v>1991</v>
      </c>
      <c r="E197" s="67" t="s">
        <v>2374</v>
      </c>
      <c r="F197" s="65"/>
      <c r="G197" s="49" t="s">
        <v>642</v>
      </c>
      <c r="H197" s="68"/>
      <c r="I197" s="99">
        <v>1345500</v>
      </c>
      <c r="J197" s="113">
        <v>0</v>
      </c>
      <c r="K197" s="121">
        <f t="shared" si="4"/>
        <v>1345500</v>
      </c>
      <c r="L197" s="216">
        <v>1345500</v>
      </c>
      <c r="M197" s="145">
        <f t="shared" si="5"/>
        <v>0</v>
      </c>
    </row>
    <row r="198" spans="1:13" x14ac:dyDescent="0.25">
      <c r="A198" s="97"/>
      <c r="B198" s="98" t="s">
        <v>2102</v>
      </c>
      <c r="C198" s="98" t="s">
        <v>1992</v>
      </c>
      <c r="D198" s="98" t="s">
        <v>1993</v>
      </c>
      <c r="E198" s="67" t="s">
        <v>2375</v>
      </c>
      <c r="F198" s="65"/>
      <c r="G198" s="49" t="s">
        <v>2238</v>
      </c>
      <c r="H198" s="68"/>
      <c r="I198" s="99">
        <v>800000</v>
      </c>
      <c r="J198" s="113">
        <v>800000</v>
      </c>
      <c r="K198" s="121">
        <f t="shared" si="4"/>
        <v>0</v>
      </c>
      <c r="L198" s="216">
        <v>0</v>
      </c>
      <c r="M198" s="145">
        <f t="shared" si="5"/>
        <v>0</v>
      </c>
    </row>
    <row r="199" spans="1:13" x14ac:dyDescent="0.25">
      <c r="A199" s="97"/>
      <c r="B199" s="98" t="s">
        <v>1278</v>
      </c>
      <c r="C199" s="98" t="s">
        <v>1994</v>
      </c>
      <c r="D199" s="98" t="s">
        <v>1995</v>
      </c>
      <c r="E199" s="67" t="s">
        <v>2376</v>
      </c>
      <c r="F199" s="65"/>
      <c r="G199" s="49" t="s">
        <v>2239</v>
      </c>
      <c r="H199" s="68"/>
      <c r="I199" s="99">
        <v>4000000</v>
      </c>
      <c r="J199" s="113">
        <v>0</v>
      </c>
      <c r="K199" s="121">
        <f t="shared" si="4"/>
        <v>4000000</v>
      </c>
      <c r="L199" s="216">
        <v>4000000</v>
      </c>
      <c r="M199" s="145">
        <f t="shared" si="5"/>
        <v>0</v>
      </c>
    </row>
    <row r="200" spans="1:13" x14ac:dyDescent="0.25">
      <c r="A200" s="97"/>
      <c r="B200" s="98" t="s">
        <v>2051</v>
      </c>
      <c r="C200" s="98" t="s">
        <v>1825</v>
      </c>
      <c r="D200" s="98" t="s">
        <v>1996</v>
      </c>
      <c r="E200" s="67" t="s">
        <v>2377</v>
      </c>
      <c r="F200" s="65"/>
      <c r="G200" s="49" t="s">
        <v>2115</v>
      </c>
      <c r="H200" s="68"/>
      <c r="I200" s="99">
        <v>2691000</v>
      </c>
      <c r="J200" s="113">
        <v>0</v>
      </c>
      <c r="K200" s="121">
        <f t="shared" ref="K200:K227" si="6">+I200-J200</f>
        <v>2691000</v>
      </c>
      <c r="L200" s="216">
        <v>2691000</v>
      </c>
      <c r="M200" s="145">
        <f t="shared" si="5"/>
        <v>0</v>
      </c>
    </row>
    <row r="201" spans="1:13" x14ac:dyDescent="0.25">
      <c r="A201" s="97"/>
      <c r="B201" s="98" t="s">
        <v>292</v>
      </c>
      <c r="C201" s="98" t="s">
        <v>986</v>
      </c>
      <c r="D201" s="98" t="s">
        <v>987</v>
      </c>
      <c r="E201" s="67" t="s">
        <v>1219</v>
      </c>
      <c r="F201" s="65"/>
      <c r="G201" s="49" t="s">
        <v>1072</v>
      </c>
      <c r="H201" s="68"/>
      <c r="I201" s="99">
        <v>100000000</v>
      </c>
      <c r="J201" s="113">
        <v>194066</v>
      </c>
      <c r="K201" s="121">
        <f t="shared" si="6"/>
        <v>99805934</v>
      </c>
      <c r="L201" s="216">
        <v>99805934</v>
      </c>
      <c r="M201" s="145">
        <f t="shared" si="5"/>
        <v>0</v>
      </c>
    </row>
    <row r="202" spans="1:13" x14ac:dyDescent="0.25">
      <c r="A202" s="97"/>
      <c r="B202" s="98" t="s">
        <v>688</v>
      </c>
      <c r="C202" s="98" t="s">
        <v>1997</v>
      </c>
      <c r="D202" s="98" t="s">
        <v>1998</v>
      </c>
      <c r="E202" s="67" t="s">
        <v>2378</v>
      </c>
      <c r="F202" s="65"/>
      <c r="G202" s="49" t="s">
        <v>2240</v>
      </c>
      <c r="H202" s="68"/>
      <c r="I202" s="99">
        <v>1345500</v>
      </c>
      <c r="J202" s="113">
        <v>89700</v>
      </c>
      <c r="K202" s="121">
        <f t="shared" si="6"/>
        <v>1255800</v>
      </c>
      <c r="L202" s="216">
        <v>1255800</v>
      </c>
      <c r="M202" s="145">
        <f t="shared" si="5"/>
        <v>0</v>
      </c>
    </row>
    <row r="203" spans="1:13" x14ac:dyDescent="0.25">
      <c r="A203" s="97"/>
      <c r="B203" s="98" t="s">
        <v>392</v>
      </c>
      <c r="C203" s="98" t="s">
        <v>914</v>
      </c>
      <c r="D203" s="98" t="s">
        <v>1999</v>
      </c>
      <c r="E203" s="67" t="s">
        <v>2379</v>
      </c>
      <c r="F203" s="65"/>
      <c r="G203" s="49" t="s">
        <v>630</v>
      </c>
      <c r="H203" s="68"/>
      <c r="I203" s="99">
        <v>2252500</v>
      </c>
      <c r="J203" s="113">
        <v>0</v>
      </c>
      <c r="K203" s="121">
        <f t="shared" si="6"/>
        <v>2252500</v>
      </c>
      <c r="L203" s="216">
        <v>2252500</v>
      </c>
      <c r="M203" s="145">
        <f t="shared" si="5"/>
        <v>0</v>
      </c>
    </row>
    <row r="204" spans="1:13" x14ac:dyDescent="0.25">
      <c r="A204" s="97"/>
      <c r="B204" s="98" t="s">
        <v>384</v>
      </c>
      <c r="C204" s="98" t="s">
        <v>1882</v>
      </c>
      <c r="D204" s="98" t="s">
        <v>2000</v>
      </c>
      <c r="E204" s="67" t="s">
        <v>2380</v>
      </c>
      <c r="F204" s="65"/>
      <c r="G204" s="49" t="s">
        <v>2241</v>
      </c>
      <c r="H204" s="68"/>
      <c r="I204" s="99">
        <v>8000000</v>
      </c>
      <c r="J204" s="113">
        <v>0</v>
      </c>
      <c r="K204" s="121">
        <f t="shared" si="6"/>
        <v>8000000</v>
      </c>
      <c r="L204" s="216">
        <v>8000000</v>
      </c>
      <c r="M204" s="145">
        <f t="shared" si="5"/>
        <v>0</v>
      </c>
    </row>
    <row r="205" spans="1:13" x14ac:dyDescent="0.25">
      <c r="A205" s="97"/>
      <c r="B205" s="98" t="s">
        <v>868</v>
      </c>
      <c r="C205" s="98" t="s">
        <v>921</v>
      </c>
      <c r="D205" s="98" t="s">
        <v>2001</v>
      </c>
      <c r="E205" s="67" t="s">
        <v>2381</v>
      </c>
      <c r="F205" s="65"/>
      <c r="G205" s="49" t="s">
        <v>2242</v>
      </c>
      <c r="H205" s="68"/>
      <c r="I205" s="99">
        <v>1345500</v>
      </c>
      <c r="J205" s="113">
        <v>89700</v>
      </c>
      <c r="K205" s="121">
        <f t="shared" si="6"/>
        <v>1255800</v>
      </c>
      <c r="L205" s="216">
        <v>1255800</v>
      </c>
      <c r="M205" s="145">
        <f t="shared" si="5"/>
        <v>0</v>
      </c>
    </row>
    <row r="206" spans="1:13" x14ac:dyDescent="0.25">
      <c r="A206" s="97"/>
      <c r="B206" s="98" t="s">
        <v>2103</v>
      </c>
      <c r="C206" s="98" t="s">
        <v>1280</v>
      </c>
      <c r="D206" s="98" t="s">
        <v>2002</v>
      </c>
      <c r="E206" s="67" t="s">
        <v>2382</v>
      </c>
      <c r="F206" s="65"/>
      <c r="G206" s="49" t="s">
        <v>627</v>
      </c>
      <c r="H206" s="68"/>
      <c r="I206" s="99">
        <v>1345500</v>
      </c>
      <c r="J206" s="113">
        <v>0</v>
      </c>
      <c r="K206" s="121">
        <f t="shared" si="6"/>
        <v>1345500</v>
      </c>
      <c r="L206" s="216">
        <v>1345500</v>
      </c>
      <c r="M206" s="145">
        <f t="shared" si="5"/>
        <v>0</v>
      </c>
    </row>
    <row r="207" spans="1:13" x14ac:dyDescent="0.25">
      <c r="A207" s="97"/>
      <c r="B207" s="98" t="s">
        <v>2104</v>
      </c>
      <c r="C207" s="98" t="s">
        <v>2003</v>
      </c>
      <c r="D207" s="98" t="s">
        <v>2004</v>
      </c>
      <c r="E207" s="67" t="s">
        <v>2383</v>
      </c>
      <c r="F207" s="65"/>
      <c r="G207" s="49" t="s">
        <v>225</v>
      </c>
      <c r="H207" s="68"/>
      <c r="I207" s="99">
        <v>1345500</v>
      </c>
      <c r="J207" s="113">
        <v>0</v>
      </c>
      <c r="K207" s="121">
        <f t="shared" si="6"/>
        <v>1345500</v>
      </c>
      <c r="L207" s="216">
        <v>1345500</v>
      </c>
      <c r="M207" s="145">
        <f t="shared" si="5"/>
        <v>0</v>
      </c>
    </row>
    <row r="208" spans="1:13" x14ac:dyDescent="0.25">
      <c r="A208" s="97"/>
      <c r="B208" s="98" t="s">
        <v>2105</v>
      </c>
      <c r="C208" s="98" t="s">
        <v>1889</v>
      </c>
      <c r="D208" s="98" t="s">
        <v>2005</v>
      </c>
      <c r="E208" s="67" t="s">
        <v>2384</v>
      </c>
      <c r="F208" s="65"/>
      <c r="G208" s="49" t="s">
        <v>224</v>
      </c>
      <c r="H208" s="68"/>
      <c r="I208" s="99">
        <v>1300000</v>
      </c>
      <c r="J208" s="113">
        <v>0</v>
      </c>
      <c r="K208" s="121">
        <f t="shared" si="6"/>
        <v>1300000</v>
      </c>
      <c r="L208" s="216">
        <v>1300000</v>
      </c>
      <c r="M208" s="145">
        <f t="shared" si="5"/>
        <v>0</v>
      </c>
    </row>
    <row r="209" spans="1:13" x14ac:dyDescent="0.25">
      <c r="A209" s="97"/>
      <c r="B209" s="98" t="s">
        <v>2106</v>
      </c>
      <c r="C209" s="98" t="s">
        <v>1281</v>
      </c>
      <c r="D209" s="98" t="s">
        <v>2006</v>
      </c>
      <c r="E209" s="67" t="s">
        <v>2385</v>
      </c>
      <c r="F209" s="65"/>
      <c r="G209" s="49" t="s">
        <v>222</v>
      </c>
      <c r="H209" s="68"/>
      <c r="I209" s="99">
        <v>1345500</v>
      </c>
      <c r="J209" s="113">
        <v>0</v>
      </c>
      <c r="K209" s="121">
        <f t="shared" si="6"/>
        <v>1345500</v>
      </c>
      <c r="L209" s="216">
        <v>1345500</v>
      </c>
      <c r="M209" s="145">
        <f t="shared" si="5"/>
        <v>0</v>
      </c>
    </row>
    <row r="210" spans="1:13" x14ac:dyDescent="0.25">
      <c r="A210" s="97"/>
      <c r="B210" s="98" t="s">
        <v>349</v>
      </c>
      <c r="C210" s="98" t="s">
        <v>2007</v>
      </c>
      <c r="D210" s="98" t="s">
        <v>2008</v>
      </c>
      <c r="E210" s="67" t="s">
        <v>2386</v>
      </c>
      <c r="F210" s="65"/>
      <c r="G210" s="49" t="s">
        <v>604</v>
      </c>
      <c r="H210" s="68"/>
      <c r="I210" s="99">
        <v>1345500</v>
      </c>
      <c r="J210" s="113">
        <v>89700</v>
      </c>
      <c r="K210" s="121">
        <f t="shared" si="6"/>
        <v>1255800</v>
      </c>
      <c r="L210" s="216">
        <v>1255800</v>
      </c>
      <c r="M210" s="145">
        <f t="shared" si="5"/>
        <v>0</v>
      </c>
    </row>
    <row r="211" spans="1:13" x14ac:dyDescent="0.25">
      <c r="A211" s="97"/>
      <c r="B211" s="98" t="s">
        <v>2107</v>
      </c>
      <c r="C211" s="98" t="s">
        <v>1888</v>
      </c>
      <c r="D211" s="98" t="s">
        <v>2009</v>
      </c>
      <c r="E211" s="67" t="s">
        <v>2387</v>
      </c>
      <c r="F211" s="65"/>
      <c r="G211" s="49" t="s">
        <v>644</v>
      </c>
      <c r="H211" s="68"/>
      <c r="I211" s="99">
        <v>1345500</v>
      </c>
      <c r="J211" s="113">
        <v>0</v>
      </c>
      <c r="K211" s="121">
        <f t="shared" si="6"/>
        <v>1345500</v>
      </c>
      <c r="L211" s="216">
        <v>1345500</v>
      </c>
      <c r="M211" s="145">
        <f t="shared" si="5"/>
        <v>0</v>
      </c>
    </row>
    <row r="212" spans="1:13" x14ac:dyDescent="0.25">
      <c r="A212" s="97"/>
      <c r="B212" s="98" t="s">
        <v>1796</v>
      </c>
      <c r="C212" s="98" t="s">
        <v>913</v>
      </c>
      <c r="D212" s="98" t="s">
        <v>2010</v>
      </c>
      <c r="E212" s="67" t="s">
        <v>2388</v>
      </c>
      <c r="F212" s="65"/>
      <c r="G212" s="49" t="s">
        <v>605</v>
      </c>
      <c r="H212" s="68"/>
      <c r="I212" s="99">
        <v>1345500</v>
      </c>
      <c r="J212" s="113">
        <v>89700</v>
      </c>
      <c r="K212" s="121">
        <f t="shared" si="6"/>
        <v>1255800</v>
      </c>
      <c r="L212" s="216">
        <v>1255800</v>
      </c>
      <c r="M212" s="145">
        <f t="shared" si="5"/>
        <v>0</v>
      </c>
    </row>
    <row r="213" spans="1:13" x14ac:dyDescent="0.25">
      <c r="A213" s="97"/>
      <c r="B213" s="98" t="s">
        <v>414</v>
      </c>
      <c r="C213" s="98" t="s">
        <v>2011</v>
      </c>
      <c r="D213" s="98" t="s">
        <v>2012</v>
      </c>
      <c r="E213" s="67" t="s">
        <v>2389</v>
      </c>
      <c r="F213" s="65"/>
      <c r="G213" s="49" t="s">
        <v>2243</v>
      </c>
      <c r="H213" s="68"/>
      <c r="I213" s="99">
        <v>1345500</v>
      </c>
      <c r="J213" s="113">
        <v>0</v>
      </c>
      <c r="K213" s="121">
        <f t="shared" si="6"/>
        <v>1345500</v>
      </c>
      <c r="L213" s="216">
        <v>1345500</v>
      </c>
      <c r="M213" s="145">
        <f t="shared" si="5"/>
        <v>0</v>
      </c>
    </row>
    <row r="214" spans="1:13" x14ac:dyDescent="0.25">
      <c r="A214" s="97"/>
      <c r="B214" s="98" t="s">
        <v>573</v>
      </c>
      <c r="C214" s="98" t="s">
        <v>1872</v>
      </c>
      <c r="D214" s="98" t="s">
        <v>2013</v>
      </c>
      <c r="E214" s="67" t="s">
        <v>2390</v>
      </c>
      <c r="F214" s="65"/>
      <c r="G214" s="49" t="s">
        <v>634</v>
      </c>
      <c r="H214" s="68"/>
      <c r="I214" s="99">
        <v>3000000</v>
      </c>
      <c r="J214" s="113">
        <v>200000</v>
      </c>
      <c r="K214" s="121">
        <f t="shared" si="6"/>
        <v>2800000</v>
      </c>
      <c r="L214" s="216">
        <v>2800000</v>
      </c>
      <c r="M214" s="145">
        <f t="shared" si="5"/>
        <v>0</v>
      </c>
    </row>
    <row r="215" spans="1:13" x14ac:dyDescent="0.25">
      <c r="A215" s="97"/>
      <c r="B215" s="98" t="s">
        <v>538</v>
      </c>
      <c r="C215" s="98" t="s">
        <v>928</v>
      </c>
      <c r="D215" s="98" t="s">
        <v>2014</v>
      </c>
      <c r="E215" s="67" t="s">
        <v>2391</v>
      </c>
      <c r="F215" s="65"/>
      <c r="G215" s="49" t="s">
        <v>2152</v>
      </c>
      <c r="H215" s="68"/>
      <c r="I215" s="99">
        <v>2600000</v>
      </c>
      <c r="J215" s="113">
        <v>0</v>
      </c>
      <c r="K215" s="121">
        <f t="shared" si="6"/>
        <v>2600000</v>
      </c>
      <c r="L215" s="216">
        <v>2600000</v>
      </c>
      <c r="M215" s="145">
        <f t="shared" si="5"/>
        <v>0</v>
      </c>
    </row>
    <row r="216" spans="1:13" x14ac:dyDescent="0.25">
      <c r="A216" s="97"/>
      <c r="B216" s="98" t="s">
        <v>232</v>
      </c>
      <c r="C216" s="98" t="s">
        <v>2015</v>
      </c>
      <c r="D216" s="98" t="s">
        <v>2016</v>
      </c>
      <c r="E216" s="67" t="s">
        <v>2392</v>
      </c>
      <c r="F216" s="65"/>
      <c r="G216" s="49" t="s">
        <v>2244</v>
      </c>
      <c r="H216" s="68"/>
      <c r="I216" s="99">
        <v>4000060</v>
      </c>
      <c r="J216" s="113">
        <v>0</v>
      </c>
      <c r="K216" s="121">
        <f t="shared" si="6"/>
        <v>4000060</v>
      </c>
      <c r="L216" s="216">
        <v>4000060</v>
      </c>
      <c r="M216" s="145">
        <f t="shared" si="5"/>
        <v>0</v>
      </c>
    </row>
    <row r="217" spans="1:13" x14ac:dyDescent="0.25">
      <c r="A217" s="97"/>
      <c r="B217" s="98" t="s">
        <v>373</v>
      </c>
      <c r="C217" s="98" t="s">
        <v>2017</v>
      </c>
      <c r="D217" s="98" t="s">
        <v>2018</v>
      </c>
      <c r="E217" s="67" t="s">
        <v>2393</v>
      </c>
      <c r="F217" s="65"/>
      <c r="G217" s="49" t="s">
        <v>632</v>
      </c>
      <c r="H217" s="68"/>
      <c r="I217" s="99">
        <v>1345500</v>
      </c>
      <c r="J217" s="113">
        <v>0</v>
      </c>
      <c r="K217" s="121">
        <f t="shared" si="6"/>
        <v>1345500</v>
      </c>
      <c r="L217" s="216">
        <v>1345500</v>
      </c>
      <c r="M217" s="145">
        <f t="shared" si="5"/>
        <v>0</v>
      </c>
    </row>
    <row r="218" spans="1:13" x14ac:dyDescent="0.25">
      <c r="A218" s="97"/>
      <c r="B218" s="98" t="s">
        <v>213</v>
      </c>
      <c r="C218" s="98" t="s">
        <v>2019</v>
      </c>
      <c r="D218" s="98" t="s">
        <v>2020</v>
      </c>
      <c r="E218" s="67" t="s">
        <v>2394</v>
      </c>
      <c r="F218" s="65"/>
      <c r="G218" s="49" t="s">
        <v>2177</v>
      </c>
      <c r="H218" s="68"/>
      <c r="I218" s="99">
        <v>1704300</v>
      </c>
      <c r="J218" s="113">
        <v>0</v>
      </c>
      <c r="K218" s="121">
        <f t="shared" si="6"/>
        <v>1704300</v>
      </c>
      <c r="L218" s="216">
        <v>1704300</v>
      </c>
      <c r="M218" s="145">
        <f t="shared" si="5"/>
        <v>0</v>
      </c>
    </row>
    <row r="219" spans="1:13" x14ac:dyDescent="0.25">
      <c r="A219" s="97"/>
      <c r="B219" s="98" t="s">
        <v>407</v>
      </c>
      <c r="C219" s="98" t="s">
        <v>1287</v>
      </c>
      <c r="D219" s="98" t="s">
        <v>2021</v>
      </c>
      <c r="E219" s="67" t="s">
        <v>2395</v>
      </c>
      <c r="F219" s="65"/>
      <c r="G219" s="49" t="s">
        <v>2179</v>
      </c>
      <c r="H219" s="68"/>
      <c r="I219" s="99">
        <v>1704300</v>
      </c>
      <c r="J219" s="113">
        <v>0</v>
      </c>
      <c r="K219" s="121">
        <f t="shared" si="6"/>
        <v>1704300</v>
      </c>
      <c r="L219" s="216">
        <v>1704300</v>
      </c>
      <c r="M219" s="145">
        <f t="shared" si="5"/>
        <v>0</v>
      </c>
    </row>
    <row r="220" spans="1:13" x14ac:dyDescent="0.25">
      <c r="A220" s="97"/>
      <c r="B220" s="98" t="s">
        <v>2065</v>
      </c>
      <c r="C220" s="98" t="s">
        <v>2022</v>
      </c>
      <c r="D220" s="98" t="s">
        <v>2023</v>
      </c>
      <c r="E220" s="67" t="s">
        <v>2396</v>
      </c>
      <c r="F220" s="65"/>
      <c r="G220" s="49" t="s">
        <v>2180</v>
      </c>
      <c r="H220" s="68"/>
      <c r="I220" s="99">
        <v>1704300</v>
      </c>
      <c r="J220" s="113">
        <v>0</v>
      </c>
      <c r="K220" s="121">
        <f t="shared" si="6"/>
        <v>1704300</v>
      </c>
      <c r="L220" s="216">
        <v>1704300</v>
      </c>
      <c r="M220" s="145">
        <f t="shared" si="5"/>
        <v>0</v>
      </c>
    </row>
    <row r="221" spans="1:13" x14ac:dyDescent="0.25">
      <c r="A221" s="97"/>
      <c r="B221" s="98" t="s">
        <v>2108</v>
      </c>
      <c r="C221" s="98" t="s">
        <v>2024</v>
      </c>
      <c r="D221" s="98" t="s">
        <v>2025</v>
      </c>
      <c r="E221" s="67" t="s">
        <v>2397</v>
      </c>
      <c r="F221" s="65"/>
      <c r="G221" s="49" t="s">
        <v>2245</v>
      </c>
      <c r="H221" s="68"/>
      <c r="I221" s="99">
        <v>1345500</v>
      </c>
      <c r="J221" s="113">
        <v>0</v>
      </c>
      <c r="K221" s="121">
        <f t="shared" si="6"/>
        <v>1345500</v>
      </c>
      <c r="L221" s="216">
        <v>1345500</v>
      </c>
      <c r="M221" s="145">
        <f t="shared" si="5"/>
        <v>0</v>
      </c>
    </row>
    <row r="222" spans="1:13" x14ac:dyDescent="0.25">
      <c r="A222" s="97"/>
      <c r="B222" s="98" t="s">
        <v>193</v>
      </c>
      <c r="C222" s="98" t="s">
        <v>2026</v>
      </c>
      <c r="D222" s="98" t="s">
        <v>2027</v>
      </c>
      <c r="E222" s="67" t="s">
        <v>2398</v>
      </c>
      <c r="F222" s="65"/>
      <c r="G222" s="49" t="s">
        <v>2246</v>
      </c>
      <c r="H222" s="68"/>
      <c r="I222" s="99">
        <v>10400000</v>
      </c>
      <c r="J222" s="113">
        <v>0</v>
      </c>
      <c r="K222" s="121">
        <f t="shared" si="6"/>
        <v>10400000</v>
      </c>
      <c r="L222" s="216">
        <v>10400000</v>
      </c>
      <c r="M222" s="145">
        <f t="shared" si="5"/>
        <v>0</v>
      </c>
    </row>
    <row r="223" spans="1:13" x14ac:dyDescent="0.25">
      <c r="A223" s="97"/>
      <c r="B223" s="98" t="s">
        <v>880</v>
      </c>
      <c r="C223" s="98" t="s">
        <v>2028</v>
      </c>
      <c r="D223" s="98" t="s">
        <v>2029</v>
      </c>
      <c r="E223" s="67" t="s">
        <v>2399</v>
      </c>
      <c r="F223" s="65"/>
      <c r="G223" s="49" t="s">
        <v>2202</v>
      </c>
      <c r="H223" s="68"/>
      <c r="I223" s="99">
        <v>807300</v>
      </c>
      <c r="J223" s="113">
        <v>89700</v>
      </c>
      <c r="K223" s="121">
        <f t="shared" si="6"/>
        <v>717600</v>
      </c>
      <c r="L223" s="216">
        <v>717600</v>
      </c>
      <c r="M223" s="145">
        <f t="shared" si="5"/>
        <v>0</v>
      </c>
    </row>
    <row r="224" spans="1:13" x14ac:dyDescent="0.25">
      <c r="A224" s="97"/>
      <c r="B224" s="98" t="s">
        <v>2066</v>
      </c>
      <c r="C224" s="98" t="s">
        <v>2030</v>
      </c>
      <c r="D224" s="98" t="s">
        <v>2031</v>
      </c>
      <c r="E224" s="67" t="s">
        <v>2400</v>
      </c>
      <c r="F224" s="65"/>
      <c r="G224" s="49" t="s">
        <v>2185</v>
      </c>
      <c r="H224" s="68"/>
      <c r="I224" s="99">
        <v>1345500</v>
      </c>
      <c r="J224" s="113">
        <v>0</v>
      </c>
      <c r="K224" s="121">
        <f t="shared" si="6"/>
        <v>1345500</v>
      </c>
      <c r="L224" s="216">
        <v>1345500</v>
      </c>
      <c r="M224" s="145">
        <f t="shared" si="5"/>
        <v>0</v>
      </c>
    </row>
    <row r="225" spans="1:13" x14ac:dyDescent="0.25">
      <c r="A225" s="97"/>
      <c r="B225" s="98" t="s">
        <v>559</v>
      </c>
      <c r="C225" s="98" t="s">
        <v>942</v>
      </c>
      <c r="D225" s="98" t="s">
        <v>2032</v>
      </c>
      <c r="E225" s="67" t="s">
        <v>2401</v>
      </c>
      <c r="F225" s="65"/>
      <c r="G225" s="49" t="s">
        <v>2176</v>
      </c>
      <c r="H225" s="68"/>
      <c r="I225" s="99">
        <v>1345500</v>
      </c>
      <c r="J225" s="113">
        <v>0</v>
      </c>
      <c r="K225" s="121">
        <f t="shared" si="6"/>
        <v>1345500</v>
      </c>
      <c r="L225" s="216">
        <v>1345500</v>
      </c>
      <c r="M225" s="145">
        <f t="shared" si="5"/>
        <v>0</v>
      </c>
    </row>
    <row r="226" spans="1:13" x14ac:dyDescent="0.25">
      <c r="A226" s="97"/>
      <c r="B226" s="98" t="s">
        <v>132</v>
      </c>
      <c r="C226" s="98" t="s">
        <v>2033</v>
      </c>
      <c r="D226" s="98" t="s">
        <v>2034</v>
      </c>
      <c r="E226" s="67" t="s">
        <v>2402</v>
      </c>
      <c r="F226" s="65"/>
      <c r="G226" s="49" t="s">
        <v>2189</v>
      </c>
      <c r="H226" s="68"/>
      <c r="I226" s="99">
        <v>1345500</v>
      </c>
      <c r="J226" s="113">
        <v>0</v>
      </c>
      <c r="K226" s="121">
        <f t="shared" si="6"/>
        <v>1345500</v>
      </c>
      <c r="L226" s="216">
        <v>1345500</v>
      </c>
      <c r="M226" s="145">
        <f t="shared" si="5"/>
        <v>0</v>
      </c>
    </row>
    <row r="227" spans="1:13" x14ac:dyDescent="0.25">
      <c r="A227" s="97"/>
      <c r="B227" s="98" t="s">
        <v>2109</v>
      </c>
      <c r="C227" s="98" t="s">
        <v>2035</v>
      </c>
      <c r="D227" s="98" t="s">
        <v>2036</v>
      </c>
      <c r="E227" s="67" t="s">
        <v>2403</v>
      </c>
      <c r="F227" s="65"/>
      <c r="G227" s="49" t="s">
        <v>615</v>
      </c>
      <c r="H227" s="68"/>
      <c r="I227" s="99">
        <v>1345500</v>
      </c>
      <c r="J227" s="113">
        <v>0</v>
      </c>
      <c r="K227" s="121">
        <f t="shared" si="6"/>
        <v>1345500</v>
      </c>
      <c r="L227" s="217">
        <v>1345500</v>
      </c>
      <c r="M227" s="145">
        <f t="shared" si="5"/>
        <v>0</v>
      </c>
    </row>
    <row r="228" spans="1:13" x14ac:dyDescent="0.25">
      <c r="A228" s="7"/>
      <c r="B228" s="8"/>
      <c r="C228" s="8"/>
      <c r="D228" s="8"/>
      <c r="E228" s="8"/>
      <c r="F228" s="8"/>
      <c r="G228" s="220" t="s">
        <v>13</v>
      </c>
      <c r="H228" s="221"/>
      <c r="I228" s="16">
        <f>SUM(I7:I227)</f>
        <v>1088232760</v>
      </c>
      <c r="J228" s="16">
        <f>SUM(J7:J227)</f>
        <v>184405192</v>
      </c>
      <c r="K228" s="16">
        <f>SUM(K7:K227)</f>
        <v>903827568</v>
      </c>
      <c r="L228" s="16">
        <f>SUM(L7:L227)</f>
        <v>903827568</v>
      </c>
      <c r="M228" s="218">
        <f>SUM(M7:M227)</f>
        <v>0</v>
      </c>
    </row>
    <row r="229" spans="1:13" ht="12.75" customHeight="1" x14ac:dyDescent="0.25">
      <c r="A229" s="7"/>
      <c r="B229" s="8"/>
      <c r="C229" s="8"/>
      <c r="D229" s="8"/>
      <c r="E229" s="8"/>
      <c r="F229" s="12"/>
      <c r="G229" s="8"/>
      <c r="H229" s="8"/>
      <c r="I229" s="12"/>
      <c r="J229" s="12"/>
      <c r="K229" s="12"/>
      <c r="L229" s="12"/>
      <c r="M229" s="13"/>
    </row>
    <row r="231" spans="1:13" x14ac:dyDescent="0.25">
      <c r="B231" s="45"/>
    </row>
    <row r="232" spans="1:13" x14ac:dyDescent="0.25">
      <c r="B232" s="45"/>
      <c r="I232" s="45"/>
      <c r="J232" s="45"/>
      <c r="K232" s="45"/>
    </row>
    <row r="233" spans="1:13" x14ac:dyDescent="0.25">
      <c r="B233" s="45"/>
    </row>
  </sheetData>
  <mergeCells count="8">
    <mergeCell ref="L5:L6"/>
    <mergeCell ref="E6:F6"/>
    <mergeCell ref="G6:H6"/>
    <mergeCell ref="A3:L3"/>
    <mergeCell ref="G228:H228"/>
    <mergeCell ref="A5:A6"/>
    <mergeCell ref="E5:H5"/>
    <mergeCell ref="I5:I6"/>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71"/>
  <sheetViews>
    <sheetView workbookViewId="0">
      <selection activeCell="M4" sqref="M4"/>
    </sheetView>
  </sheetViews>
  <sheetFormatPr baseColWidth="10" defaultRowHeight="15" x14ac:dyDescent="0.25"/>
  <cols>
    <col min="1" max="1" width="15.140625" style="3" customWidth="1"/>
    <col min="2" max="4" width="14.7109375" style="3" customWidth="1"/>
    <col min="5" max="5" width="15.7109375" style="3" customWidth="1"/>
    <col min="6" max="6" width="14.7109375" style="3" customWidth="1"/>
    <col min="7" max="13" width="15.7109375" style="3" customWidth="1"/>
    <col min="14" max="16384" width="11.42578125" style="3"/>
  </cols>
  <sheetData>
    <row r="1" spans="1:13" ht="12.75" customHeight="1" x14ac:dyDescent="0.25">
      <c r="A1" s="1" t="s">
        <v>24</v>
      </c>
      <c r="B1" s="1"/>
      <c r="C1" s="1"/>
      <c r="D1" s="1"/>
      <c r="E1" s="2"/>
      <c r="F1" s="1"/>
      <c r="G1" s="2"/>
      <c r="H1" s="2"/>
      <c r="I1" s="2"/>
      <c r="J1" s="2"/>
      <c r="K1" s="2"/>
      <c r="L1" s="2"/>
      <c r="M1" s="2"/>
    </row>
    <row r="2" spans="1:13" ht="12.75" customHeight="1" x14ac:dyDescent="0.25">
      <c r="A2" s="2"/>
      <c r="B2" s="2"/>
      <c r="C2" s="2"/>
      <c r="D2" s="2"/>
      <c r="E2" s="2"/>
      <c r="F2" s="2"/>
      <c r="G2" s="2"/>
      <c r="H2" s="2"/>
      <c r="I2" s="2"/>
      <c r="J2" s="2"/>
      <c r="K2" s="2"/>
      <c r="L2" s="2"/>
      <c r="M2" s="47"/>
    </row>
    <row r="3" spans="1:13" ht="15" customHeight="1" x14ac:dyDescent="0.25">
      <c r="A3" s="219" t="s">
        <v>98</v>
      </c>
      <c r="B3" s="219"/>
      <c r="C3" s="219"/>
      <c r="D3" s="219"/>
      <c r="E3" s="219"/>
      <c r="F3" s="219"/>
      <c r="G3" s="219"/>
      <c r="H3" s="219"/>
      <c r="I3" s="219"/>
      <c r="J3" s="219"/>
      <c r="K3" s="219"/>
      <c r="L3" s="219"/>
      <c r="M3" s="123" t="s">
        <v>3125</v>
      </c>
    </row>
    <row r="4" spans="1:13" ht="12.75" customHeight="1" x14ac:dyDescent="0.25">
      <c r="A4" s="4"/>
      <c r="B4" s="4"/>
      <c r="C4" s="4"/>
      <c r="D4" s="4"/>
      <c r="E4" s="4"/>
      <c r="F4" s="4"/>
      <c r="G4" s="4"/>
      <c r="H4" s="4"/>
      <c r="I4" s="4"/>
      <c r="J4" s="4"/>
      <c r="K4" s="4"/>
      <c r="L4" s="4"/>
      <c r="M4" s="5"/>
    </row>
    <row r="5" spans="1:13" x14ac:dyDescent="0.25">
      <c r="A5" s="7"/>
      <c r="B5" s="8"/>
      <c r="C5" s="8"/>
      <c r="D5" s="8"/>
      <c r="E5" s="8"/>
      <c r="F5" s="8"/>
      <c r="G5" s="220" t="s">
        <v>13</v>
      </c>
      <c r="H5" s="221"/>
      <c r="I5" s="9"/>
      <c r="J5" s="52"/>
      <c r="K5" s="52"/>
      <c r="L5" s="10"/>
      <c r="M5" s="11"/>
    </row>
    <row r="6" spans="1:13" x14ac:dyDescent="0.25">
      <c r="A6" s="222" t="s">
        <v>4</v>
      </c>
      <c r="B6" s="96" t="s">
        <v>10</v>
      </c>
      <c r="C6" s="92" t="s">
        <v>14</v>
      </c>
      <c r="D6" s="96" t="s">
        <v>14</v>
      </c>
      <c r="E6" s="224" t="s">
        <v>12</v>
      </c>
      <c r="F6" s="225"/>
      <c r="G6" s="225"/>
      <c r="H6" s="226"/>
      <c r="I6" s="222" t="s">
        <v>6</v>
      </c>
      <c r="J6" s="92"/>
      <c r="K6" s="92"/>
      <c r="L6" s="222" t="s">
        <v>5</v>
      </c>
      <c r="M6" s="92" t="s">
        <v>0</v>
      </c>
    </row>
    <row r="7" spans="1:13" ht="24" x14ac:dyDescent="0.25">
      <c r="A7" s="223"/>
      <c r="B7" s="94" t="s">
        <v>11</v>
      </c>
      <c r="C7" s="94" t="s">
        <v>9</v>
      </c>
      <c r="D7" s="94" t="s">
        <v>8</v>
      </c>
      <c r="E7" s="224" t="s">
        <v>2</v>
      </c>
      <c r="F7" s="226"/>
      <c r="G7" s="224" t="s">
        <v>7</v>
      </c>
      <c r="H7" s="226"/>
      <c r="I7" s="223"/>
      <c r="J7" s="94" t="s">
        <v>311</v>
      </c>
      <c r="K7" s="95" t="s">
        <v>312</v>
      </c>
      <c r="L7" s="223"/>
      <c r="M7" s="94" t="s">
        <v>1</v>
      </c>
    </row>
    <row r="8" spans="1:13" ht="12.75" customHeight="1" x14ac:dyDescent="0.25">
      <c r="A8" s="104"/>
      <c r="B8" s="120" t="s">
        <v>597</v>
      </c>
      <c r="C8" s="106" t="s">
        <v>2404</v>
      </c>
      <c r="D8" s="106" t="s">
        <v>598</v>
      </c>
      <c r="E8" s="62" t="s">
        <v>2513</v>
      </c>
      <c r="F8" s="63"/>
      <c r="G8" s="194" t="s">
        <v>2477</v>
      </c>
      <c r="H8" s="64"/>
      <c r="I8" s="99">
        <v>2809343</v>
      </c>
      <c r="J8" s="113">
        <v>0</v>
      </c>
      <c r="K8" s="121">
        <f>+I8-J8</f>
        <v>2809343</v>
      </c>
      <c r="L8" s="114">
        <v>2809343</v>
      </c>
      <c r="M8" s="99">
        <f>+K8-L8</f>
        <v>0</v>
      </c>
    </row>
    <row r="9" spans="1:13" x14ac:dyDescent="0.25">
      <c r="A9" s="104"/>
      <c r="B9" s="98" t="s">
        <v>2469</v>
      </c>
      <c r="C9" s="108" t="s">
        <v>1525</v>
      </c>
      <c r="D9" s="108" t="s">
        <v>1776</v>
      </c>
      <c r="E9" s="62" t="s">
        <v>2514</v>
      </c>
      <c r="F9" s="65"/>
      <c r="G9" s="152" t="s">
        <v>2478</v>
      </c>
      <c r="H9" s="66"/>
      <c r="I9" s="99">
        <v>5250000</v>
      </c>
      <c r="J9" s="113">
        <v>1250000</v>
      </c>
      <c r="K9" s="121">
        <f t="shared" ref="K9:K65" si="0">+I9-J9</f>
        <v>4000000</v>
      </c>
      <c r="L9" s="99">
        <v>4000000</v>
      </c>
      <c r="M9" s="99">
        <f t="shared" ref="M9:M65" si="1">+K9-L9</f>
        <v>0</v>
      </c>
    </row>
    <row r="10" spans="1:13" x14ac:dyDescent="0.25">
      <c r="A10" s="104"/>
      <c r="B10" s="98" t="s">
        <v>2470</v>
      </c>
      <c r="C10" s="108" t="s">
        <v>2405</v>
      </c>
      <c r="D10" s="108" t="s">
        <v>2406</v>
      </c>
      <c r="E10" s="62" t="s">
        <v>2515</v>
      </c>
      <c r="F10" s="65"/>
      <c r="G10" s="152" t="s">
        <v>745</v>
      </c>
      <c r="H10" s="66"/>
      <c r="I10" s="99">
        <v>1000000</v>
      </c>
      <c r="J10" s="101">
        <v>1000000</v>
      </c>
      <c r="K10" s="121">
        <f t="shared" si="0"/>
        <v>0</v>
      </c>
      <c r="L10" s="99">
        <v>0</v>
      </c>
      <c r="M10" s="99">
        <f t="shared" si="1"/>
        <v>0</v>
      </c>
    </row>
    <row r="11" spans="1:13" x14ac:dyDescent="0.25">
      <c r="A11" s="104"/>
      <c r="B11" s="98" t="s">
        <v>2471</v>
      </c>
      <c r="C11" s="108" t="s">
        <v>2407</v>
      </c>
      <c r="D11" s="108" t="s">
        <v>521</v>
      </c>
      <c r="E11" s="62" t="s">
        <v>2516</v>
      </c>
      <c r="F11" s="65"/>
      <c r="G11" s="152" t="s">
        <v>747</v>
      </c>
      <c r="H11" s="66"/>
      <c r="I11" s="99">
        <v>3460733</v>
      </c>
      <c r="J11" s="101">
        <v>0</v>
      </c>
      <c r="K11" s="121">
        <f t="shared" si="0"/>
        <v>3460733</v>
      </c>
      <c r="L11" s="99">
        <v>3460733</v>
      </c>
      <c r="M11" s="99">
        <f t="shared" si="1"/>
        <v>0</v>
      </c>
    </row>
    <row r="12" spans="1:13" x14ac:dyDescent="0.25">
      <c r="A12" s="104"/>
      <c r="B12" s="98" t="s">
        <v>292</v>
      </c>
      <c r="C12" s="108" t="s">
        <v>370</v>
      </c>
      <c r="D12" s="108" t="s">
        <v>535</v>
      </c>
      <c r="E12" s="62" t="s">
        <v>1142</v>
      </c>
      <c r="F12" s="65"/>
      <c r="G12" s="152" t="s">
        <v>1072</v>
      </c>
      <c r="H12" s="66"/>
      <c r="I12" s="99">
        <v>62117333</v>
      </c>
      <c r="J12" s="101">
        <v>0</v>
      </c>
      <c r="K12" s="121">
        <f t="shared" si="0"/>
        <v>62117333</v>
      </c>
      <c r="L12" s="99">
        <v>62117333</v>
      </c>
      <c r="M12" s="99">
        <f t="shared" si="1"/>
        <v>0</v>
      </c>
    </row>
    <row r="13" spans="1:13" x14ac:dyDescent="0.25">
      <c r="A13" s="104"/>
      <c r="B13" s="98" t="s">
        <v>292</v>
      </c>
      <c r="C13" s="108" t="s">
        <v>370</v>
      </c>
      <c r="D13" s="108" t="s">
        <v>535</v>
      </c>
      <c r="E13" s="62" t="s">
        <v>1142</v>
      </c>
      <c r="F13" s="65"/>
      <c r="G13" s="152" t="s">
        <v>1072</v>
      </c>
      <c r="H13" s="66"/>
      <c r="I13" s="99">
        <v>79351458</v>
      </c>
      <c r="J13" s="101">
        <v>0</v>
      </c>
      <c r="K13" s="121">
        <f t="shared" si="0"/>
        <v>79351458</v>
      </c>
      <c r="L13" s="99">
        <v>79351458</v>
      </c>
      <c r="M13" s="99">
        <f t="shared" si="1"/>
        <v>0</v>
      </c>
    </row>
    <row r="14" spans="1:13" x14ac:dyDescent="0.25">
      <c r="A14" s="104"/>
      <c r="B14" s="98" t="s">
        <v>1784</v>
      </c>
      <c r="C14" s="108" t="s">
        <v>551</v>
      </c>
      <c r="D14" s="108" t="s">
        <v>694</v>
      </c>
      <c r="E14" s="62" t="s">
        <v>2517</v>
      </c>
      <c r="F14" s="65"/>
      <c r="G14" s="152" t="s">
        <v>2479</v>
      </c>
      <c r="H14" s="66"/>
      <c r="I14" s="99">
        <v>148350</v>
      </c>
      <c r="J14" s="101">
        <v>148350</v>
      </c>
      <c r="K14" s="121">
        <f t="shared" si="0"/>
        <v>0</v>
      </c>
      <c r="L14" s="99">
        <v>0</v>
      </c>
      <c r="M14" s="99">
        <f t="shared" si="1"/>
        <v>0</v>
      </c>
    </row>
    <row r="15" spans="1:13" x14ac:dyDescent="0.25">
      <c r="A15" s="104"/>
      <c r="B15" s="98" t="s">
        <v>251</v>
      </c>
      <c r="C15" s="108" t="s">
        <v>682</v>
      </c>
      <c r="D15" s="108" t="s">
        <v>1850</v>
      </c>
      <c r="E15" s="62" t="s">
        <v>2518</v>
      </c>
      <c r="F15" s="65"/>
      <c r="G15" s="152" t="s">
        <v>2480</v>
      </c>
      <c r="H15" s="66"/>
      <c r="I15" s="99">
        <v>4750000</v>
      </c>
      <c r="J15" s="101">
        <v>4750000</v>
      </c>
      <c r="K15" s="121">
        <f t="shared" si="0"/>
        <v>0</v>
      </c>
      <c r="L15" s="99">
        <v>0</v>
      </c>
      <c r="M15" s="99">
        <f t="shared" si="1"/>
        <v>0</v>
      </c>
    </row>
    <row r="16" spans="1:13" x14ac:dyDescent="0.25">
      <c r="A16" s="104"/>
      <c r="B16" s="98" t="s">
        <v>678</v>
      </c>
      <c r="C16" s="108" t="s">
        <v>802</v>
      </c>
      <c r="D16" s="108" t="s">
        <v>1947</v>
      </c>
      <c r="E16" s="62" t="s">
        <v>2519</v>
      </c>
      <c r="F16" s="65"/>
      <c r="G16" s="152" t="s">
        <v>2481</v>
      </c>
      <c r="H16" s="66"/>
      <c r="I16" s="99">
        <v>5600000</v>
      </c>
      <c r="J16" s="101">
        <v>0</v>
      </c>
      <c r="K16" s="121">
        <f t="shared" si="0"/>
        <v>5600000</v>
      </c>
      <c r="L16" s="99">
        <v>5600000</v>
      </c>
      <c r="M16" s="99">
        <f t="shared" si="1"/>
        <v>0</v>
      </c>
    </row>
    <row r="17" spans="1:13" x14ac:dyDescent="0.25">
      <c r="A17" s="104"/>
      <c r="B17" s="98" t="s">
        <v>770</v>
      </c>
      <c r="C17" s="108" t="s">
        <v>553</v>
      </c>
      <c r="D17" s="108" t="s">
        <v>2408</v>
      </c>
      <c r="E17" s="62" t="s">
        <v>2520</v>
      </c>
      <c r="F17" s="65"/>
      <c r="G17" s="152" t="s">
        <v>2482</v>
      </c>
      <c r="H17" s="66"/>
      <c r="I17" s="99">
        <v>7583334</v>
      </c>
      <c r="J17" s="101">
        <v>1083334</v>
      </c>
      <c r="K17" s="121">
        <f t="shared" si="0"/>
        <v>6500000</v>
      </c>
      <c r="L17" s="99">
        <v>6500000</v>
      </c>
      <c r="M17" s="99">
        <f t="shared" si="1"/>
        <v>0</v>
      </c>
    </row>
    <row r="18" spans="1:13" x14ac:dyDescent="0.25">
      <c r="A18" s="104"/>
      <c r="B18" s="98" t="s">
        <v>2472</v>
      </c>
      <c r="C18" s="108" t="s">
        <v>211</v>
      </c>
      <c r="D18" s="108" t="s">
        <v>579</v>
      </c>
      <c r="E18" s="62" t="s">
        <v>2521</v>
      </c>
      <c r="F18" s="65"/>
      <c r="G18" s="152" t="s">
        <v>2483</v>
      </c>
      <c r="H18" s="66"/>
      <c r="I18" s="99">
        <v>5500000</v>
      </c>
      <c r="J18" s="101">
        <v>0</v>
      </c>
      <c r="K18" s="121">
        <f t="shared" si="0"/>
        <v>5500000</v>
      </c>
      <c r="L18" s="99">
        <v>5500000</v>
      </c>
      <c r="M18" s="99">
        <f t="shared" si="1"/>
        <v>0</v>
      </c>
    </row>
    <row r="19" spans="1:13" x14ac:dyDescent="0.25">
      <c r="A19" s="104"/>
      <c r="B19" s="98" t="s">
        <v>689</v>
      </c>
      <c r="C19" s="108" t="s">
        <v>156</v>
      </c>
      <c r="D19" s="108" t="s">
        <v>1987</v>
      </c>
      <c r="E19" s="62" t="s">
        <v>2522</v>
      </c>
      <c r="F19" s="65"/>
      <c r="G19" s="152" t="s">
        <v>2484</v>
      </c>
      <c r="H19" s="66"/>
      <c r="I19" s="99">
        <v>6210000</v>
      </c>
      <c r="J19" s="101">
        <v>0</v>
      </c>
      <c r="K19" s="121">
        <f t="shared" si="0"/>
        <v>6210000</v>
      </c>
      <c r="L19" s="99">
        <v>6210000</v>
      </c>
      <c r="M19" s="99">
        <f t="shared" si="1"/>
        <v>0</v>
      </c>
    </row>
    <row r="20" spans="1:13" x14ac:dyDescent="0.25">
      <c r="A20" s="104"/>
      <c r="B20" s="98" t="s">
        <v>1034</v>
      </c>
      <c r="C20" s="108" t="s">
        <v>877</v>
      </c>
      <c r="D20" s="108" t="s">
        <v>878</v>
      </c>
      <c r="E20" s="62" t="s">
        <v>1160</v>
      </c>
      <c r="F20" s="65"/>
      <c r="G20" s="152" t="s">
        <v>1086</v>
      </c>
      <c r="H20" s="66"/>
      <c r="I20" s="99">
        <v>21397611</v>
      </c>
      <c r="J20" s="101">
        <v>0</v>
      </c>
      <c r="K20" s="121">
        <f t="shared" si="0"/>
        <v>21397611</v>
      </c>
      <c r="L20" s="99">
        <v>21397611</v>
      </c>
      <c r="M20" s="99">
        <f t="shared" si="1"/>
        <v>0</v>
      </c>
    </row>
    <row r="21" spans="1:13" x14ac:dyDescent="0.25">
      <c r="A21" s="104"/>
      <c r="B21" s="98" t="s">
        <v>707</v>
      </c>
      <c r="C21" s="108" t="s">
        <v>288</v>
      </c>
      <c r="D21" s="108" t="s">
        <v>965</v>
      </c>
      <c r="E21" s="62" t="s">
        <v>2523</v>
      </c>
      <c r="F21" s="65"/>
      <c r="G21" s="152" t="s">
        <v>2485</v>
      </c>
      <c r="H21" s="66"/>
      <c r="I21" s="99">
        <v>4766666</v>
      </c>
      <c r="J21" s="101">
        <v>0</v>
      </c>
      <c r="K21" s="121">
        <f t="shared" si="0"/>
        <v>4766666</v>
      </c>
      <c r="L21" s="99">
        <v>4766666</v>
      </c>
      <c r="M21" s="99">
        <f t="shared" si="1"/>
        <v>0</v>
      </c>
    </row>
    <row r="22" spans="1:13" x14ac:dyDescent="0.25">
      <c r="A22" s="104"/>
      <c r="B22" s="98" t="s">
        <v>381</v>
      </c>
      <c r="C22" s="108" t="s">
        <v>398</v>
      </c>
      <c r="D22" s="108" t="s">
        <v>2409</v>
      </c>
      <c r="E22" s="62" t="s">
        <v>2524</v>
      </c>
      <c r="F22" s="65"/>
      <c r="G22" s="152" t="s">
        <v>2486</v>
      </c>
      <c r="H22" s="66"/>
      <c r="I22" s="99">
        <v>4474600</v>
      </c>
      <c r="J22" s="101">
        <v>0</v>
      </c>
      <c r="K22" s="121">
        <f t="shared" si="0"/>
        <v>4474600</v>
      </c>
      <c r="L22" s="99">
        <v>4474600</v>
      </c>
      <c r="M22" s="99">
        <f t="shared" si="1"/>
        <v>0</v>
      </c>
    </row>
    <row r="23" spans="1:13" x14ac:dyDescent="0.25">
      <c r="A23" s="104"/>
      <c r="B23" s="98" t="s">
        <v>2473</v>
      </c>
      <c r="C23" s="108" t="s">
        <v>594</v>
      </c>
      <c r="D23" s="108" t="s">
        <v>2410</v>
      </c>
      <c r="E23" s="62" t="s">
        <v>2525</v>
      </c>
      <c r="F23" s="65"/>
      <c r="G23" s="152" t="s">
        <v>2487</v>
      </c>
      <c r="H23" s="66"/>
      <c r="I23" s="99">
        <v>4050000</v>
      </c>
      <c r="J23" s="101">
        <v>0</v>
      </c>
      <c r="K23" s="121">
        <f t="shared" si="0"/>
        <v>4050000</v>
      </c>
      <c r="L23" s="99">
        <v>4050000</v>
      </c>
      <c r="M23" s="99">
        <f t="shared" si="1"/>
        <v>0</v>
      </c>
    </row>
    <row r="24" spans="1:13" x14ac:dyDescent="0.25">
      <c r="A24" s="104"/>
      <c r="B24" s="98" t="s">
        <v>691</v>
      </c>
      <c r="C24" s="108" t="s">
        <v>2071</v>
      </c>
      <c r="D24" s="108" t="s">
        <v>2411</v>
      </c>
      <c r="E24" s="62" t="s">
        <v>2526</v>
      </c>
      <c r="F24" s="65"/>
      <c r="G24" s="152" t="s">
        <v>2488</v>
      </c>
      <c r="H24" s="66"/>
      <c r="I24" s="99">
        <v>266667</v>
      </c>
      <c r="J24" s="101">
        <v>266667</v>
      </c>
      <c r="K24" s="121">
        <f t="shared" si="0"/>
        <v>0</v>
      </c>
      <c r="L24" s="99">
        <v>0</v>
      </c>
      <c r="M24" s="99">
        <f t="shared" si="1"/>
        <v>0</v>
      </c>
    </row>
    <row r="25" spans="1:13" x14ac:dyDescent="0.25">
      <c r="A25" s="104"/>
      <c r="B25" s="98" t="s">
        <v>176</v>
      </c>
      <c r="C25" s="108" t="s">
        <v>729</v>
      </c>
      <c r="D25" s="108" t="s">
        <v>1308</v>
      </c>
      <c r="E25" s="62" t="s">
        <v>2527</v>
      </c>
      <c r="F25" s="65"/>
      <c r="G25" s="152" t="s">
        <v>2489</v>
      </c>
      <c r="H25" s="66"/>
      <c r="I25" s="99">
        <v>150500</v>
      </c>
      <c r="J25" s="101">
        <v>150500</v>
      </c>
      <c r="K25" s="121">
        <f t="shared" si="0"/>
        <v>0</v>
      </c>
      <c r="L25" s="99">
        <v>0</v>
      </c>
      <c r="M25" s="99">
        <f t="shared" si="1"/>
        <v>0</v>
      </c>
    </row>
    <row r="26" spans="1:13" x14ac:dyDescent="0.25">
      <c r="A26" s="104"/>
      <c r="B26" s="98" t="s">
        <v>537</v>
      </c>
      <c r="C26" s="108" t="s">
        <v>426</v>
      </c>
      <c r="D26" s="108" t="s">
        <v>2412</v>
      </c>
      <c r="E26" s="62" t="s">
        <v>2528</v>
      </c>
      <c r="F26" s="65"/>
      <c r="G26" s="152" t="s">
        <v>2490</v>
      </c>
      <c r="H26" s="66"/>
      <c r="I26" s="99">
        <v>200000</v>
      </c>
      <c r="J26" s="101">
        <v>200000</v>
      </c>
      <c r="K26" s="121">
        <f t="shared" si="0"/>
        <v>0</v>
      </c>
      <c r="L26" s="99">
        <v>0</v>
      </c>
      <c r="M26" s="99">
        <f t="shared" si="1"/>
        <v>0</v>
      </c>
    </row>
    <row r="27" spans="1:13" x14ac:dyDescent="0.25">
      <c r="A27" s="104"/>
      <c r="B27" s="98" t="s">
        <v>577</v>
      </c>
      <c r="C27" s="108" t="s">
        <v>391</v>
      </c>
      <c r="D27" s="108" t="s">
        <v>980</v>
      </c>
      <c r="E27" s="62" t="s">
        <v>2529</v>
      </c>
      <c r="F27" s="65"/>
      <c r="G27" s="152" t="s">
        <v>2491</v>
      </c>
      <c r="H27" s="66"/>
      <c r="I27" s="99">
        <v>5683333</v>
      </c>
      <c r="J27" s="101">
        <v>183333</v>
      </c>
      <c r="K27" s="121">
        <f t="shared" si="0"/>
        <v>5500000</v>
      </c>
      <c r="L27" s="99">
        <v>5500000</v>
      </c>
      <c r="M27" s="99">
        <f t="shared" si="1"/>
        <v>0</v>
      </c>
    </row>
    <row r="28" spans="1:13" x14ac:dyDescent="0.25">
      <c r="A28" s="104"/>
      <c r="B28" s="98" t="s">
        <v>394</v>
      </c>
      <c r="C28" s="108" t="s">
        <v>2413</v>
      </c>
      <c r="D28" s="108" t="s">
        <v>1395</v>
      </c>
      <c r="E28" s="62" t="s">
        <v>2530</v>
      </c>
      <c r="F28" s="65"/>
      <c r="G28" s="152" t="s">
        <v>2492</v>
      </c>
      <c r="H28" s="66"/>
      <c r="I28" s="99">
        <v>20250000</v>
      </c>
      <c r="J28" s="101">
        <v>20250000</v>
      </c>
      <c r="K28" s="121">
        <f t="shared" si="0"/>
        <v>0</v>
      </c>
      <c r="L28" s="99">
        <v>0</v>
      </c>
      <c r="M28" s="99">
        <f t="shared" si="1"/>
        <v>0</v>
      </c>
    </row>
    <row r="29" spans="1:13" x14ac:dyDescent="0.25">
      <c r="A29" s="104"/>
      <c r="B29" s="98" t="s">
        <v>589</v>
      </c>
      <c r="C29" s="108" t="s">
        <v>2414</v>
      </c>
      <c r="D29" s="108" t="s">
        <v>2415</v>
      </c>
      <c r="E29" s="62" t="s">
        <v>2267</v>
      </c>
      <c r="F29" s="65"/>
      <c r="G29" s="152" t="s">
        <v>464</v>
      </c>
      <c r="H29" s="66"/>
      <c r="I29" s="99">
        <v>483000</v>
      </c>
      <c r="J29" s="101">
        <v>483000</v>
      </c>
      <c r="K29" s="121">
        <f t="shared" si="0"/>
        <v>0</v>
      </c>
      <c r="L29" s="99">
        <v>0</v>
      </c>
      <c r="M29" s="99">
        <f t="shared" si="1"/>
        <v>0</v>
      </c>
    </row>
    <row r="30" spans="1:13" x14ac:dyDescent="0.25">
      <c r="A30" s="104"/>
      <c r="B30" s="98" t="s">
        <v>569</v>
      </c>
      <c r="C30" s="108" t="s">
        <v>1559</v>
      </c>
      <c r="D30" s="108" t="s">
        <v>2416</v>
      </c>
      <c r="E30" s="62" t="s">
        <v>2304</v>
      </c>
      <c r="F30" s="65"/>
      <c r="G30" s="152" t="s">
        <v>2493</v>
      </c>
      <c r="H30" s="66"/>
      <c r="I30" s="99">
        <v>6783333</v>
      </c>
      <c r="J30" s="101">
        <v>1283333</v>
      </c>
      <c r="K30" s="121">
        <f t="shared" si="0"/>
        <v>5500000</v>
      </c>
      <c r="L30" s="99">
        <v>5500000</v>
      </c>
      <c r="M30" s="99">
        <f t="shared" si="1"/>
        <v>0</v>
      </c>
    </row>
    <row r="31" spans="1:13" x14ac:dyDescent="0.25">
      <c r="A31" s="104"/>
      <c r="B31" s="98" t="s">
        <v>663</v>
      </c>
      <c r="C31" s="108" t="s">
        <v>269</v>
      </c>
      <c r="D31" s="108" t="s">
        <v>2024</v>
      </c>
      <c r="E31" s="62" t="s">
        <v>2531</v>
      </c>
      <c r="F31" s="65"/>
      <c r="G31" s="152" t="s">
        <v>2494</v>
      </c>
      <c r="H31" s="66"/>
      <c r="I31" s="99">
        <v>7000000</v>
      </c>
      <c r="J31" s="101">
        <v>0</v>
      </c>
      <c r="K31" s="121">
        <f t="shared" si="0"/>
        <v>7000000</v>
      </c>
      <c r="L31" s="99">
        <v>7000000</v>
      </c>
      <c r="M31" s="99">
        <f t="shared" si="1"/>
        <v>0</v>
      </c>
    </row>
    <row r="32" spans="1:13" x14ac:dyDescent="0.25">
      <c r="A32" s="104"/>
      <c r="B32" s="98" t="s">
        <v>121</v>
      </c>
      <c r="C32" s="108" t="s">
        <v>2417</v>
      </c>
      <c r="D32" s="108" t="s">
        <v>2418</v>
      </c>
      <c r="E32" s="62" t="s">
        <v>2532</v>
      </c>
      <c r="F32" s="65"/>
      <c r="G32" s="152" t="s">
        <v>2495</v>
      </c>
      <c r="H32" s="66"/>
      <c r="I32" s="99">
        <v>7000000</v>
      </c>
      <c r="J32" s="101">
        <v>0</v>
      </c>
      <c r="K32" s="121">
        <f t="shared" si="0"/>
        <v>7000000</v>
      </c>
      <c r="L32" s="99">
        <v>7000000</v>
      </c>
      <c r="M32" s="99">
        <f t="shared" si="1"/>
        <v>0</v>
      </c>
    </row>
    <row r="33" spans="1:13" x14ac:dyDescent="0.25">
      <c r="A33" s="104"/>
      <c r="B33" s="98" t="s">
        <v>1833</v>
      </c>
      <c r="C33" s="108" t="s">
        <v>229</v>
      </c>
      <c r="D33" s="108" t="s">
        <v>2419</v>
      </c>
      <c r="E33" s="62" t="s">
        <v>2533</v>
      </c>
      <c r="F33" s="65"/>
      <c r="G33" s="152" t="s">
        <v>782</v>
      </c>
      <c r="H33" s="66"/>
      <c r="I33" s="99">
        <v>21000000</v>
      </c>
      <c r="J33" s="101">
        <v>0</v>
      </c>
      <c r="K33" s="121">
        <f t="shared" si="0"/>
        <v>21000000</v>
      </c>
      <c r="L33" s="99">
        <v>21000000</v>
      </c>
      <c r="M33" s="99">
        <f t="shared" si="1"/>
        <v>0</v>
      </c>
    </row>
    <row r="34" spans="1:13" x14ac:dyDescent="0.25">
      <c r="A34" s="104"/>
      <c r="B34" s="98" t="s">
        <v>2413</v>
      </c>
      <c r="C34" s="108" t="s">
        <v>736</v>
      </c>
      <c r="D34" s="108" t="s">
        <v>2420</v>
      </c>
      <c r="E34" s="62" t="s">
        <v>2534</v>
      </c>
      <c r="F34" s="65"/>
      <c r="G34" s="152" t="s">
        <v>2496</v>
      </c>
      <c r="H34" s="66"/>
      <c r="I34" s="99">
        <v>5505334</v>
      </c>
      <c r="J34" s="101">
        <v>1376334</v>
      </c>
      <c r="K34" s="121">
        <f t="shared" si="0"/>
        <v>4129000</v>
      </c>
      <c r="L34" s="99">
        <v>4129000</v>
      </c>
      <c r="M34" s="99">
        <f t="shared" si="1"/>
        <v>0</v>
      </c>
    </row>
    <row r="35" spans="1:13" x14ac:dyDescent="0.25">
      <c r="A35" s="104"/>
      <c r="B35" s="98" t="s">
        <v>1275</v>
      </c>
      <c r="C35" s="108" t="s">
        <v>2421</v>
      </c>
      <c r="D35" s="108" t="s">
        <v>2422</v>
      </c>
      <c r="E35" s="62" t="s">
        <v>2535</v>
      </c>
      <c r="F35" s="65"/>
      <c r="G35" s="152" t="s">
        <v>2497</v>
      </c>
      <c r="H35" s="66"/>
      <c r="I35" s="99">
        <v>16516000</v>
      </c>
      <c r="J35" s="101">
        <v>0</v>
      </c>
      <c r="K35" s="121">
        <f t="shared" si="0"/>
        <v>16516000</v>
      </c>
      <c r="L35" s="99">
        <v>16516000</v>
      </c>
      <c r="M35" s="99">
        <f t="shared" si="1"/>
        <v>0</v>
      </c>
    </row>
    <row r="36" spans="1:13" x14ac:dyDescent="0.25">
      <c r="A36" s="104"/>
      <c r="B36" s="98" t="s">
        <v>799</v>
      </c>
      <c r="C36" s="108" t="s">
        <v>2423</v>
      </c>
      <c r="D36" s="108" t="s">
        <v>2424</v>
      </c>
      <c r="E36" s="62" t="s">
        <v>2536</v>
      </c>
      <c r="F36" s="65"/>
      <c r="G36" s="152" t="s">
        <v>2498</v>
      </c>
      <c r="H36" s="66"/>
      <c r="I36" s="99">
        <v>12833333</v>
      </c>
      <c r="J36" s="101">
        <v>0</v>
      </c>
      <c r="K36" s="121">
        <f t="shared" si="0"/>
        <v>12833333</v>
      </c>
      <c r="L36" s="99">
        <v>12833333</v>
      </c>
      <c r="M36" s="99">
        <f t="shared" si="1"/>
        <v>0</v>
      </c>
    </row>
    <row r="37" spans="1:13" x14ac:dyDescent="0.25">
      <c r="A37" s="104"/>
      <c r="B37" s="98" t="s">
        <v>597</v>
      </c>
      <c r="C37" s="108" t="s">
        <v>2425</v>
      </c>
      <c r="D37" s="108" t="s">
        <v>2426</v>
      </c>
      <c r="E37" s="62" t="s">
        <v>2537</v>
      </c>
      <c r="F37" s="65"/>
      <c r="G37" s="152" t="s">
        <v>2477</v>
      </c>
      <c r="H37" s="66"/>
      <c r="I37" s="99">
        <v>3673757</v>
      </c>
      <c r="J37" s="101">
        <v>0</v>
      </c>
      <c r="K37" s="121">
        <f t="shared" si="0"/>
        <v>3673757</v>
      </c>
      <c r="L37" s="99">
        <v>3673757</v>
      </c>
      <c r="M37" s="99">
        <f t="shared" si="1"/>
        <v>0</v>
      </c>
    </row>
    <row r="38" spans="1:13" x14ac:dyDescent="0.25">
      <c r="A38" s="104"/>
      <c r="B38" s="98" t="s">
        <v>2474</v>
      </c>
      <c r="C38" s="108" t="s">
        <v>2427</v>
      </c>
      <c r="D38" s="108" t="s">
        <v>2428</v>
      </c>
      <c r="E38" s="62" t="s">
        <v>2538</v>
      </c>
      <c r="F38" s="65"/>
      <c r="G38" s="152" t="s">
        <v>2499</v>
      </c>
      <c r="H38" s="66"/>
      <c r="I38" s="99">
        <v>451400</v>
      </c>
      <c r="J38" s="101">
        <v>451400</v>
      </c>
      <c r="K38" s="121">
        <f t="shared" si="0"/>
        <v>0</v>
      </c>
      <c r="L38" s="99">
        <v>0</v>
      </c>
      <c r="M38" s="99">
        <f t="shared" si="1"/>
        <v>0</v>
      </c>
    </row>
    <row r="39" spans="1:13" x14ac:dyDescent="0.25">
      <c r="A39" s="104"/>
      <c r="B39" s="98" t="s">
        <v>125</v>
      </c>
      <c r="C39" s="108" t="s">
        <v>2429</v>
      </c>
      <c r="D39" s="108" t="s">
        <v>2430</v>
      </c>
      <c r="E39" s="62" t="s">
        <v>2539</v>
      </c>
      <c r="F39" s="65"/>
      <c r="G39" s="152" t="s">
        <v>2500</v>
      </c>
      <c r="H39" s="66"/>
      <c r="I39" s="99">
        <v>8727067</v>
      </c>
      <c r="J39" s="101">
        <v>0</v>
      </c>
      <c r="K39" s="121">
        <f t="shared" si="0"/>
        <v>8727067</v>
      </c>
      <c r="L39" s="99">
        <v>8727067</v>
      </c>
      <c r="M39" s="99">
        <f t="shared" si="1"/>
        <v>0</v>
      </c>
    </row>
    <row r="40" spans="1:13" x14ac:dyDescent="0.25">
      <c r="A40" s="104"/>
      <c r="B40" s="98" t="s">
        <v>687</v>
      </c>
      <c r="C40" s="108" t="s">
        <v>2431</v>
      </c>
      <c r="D40" s="108" t="s">
        <v>2432</v>
      </c>
      <c r="E40" s="62" t="s">
        <v>2540</v>
      </c>
      <c r="F40" s="65"/>
      <c r="G40" s="152" t="s">
        <v>2501</v>
      </c>
      <c r="H40" s="66"/>
      <c r="I40" s="99">
        <v>9500000</v>
      </c>
      <c r="J40" s="101">
        <v>666666</v>
      </c>
      <c r="K40" s="121">
        <f t="shared" si="0"/>
        <v>8833334</v>
      </c>
      <c r="L40" s="99">
        <v>8833334</v>
      </c>
      <c r="M40" s="99">
        <f t="shared" si="1"/>
        <v>0</v>
      </c>
    </row>
    <row r="41" spans="1:13" x14ac:dyDescent="0.25">
      <c r="A41" s="104"/>
      <c r="B41" s="98" t="s">
        <v>380</v>
      </c>
      <c r="C41" s="108" t="s">
        <v>1274</v>
      </c>
      <c r="D41" s="108" t="s">
        <v>2433</v>
      </c>
      <c r="E41" s="62" t="s">
        <v>2541</v>
      </c>
      <c r="F41" s="65"/>
      <c r="G41" s="152" t="s">
        <v>2502</v>
      </c>
      <c r="H41" s="66"/>
      <c r="I41" s="99">
        <v>19000000</v>
      </c>
      <c r="J41" s="101">
        <v>0</v>
      </c>
      <c r="K41" s="121">
        <f t="shared" si="0"/>
        <v>19000000</v>
      </c>
      <c r="L41" s="99">
        <v>19000000</v>
      </c>
      <c r="M41" s="99">
        <f t="shared" si="1"/>
        <v>0</v>
      </c>
    </row>
    <row r="42" spans="1:13" x14ac:dyDescent="0.25">
      <c r="A42" s="104"/>
      <c r="B42" s="98" t="s">
        <v>718</v>
      </c>
      <c r="C42" s="108" t="s">
        <v>2434</v>
      </c>
      <c r="D42" s="108" t="s">
        <v>2435</v>
      </c>
      <c r="E42" s="62" t="s">
        <v>2542</v>
      </c>
      <c r="F42" s="65"/>
      <c r="G42" s="152" t="s">
        <v>2503</v>
      </c>
      <c r="H42" s="66"/>
      <c r="I42" s="99">
        <v>8620000</v>
      </c>
      <c r="J42" s="101">
        <v>0</v>
      </c>
      <c r="K42" s="121">
        <f t="shared" si="0"/>
        <v>8620000</v>
      </c>
      <c r="L42" s="99">
        <v>8620000</v>
      </c>
      <c r="M42" s="99">
        <f t="shared" si="1"/>
        <v>0</v>
      </c>
    </row>
    <row r="43" spans="1:13" x14ac:dyDescent="0.25">
      <c r="A43" s="104"/>
      <c r="B43" s="98" t="s">
        <v>714</v>
      </c>
      <c r="C43" s="108" t="s">
        <v>2436</v>
      </c>
      <c r="D43" s="108" t="s">
        <v>2437</v>
      </c>
      <c r="E43" s="62" t="s">
        <v>2543</v>
      </c>
      <c r="F43" s="65"/>
      <c r="G43" s="152" t="s">
        <v>652</v>
      </c>
      <c r="H43" s="66"/>
      <c r="I43" s="99">
        <v>8077350</v>
      </c>
      <c r="J43" s="101">
        <v>0</v>
      </c>
      <c r="K43" s="121">
        <f t="shared" si="0"/>
        <v>8077350</v>
      </c>
      <c r="L43" s="99">
        <v>8077350</v>
      </c>
      <c r="M43" s="99">
        <f t="shared" si="1"/>
        <v>0</v>
      </c>
    </row>
    <row r="44" spans="1:13" x14ac:dyDescent="0.25">
      <c r="A44" s="104"/>
      <c r="B44" s="98" t="s">
        <v>663</v>
      </c>
      <c r="C44" s="108" t="s">
        <v>2438</v>
      </c>
      <c r="D44" s="108" t="s">
        <v>2439</v>
      </c>
      <c r="E44" s="62" t="s">
        <v>2544</v>
      </c>
      <c r="F44" s="65"/>
      <c r="G44" s="152" t="s">
        <v>2494</v>
      </c>
      <c r="H44" s="66"/>
      <c r="I44" s="99">
        <v>12950000</v>
      </c>
      <c r="J44" s="101">
        <v>0</v>
      </c>
      <c r="K44" s="121">
        <f t="shared" si="0"/>
        <v>12950000</v>
      </c>
      <c r="L44" s="99">
        <v>12950000</v>
      </c>
      <c r="M44" s="99">
        <f t="shared" si="1"/>
        <v>0</v>
      </c>
    </row>
    <row r="45" spans="1:13" x14ac:dyDescent="0.25">
      <c r="A45" s="104"/>
      <c r="B45" s="98" t="s">
        <v>143</v>
      </c>
      <c r="C45" s="108" t="s">
        <v>2412</v>
      </c>
      <c r="D45" s="108" t="s">
        <v>2440</v>
      </c>
      <c r="E45" s="62" t="s">
        <v>2545</v>
      </c>
      <c r="F45" s="65"/>
      <c r="G45" s="152" t="s">
        <v>749</v>
      </c>
      <c r="H45" s="66"/>
      <c r="I45" s="99">
        <v>5754600</v>
      </c>
      <c r="J45" s="101">
        <v>0</v>
      </c>
      <c r="K45" s="121">
        <f t="shared" si="0"/>
        <v>5754600</v>
      </c>
      <c r="L45" s="99">
        <v>5754600</v>
      </c>
      <c r="M45" s="99">
        <f t="shared" si="1"/>
        <v>0</v>
      </c>
    </row>
    <row r="46" spans="1:13" x14ac:dyDescent="0.25">
      <c r="A46" s="104"/>
      <c r="B46" s="98" t="s">
        <v>713</v>
      </c>
      <c r="C46" s="108" t="s">
        <v>2441</v>
      </c>
      <c r="D46" s="108" t="s">
        <v>2442</v>
      </c>
      <c r="E46" s="62" t="s">
        <v>2546</v>
      </c>
      <c r="F46" s="65"/>
      <c r="G46" s="152" t="s">
        <v>2504</v>
      </c>
      <c r="H46" s="66"/>
      <c r="I46" s="99">
        <v>9423575</v>
      </c>
      <c r="J46" s="101">
        <v>0</v>
      </c>
      <c r="K46" s="121">
        <f t="shared" si="0"/>
        <v>9423575</v>
      </c>
      <c r="L46" s="99">
        <v>9423575</v>
      </c>
      <c r="M46" s="99">
        <f t="shared" si="1"/>
        <v>0</v>
      </c>
    </row>
    <row r="47" spans="1:13" x14ac:dyDescent="0.25">
      <c r="A47" s="104"/>
      <c r="B47" s="98" t="s">
        <v>129</v>
      </c>
      <c r="C47" s="108" t="s">
        <v>2443</v>
      </c>
      <c r="D47" s="108" t="s">
        <v>2444</v>
      </c>
      <c r="E47" s="62" t="s">
        <v>2547</v>
      </c>
      <c r="F47" s="65"/>
      <c r="G47" s="152" t="s">
        <v>2479</v>
      </c>
      <c r="H47" s="66"/>
      <c r="I47" s="99">
        <v>17333333</v>
      </c>
      <c r="J47" s="101">
        <v>0</v>
      </c>
      <c r="K47" s="121">
        <f t="shared" si="0"/>
        <v>17333333</v>
      </c>
      <c r="L47" s="99">
        <v>17333333</v>
      </c>
      <c r="M47" s="99">
        <f t="shared" si="1"/>
        <v>0</v>
      </c>
    </row>
    <row r="48" spans="1:13" x14ac:dyDescent="0.25">
      <c r="A48" s="104"/>
      <c r="B48" s="98" t="s">
        <v>292</v>
      </c>
      <c r="C48" s="108" t="s">
        <v>986</v>
      </c>
      <c r="D48" s="108" t="s">
        <v>987</v>
      </c>
      <c r="E48" s="62" t="s">
        <v>1219</v>
      </c>
      <c r="F48" s="65"/>
      <c r="G48" s="152" t="s">
        <v>1072</v>
      </c>
      <c r="H48" s="66"/>
      <c r="I48" s="99">
        <v>150000000</v>
      </c>
      <c r="J48" s="101">
        <v>0</v>
      </c>
      <c r="K48" s="121">
        <f t="shared" si="0"/>
        <v>150000000</v>
      </c>
      <c r="L48" s="99">
        <v>150000000</v>
      </c>
      <c r="M48" s="99">
        <f t="shared" si="1"/>
        <v>0</v>
      </c>
    </row>
    <row r="49" spans="1:13" x14ac:dyDescent="0.25">
      <c r="A49" s="104"/>
      <c r="B49" s="98" t="s">
        <v>292</v>
      </c>
      <c r="C49" s="108" t="s">
        <v>986</v>
      </c>
      <c r="D49" s="108" t="s">
        <v>987</v>
      </c>
      <c r="E49" s="62" t="s">
        <v>1219</v>
      </c>
      <c r="F49" s="65"/>
      <c r="G49" s="152" t="s">
        <v>1072</v>
      </c>
      <c r="H49" s="66"/>
      <c r="I49" s="99">
        <v>150000000</v>
      </c>
      <c r="J49" s="101">
        <v>384496</v>
      </c>
      <c r="K49" s="121">
        <f t="shared" si="0"/>
        <v>149615504</v>
      </c>
      <c r="L49" s="99">
        <v>149615504</v>
      </c>
      <c r="M49" s="99">
        <f t="shared" si="1"/>
        <v>0</v>
      </c>
    </row>
    <row r="50" spans="1:13" x14ac:dyDescent="0.25">
      <c r="A50" s="104"/>
      <c r="B50" s="98" t="s">
        <v>397</v>
      </c>
      <c r="C50" s="108" t="s">
        <v>2445</v>
      </c>
      <c r="D50" s="108" t="s">
        <v>2446</v>
      </c>
      <c r="E50" s="62" t="s">
        <v>2548</v>
      </c>
      <c r="F50" s="65"/>
      <c r="G50" s="152" t="s">
        <v>32</v>
      </c>
      <c r="H50" s="66"/>
      <c r="I50" s="99">
        <v>4000000</v>
      </c>
      <c r="J50" s="101">
        <v>0</v>
      </c>
      <c r="K50" s="121">
        <f t="shared" si="0"/>
        <v>4000000</v>
      </c>
      <c r="L50" s="99">
        <v>4000000</v>
      </c>
      <c r="M50" s="99">
        <f t="shared" si="1"/>
        <v>0</v>
      </c>
    </row>
    <row r="51" spans="1:13" x14ac:dyDescent="0.25">
      <c r="A51" s="104"/>
      <c r="B51" s="98" t="s">
        <v>1837</v>
      </c>
      <c r="C51" s="108" t="s">
        <v>2447</v>
      </c>
      <c r="D51" s="108" t="s">
        <v>2448</v>
      </c>
      <c r="E51" s="62" t="s">
        <v>2549</v>
      </c>
      <c r="F51" s="65"/>
      <c r="G51" s="152" t="s">
        <v>2505</v>
      </c>
      <c r="H51" s="66"/>
      <c r="I51" s="99">
        <v>9600000</v>
      </c>
      <c r="J51" s="101">
        <v>0</v>
      </c>
      <c r="K51" s="121">
        <f t="shared" si="0"/>
        <v>9600000</v>
      </c>
      <c r="L51" s="99">
        <v>9600000</v>
      </c>
      <c r="M51" s="99">
        <f t="shared" si="1"/>
        <v>0</v>
      </c>
    </row>
    <row r="52" spans="1:13" x14ac:dyDescent="0.25">
      <c r="A52" s="104"/>
      <c r="B52" s="98" t="s">
        <v>541</v>
      </c>
      <c r="C52" s="108" t="s">
        <v>1860</v>
      </c>
      <c r="D52" s="108" t="s">
        <v>2449</v>
      </c>
      <c r="E52" s="62" t="s">
        <v>2550</v>
      </c>
      <c r="F52" s="65"/>
      <c r="G52" s="152" t="s">
        <v>2506</v>
      </c>
      <c r="H52" s="66"/>
      <c r="I52" s="99">
        <v>4666667</v>
      </c>
      <c r="J52" s="101">
        <v>0</v>
      </c>
      <c r="K52" s="121">
        <f t="shared" si="0"/>
        <v>4666667</v>
      </c>
      <c r="L52" s="99">
        <v>4666667</v>
      </c>
      <c r="M52" s="99">
        <f t="shared" si="1"/>
        <v>0</v>
      </c>
    </row>
    <row r="53" spans="1:13" x14ac:dyDescent="0.25">
      <c r="A53" s="104"/>
      <c r="B53" s="98" t="s">
        <v>2475</v>
      </c>
      <c r="C53" s="108" t="s">
        <v>2450</v>
      </c>
      <c r="D53" s="108" t="s">
        <v>2451</v>
      </c>
      <c r="E53" s="62" t="s">
        <v>2551</v>
      </c>
      <c r="F53" s="65"/>
      <c r="G53" s="152" t="s">
        <v>2507</v>
      </c>
      <c r="H53" s="66"/>
      <c r="I53" s="99">
        <v>27013500</v>
      </c>
      <c r="J53" s="101">
        <v>0</v>
      </c>
      <c r="K53" s="121">
        <f t="shared" si="0"/>
        <v>27013500</v>
      </c>
      <c r="L53" s="99">
        <v>27013500</v>
      </c>
      <c r="M53" s="99">
        <f t="shared" si="1"/>
        <v>0</v>
      </c>
    </row>
    <row r="54" spans="1:13" x14ac:dyDescent="0.25">
      <c r="A54" s="104"/>
      <c r="B54" s="98" t="s">
        <v>365</v>
      </c>
      <c r="C54" s="108" t="s">
        <v>2452</v>
      </c>
      <c r="D54" s="108" t="s">
        <v>2453</v>
      </c>
      <c r="E54" s="62" t="s">
        <v>2552</v>
      </c>
      <c r="F54" s="65"/>
      <c r="G54" s="152" t="s">
        <v>2508</v>
      </c>
      <c r="H54" s="66"/>
      <c r="I54" s="99">
        <v>5786667</v>
      </c>
      <c r="J54" s="101">
        <v>0</v>
      </c>
      <c r="K54" s="121">
        <f t="shared" si="0"/>
        <v>5786667</v>
      </c>
      <c r="L54" s="99">
        <v>5786667</v>
      </c>
      <c r="M54" s="99">
        <f t="shared" si="1"/>
        <v>0</v>
      </c>
    </row>
    <row r="55" spans="1:13" x14ac:dyDescent="0.25">
      <c r="A55" s="104"/>
      <c r="B55" s="98" t="s">
        <v>2469</v>
      </c>
      <c r="C55" s="108" t="s">
        <v>2454</v>
      </c>
      <c r="D55" s="108" t="s">
        <v>2455</v>
      </c>
      <c r="E55" s="62" t="s">
        <v>2553</v>
      </c>
      <c r="F55" s="65"/>
      <c r="G55" s="152" t="s">
        <v>2509</v>
      </c>
      <c r="H55" s="66"/>
      <c r="I55" s="99">
        <v>2500000</v>
      </c>
      <c r="J55" s="101">
        <v>0</v>
      </c>
      <c r="K55" s="121">
        <f t="shared" si="0"/>
        <v>2500000</v>
      </c>
      <c r="L55" s="99">
        <v>2500000</v>
      </c>
      <c r="M55" s="99">
        <f t="shared" si="1"/>
        <v>0</v>
      </c>
    </row>
    <row r="56" spans="1:13" x14ac:dyDescent="0.25">
      <c r="A56" s="104"/>
      <c r="B56" s="98" t="s">
        <v>134</v>
      </c>
      <c r="C56" s="108" t="s">
        <v>925</v>
      </c>
      <c r="D56" s="108" t="s">
        <v>2456</v>
      </c>
      <c r="E56" s="62" t="s">
        <v>2554</v>
      </c>
      <c r="F56" s="65"/>
      <c r="G56" s="152" t="s">
        <v>2510</v>
      </c>
      <c r="H56" s="66"/>
      <c r="I56" s="99">
        <v>12000000</v>
      </c>
      <c r="J56" s="101">
        <v>0</v>
      </c>
      <c r="K56" s="121">
        <f t="shared" si="0"/>
        <v>12000000</v>
      </c>
      <c r="L56" s="99">
        <v>12000000</v>
      </c>
      <c r="M56" s="99">
        <f t="shared" si="1"/>
        <v>0</v>
      </c>
    </row>
    <row r="57" spans="1:13" x14ac:dyDescent="0.25">
      <c r="A57" s="104"/>
      <c r="B57" s="98" t="s">
        <v>183</v>
      </c>
      <c r="C57" s="108" t="s">
        <v>2457</v>
      </c>
      <c r="D57" s="108" t="s">
        <v>2458</v>
      </c>
      <c r="E57" s="62" t="s">
        <v>2555</v>
      </c>
      <c r="F57" s="65"/>
      <c r="G57" s="152" t="s">
        <v>37</v>
      </c>
      <c r="H57" s="66"/>
      <c r="I57" s="99">
        <v>36000000</v>
      </c>
      <c r="J57" s="101">
        <v>0</v>
      </c>
      <c r="K57" s="121">
        <f t="shared" si="0"/>
        <v>36000000</v>
      </c>
      <c r="L57" s="99">
        <v>36000000</v>
      </c>
      <c r="M57" s="99">
        <f t="shared" si="1"/>
        <v>0</v>
      </c>
    </row>
    <row r="58" spans="1:13" x14ac:dyDescent="0.25">
      <c r="A58" s="104"/>
      <c r="B58" s="98" t="s">
        <v>141</v>
      </c>
      <c r="C58" s="108" t="s">
        <v>1878</v>
      </c>
      <c r="D58" s="108" t="s">
        <v>2459</v>
      </c>
      <c r="E58" s="62" t="s">
        <v>2556</v>
      </c>
      <c r="F58" s="65"/>
      <c r="G58" s="152" t="s">
        <v>2511</v>
      </c>
      <c r="H58" s="66"/>
      <c r="I58" s="99">
        <v>21132000</v>
      </c>
      <c r="J58" s="101">
        <v>0</v>
      </c>
      <c r="K58" s="121">
        <f t="shared" si="0"/>
        <v>21132000</v>
      </c>
      <c r="L58" s="99">
        <v>21132000</v>
      </c>
      <c r="M58" s="99">
        <f t="shared" si="1"/>
        <v>0</v>
      </c>
    </row>
    <row r="59" spans="1:13" x14ac:dyDescent="0.25">
      <c r="A59" s="104"/>
      <c r="B59" s="98" t="s">
        <v>2476</v>
      </c>
      <c r="C59" s="108" t="s">
        <v>2460</v>
      </c>
      <c r="D59" s="108" t="s">
        <v>2461</v>
      </c>
      <c r="E59" s="62" t="s">
        <v>2557</v>
      </c>
      <c r="F59" s="65"/>
      <c r="G59" s="152" t="s">
        <v>744</v>
      </c>
      <c r="H59" s="66"/>
      <c r="I59" s="99">
        <v>23100000</v>
      </c>
      <c r="J59" s="101">
        <v>0</v>
      </c>
      <c r="K59" s="121">
        <f t="shared" si="0"/>
        <v>23100000</v>
      </c>
      <c r="L59" s="99">
        <v>23100000</v>
      </c>
      <c r="M59" s="99">
        <f t="shared" si="1"/>
        <v>0</v>
      </c>
    </row>
    <row r="60" spans="1:13" x14ac:dyDescent="0.25">
      <c r="A60" s="104"/>
      <c r="B60" s="98" t="s">
        <v>1843</v>
      </c>
      <c r="C60" s="108" t="s">
        <v>1886</v>
      </c>
      <c r="D60" s="108" t="s">
        <v>2462</v>
      </c>
      <c r="E60" s="62" t="s">
        <v>2558</v>
      </c>
      <c r="F60" s="65"/>
      <c r="G60" s="152" t="s">
        <v>750</v>
      </c>
      <c r="H60" s="66"/>
      <c r="I60" s="99">
        <v>8169372</v>
      </c>
      <c r="J60" s="101">
        <v>0</v>
      </c>
      <c r="K60" s="121">
        <f t="shared" si="0"/>
        <v>8169372</v>
      </c>
      <c r="L60" s="99">
        <v>8169372</v>
      </c>
      <c r="M60" s="99">
        <f t="shared" si="1"/>
        <v>0</v>
      </c>
    </row>
    <row r="61" spans="1:13" x14ac:dyDescent="0.25">
      <c r="A61" s="104"/>
      <c r="B61" s="98" t="s">
        <v>678</v>
      </c>
      <c r="C61" s="108" t="s">
        <v>2463</v>
      </c>
      <c r="D61" s="108" t="s">
        <v>2464</v>
      </c>
      <c r="E61" s="62" t="s">
        <v>2559</v>
      </c>
      <c r="F61" s="65"/>
      <c r="G61" s="152" t="s">
        <v>2481</v>
      </c>
      <c r="H61" s="66"/>
      <c r="I61" s="99">
        <v>7000000</v>
      </c>
      <c r="J61" s="101">
        <v>0</v>
      </c>
      <c r="K61" s="121">
        <f t="shared" si="0"/>
        <v>7000000</v>
      </c>
      <c r="L61" s="99">
        <v>7000000</v>
      </c>
      <c r="M61" s="99">
        <f t="shared" si="1"/>
        <v>0</v>
      </c>
    </row>
    <row r="62" spans="1:13" x14ac:dyDescent="0.25">
      <c r="A62" s="104"/>
      <c r="B62" s="98" t="s">
        <v>728</v>
      </c>
      <c r="C62" s="108" t="s">
        <v>2465</v>
      </c>
      <c r="D62" s="108" t="s">
        <v>2466</v>
      </c>
      <c r="E62" s="62" t="s">
        <v>2560</v>
      </c>
      <c r="F62" s="65"/>
      <c r="G62" s="152" t="s">
        <v>2480</v>
      </c>
      <c r="H62" s="66"/>
      <c r="I62" s="99">
        <v>22500000</v>
      </c>
      <c r="J62" s="101">
        <v>0</v>
      </c>
      <c r="K62" s="121">
        <f t="shared" si="0"/>
        <v>22500000</v>
      </c>
      <c r="L62" s="99">
        <v>22500000</v>
      </c>
      <c r="M62" s="99">
        <f t="shared" si="1"/>
        <v>0</v>
      </c>
    </row>
    <row r="63" spans="1:13" x14ac:dyDescent="0.25">
      <c r="A63" s="104"/>
      <c r="B63" s="98" t="s">
        <v>426</v>
      </c>
      <c r="C63" s="108" t="s">
        <v>1017</v>
      </c>
      <c r="D63" s="108" t="s">
        <v>1018</v>
      </c>
      <c r="E63" s="62" t="s">
        <v>1235</v>
      </c>
      <c r="F63" s="65"/>
      <c r="G63" s="152" t="s">
        <v>347</v>
      </c>
      <c r="H63" s="66"/>
      <c r="I63" s="99">
        <v>10000000</v>
      </c>
      <c r="J63" s="101">
        <v>0</v>
      </c>
      <c r="K63" s="121">
        <f t="shared" si="0"/>
        <v>10000000</v>
      </c>
      <c r="L63" s="99">
        <v>10000000</v>
      </c>
      <c r="M63" s="99">
        <f t="shared" si="1"/>
        <v>0</v>
      </c>
    </row>
    <row r="64" spans="1:13" x14ac:dyDescent="0.25">
      <c r="A64" s="97"/>
      <c r="B64" s="98" t="s">
        <v>426</v>
      </c>
      <c r="C64" s="98" t="s">
        <v>1017</v>
      </c>
      <c r="D64" s="98" t="s">
        <v>1018</v>
      </c>
      <c r="E64" s="67" t="s">
        <v>1235</v>
      </c>
      <c r="F64" s="65"/>
      <c r="G64" s="152" t="s">
        <v>347</v>
      </c>
      <c r="H64" s="68"/>
      <c r="I64" s="99">
        <v>10000000</v>
      </c>
      <c r="J64" s="101">
        <v>0</v>
      </c>
      <c r="K64" s="121">
        <f t="shared" si="0"/>
        <v>10000000</v>
      </c>
      <c r="L64" s="115">
        <v>10000000</v>
      </c>
      <c r="M64" s="99">
        <f t="shared" si="1"/>
        <v>0</v>
      </c>
    </row>
    <row r="65" spans="1:13" x14ac:dyDescent="0.25">
      <c r="A65" s="97"/>
      <c r="B65" s="98" t="s">
        <v>1865</v>
      </c>
      <c r="C65" s="98" t="s">
        <v>2467</v>
      </c>
      <c r="D65" s="98" t="s">
        <v>2468</v>
      </c>
      <c r="E65" s="62" t="s">
        <v>2561</v>
      </c>
      <c r="F65" s="65"/>
      <c r="G65" s="195" t="s">
        <v>2512</v>
      </c>
      <c r="H65" s="68"/>
      <c r="I65" s="99">
        <v>9028000</v>
      </c>
      <c r="J65" s="101">
        <v>0</v>
      </c>
      <c r="K65" s="121">
        <f t="shared" si="0"/>
        <v>9028000</v>
      </c>
      <c r="L65" s="140">
        <v>9028000</v>
      </c>
      <c r="M65" s="99">
        <f t="shared" si="1"/>
        <v>0</v>
      </c>
    </row>
    <row r="66" spans="1:13" x14ac:dyDescent="0.25">
      <c r="A66" s="7"/>
      <c r="B66" s="8"/>
      <c r="C66" s="8"/>
      <c r="D66" s="8"/>
      <c r="E66" s="8"/>
      <c r="F66" s="8"/>
      <c r="G66" s="220" t="s">
        <v>13</v>
      </c>
      <c r="H66" s="221"/>
      <c r="I66" s="16">
        <f>SUM(I8:I65)</f>
        <v>938148216</v>
      </c>
      <c r="J66" s="16">
        <f>SUM(J8:J65)</f>
        <v>33927413</v>
      </c>
      <c r="K66" s="16">
        <f>SUM(K8:K65)</f>
        <v>904220803</v>
      </c>
      <c r="L66" s="16">
        <f>SUM(L8:L65)</f>
        <v>904220803</v>
      </c>
      <c r="M66" s="16">
        <f>SUM(M8:M65)</f>
        <v>0</v>
      </c>
    </row>
    <row r="67" spans="1:13" ht="12.75" customHeight="1" x14ac:dyDescent="0.25">
      <c r="A67" s="7"/>
      <c r="B67" s="8"/>
      <c r="C67" s="8"/>
      <c r="D67" s="8"/>
      <c r="E67" s="8"/>
      <c r="F67" s="12"/>
      <c r="G67" s="8"/>
      <c r="H67" s="8"/>
      <c r="I67" s="12"/>
      <c r="J67" s="12"/>
      <c r="K67" s="12"/>
      <c r="L67" s="12"/>
      <c r="M67" s="13"/>
    </row>
    <row r="69" spans="1:13" x14ac:dyDescent="0.25">
      <c r="B69" s="45"/>
    </row>
    <row r="70" spans="1:13" x14ac:dyDescent="0.25">
      <c r="B70" s="45"/>
      <c r="I70" s="45"/>
      <c r="J70" s="45"/>
      <c r="K70" s="45"/>
    </row>
    <row r="71" spans="1:13" x14ac:dyDescent="0.25">
      <c r="B71" s="45"/>
    </row>
  </sheetData>
  <mergeCells count="9">
    <mergeCell ref="L6:L7"/>
    <mergeCell ref="E7:F7"/>
    <mergeCell ref="G7:H7"/>
    <mergeCell ref="A3:L3"/>
    <mergeCell ref="G66:H66"/>
    <mergeCell ref="G5:H5"/>
    <mergeCell ref="A6:A7"/>
    <mergeCell ref="E6:H6"/>
    <mergeCell ref="I6:I7"/>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30"/>
  <sheetViews>
    <sheetView workbookViewId="0">
      <selection activeCell="G13" sqref="G13"/>
    </sheetView>
  </sheetViews>
  <sheetFormatPr baseColWidth="10" defaultRowHeight="15" x14ac:dyDescent="0.25"/>
  <cols>
    <col min="1" max="1" width="15.140625" style="3" customWidth="1"/>
    <col min="2" max="4" width="14.7109375" style="3" customWidth="1"/>
    <col min="5" max="5" width="15.7109375" style="3" customWidth="1"/>
    <col min="6" max="6" width="14.7109375" style="3" customWidth="1"/>
    <col min="7" max="13" width="15.7109375" style="3" customWidth="1"/>
    <col min="14" max="16384" width="11.42578125" style="3"/>
  </cols>
  <sheetData>
    <row r="1" spans="1:13" ht="12.75" customHeight="1" x14ac:dyDescent="0.25">
      <c r="A1" s="1" t="s">
        <v>24</v>
      </c>
      <c r="B1" s="1"/>
      <c r="C1" s="1"/>
      <c r="D1" s="1"/>
      <c r="E1" s="2"/>
      <c r="F1" s="1"/>
      <c r="G1" s="2"/>
      <c r="H1" s="2"/>
      <c r="I1" s="2"/>
      <c r="J1" s="2"/>
      <c r="K1" s="2"/>
      <c r="L1" s="2"/>
      <c r="M1" s="2"/>
    </row>
    <row r="2" spans="1:13" ht="12.75" customHeight="1" x14ac:dyDescent="0.25">
      <c r="A2" s="2"/>
      <c r="B2" s="2"/>
      <c r="C2" s="2"/>
      <c r="D2" s="2"/>
      <c r="E2" s="2"/>
      <c r="F2" s="2"/>
      <c r="G2" s="2"/>
      <c r="H2" s="2"/>
      <c r="I2" s="2"/>
      <c r="J2" s="2"/>
      <c r="K2" s="2"/>
      <c r="L2" s="2"/>
      <c r="M2" s="47"/>
    </row>
    <row r="3" spans="1:13" ht="15" customHeight="1" x14ac:dyDescent="0.25">
      <c r="A3" s="219" t="s">
        <v>308</v>
      </c>
      <c r="B3" s="219"/>
      <c r="C3" s="219"/>
      <c r="D3" s="219"/>
      <c r="E3" s="219"/>
      <c r="F3" s="219"/>
      <c r="G3" s="219"/>
      <c r="H3" s="219"/>
      <c r="I3" s="219"/>
      <c r="J3" s="219"/>
      <c r="K3" s="219"/>
      <c r="L3" s="219"/>
      <c r="M3" s="123" t="s">
        <v>3125</v>
      </c>
    </row>
    <row r="4" spans="1:13" ht="12.75" customHeight="1" x14ac:dyDescent="0.25">
      <c r="A4" s="4"/>
      <c r="B4" s="4"/>
      <c r="C4" s="4"/>
      <c r="D4" s="4"/>
      <c r="E4" s="4"/>
      <c r="F4" s="4"/>
      <c r="G4" s="4"/>
      <c r="H4" s="4"/>
      <c r="I4" s="4"/>
      <c r="J4" s="4"/>
      <c r="K4" s="4"/>
      <c r="L4" s="4"/>
      <c r="M4" s="5"/>
    </row>
    <row r="5" spans="1:13" x14ac:dyDescent="0.25">
      <c r="A5" s="222" t="s">
        <v>4</v>
      </c>
      <c r="B5" s="96" t="s">
        <v>10</v>
      </c>
      <c r="C5" s="92" t="s">
        <v>14</v>
      </c>
      <c r="D5" s="96" t="s">
        <v>14</v>
      </c>
      <c r="E5" s="224" t="s">
        <v>12</v>
      </c>
      <c r="F5" s="225"/>
      <c r="G5" s="225"/>
      <c r="H5" s="226"/>
      <c r="I5" s="222" t="s">
        <v>6</v>
      </c>
      <c r="J5" s="92"/>
      <c r="K5" s="92"/>
      <c r="L5" s="222" t="s">
        <v>5</v>
      </c>
      <c r="M5" s="92" t="s">
        <v>0</v>
      </c>
    </row>
    <row r="6" spans="1:13" ht="24" x14ac:dyDescent="0.25">
      <c r="A6" s="223"/>
      <c r="B6" s="94" t="s">
        <v>11</v>
      </c>
      <c r="C6" s="94" t="s">
        <v>9</v>
      </c>
      <c r="D6" s="94" t="s">
        <v>8</v>
      </c>
      <c r="E6" s="224" t="s">
        <v>2</v>
      </c>
      <c r="F6" s="226"/>
      <c r="G6" s="224" t="s">
        <v>7</v>
      </c>
      <c r="H6" s="226"/>
      <c r="I6" s="223"/>
      <c r="J6" s="94" t="s">
        <v>311</v>
      </c>
      <c r="K6" s="95" t="s">
        <v>312</v>
      </c>
      <c r="L6" s="223"/>
      <c r="M6" s="94" t="s">
        <v>1</v>
      </c>
    </row>
    <row r="7" spans="1:13" x14ac:dyDescent="0.25">
      <c r="A7" s="196"/>
      <c r="B7" s="197" t="s">
        <v>1771</v>
      </c>
      <c r="C7" s="197" t="s">
        <v>1021</v>
      </c>
      <c r="D7" s="196" t="s">
        <v>1486</v>
      </c>
      <c r="E7" s="200" t="s">
        <v>2599</v>
      </c>
      <c r="F7" s="125"/>
      <c r="G7" s="203" t="s">
        <v>651</v>
      </c>
      <c r="H7" s="198"/>
      <c r="I7" s="127">
        <v>916667</v>
      </c>
      <c r="J7" s="196">
        <v>916667</v>
      </c>
      <c r="K7" s="209">
        <f>+I7-J7</f>
        <v>0</v>
      </c>
      <c r="L7" s="197">
        <v>0</v>
      </c>
      <c r="M7" s="210">
        <f>+K7-L7</f>
        <v>0</v>
      </c>
    </row>
    <row r="8" spans="1:13" x14ac:dyDescent="0.25">
      <c r="A8" s="196"/>
      <c r="B8" s="197" t="s">
        <v>2615</v>
      </c>
      <c r="C8" s="197" t="s">
        <v>502</v>
      </c>
      <c r="D8" s="196" t="s">
        <v>2562</v>
      </c>
      <c r="E8" s="200" t="s">
        <v>2600</v>
      </c>
      <c r="F8" s="125"/>
      <c r="G8" s="203" t="s">
        <v>647</v>
      </c>
      <c r="H8" s="198"/>
      <c r="I8" s="127">
        <v>4347000</v>
      </c>
      <c r="J8" s="196">
        <v>0</v>
      </c>
      <c r="K8" s="209">
        <f t="shared" ref="K8:K24" si="0">+I8-J8</f>
        <v>4347000</v>
      </c>
      <c r="L8" s="197">
        <v>4347000</v>
      </c>
      <c r="M8" s="210">
        <f t="shared" ref="M8:M24" si="1">+K8-L8</f>
        <v>0</v>
      </c>
    </row>
    <row r="9" spans="1:13" x14ac:dyDescent="0.25">
      <c r="A9" s="196"/>
      <c r="B9" s="197" t="s">
        <v>701</v>
      </c>
      <c r="C9" s="197" t="s">
        <v>723</v>
      </c>
      <c r="D9" s="196" t="s">
        <v>2563</v>
      </c>
      <c r="E9" s="200" t="s">
        <v>2599</v>
      </c>
      <c r="F9" s="125"/>
      <c r="G9" s="203" t="s">
        <v>2585</v>
      </c>
      <c r="H9" s="198"/>
      <c r="I9" s="127">
        <v>1000000</v>
      </c>
      <c r="J9" s="196">
        <v>200000</v>
      </c>
      <c r="K9" s="209">
        <f t="shared" si="0"/>
        <v>800000</v>
      </c>
      <c r="L9" s="197">
        <v>800000</v>
      </c>
      <c r="M9" s="210">
        <f t="shared" si="1"/>
        <v>0</v>
      </c>
    </row>
    <row r="10" spans="1:13" x14ac:dyDescent="0.25">
      <c r="A10" s="196"/>
      <c r="B10" s="197" t="s">
        <v>724</v>
      </c>
      <c r="C10" s="197" t="s">
        <v>433</v>
      </c>
      <c r="D10" s="196" t="s">
        <v>2564</v>
      </c>
      <c r="E10" s="200" t="s">
        <v>2601</v>
      </c>
      <c r="F10" s="125"/>
      <c r="G10" s="203" t="s">
        <v>2586</v>
      </c>
      <c r="H10" s="198"/>
      <c r="I10" s="127">
        <v>310000</v>
      </c>
      <c r="J10" s="196">
        <v>310000</v>
      </c>
      <c r="K10" s="209">
        <f t="shared" si="0"/>
        <v>0</v>
      </c>
      <c r="L10" s="197">
        <v>0</v>
      </c>
      <c r="M10" s="210">
        <f t="shared" si="1"/>
        <v>0</v>
      </c>
    </row>
    <row r="11" spans="1:13" x14ac:dyDescent="0.25">
      <c r="A11" s="196"/>
      <c r="B11" s="197" t="s">
        <v>1034</v>
      </c>
      <c r="C11" s="197" t="s">
        <v>877</v>
      </c>
      <c r="D11" s="196" t="s">
        <v>878</v>
      </c>
      <c r="E11" s="200" t="s">
        <v>1160</v>
      </c>
      <c r="F11" s="125"/>
      <c r="G11" s="203" t="s">
        <v>1086</v>
      </c>
      <c r="H11" s="198"/>
      <c r="I11" s="127">
        <v>30278238</v>
      </c>
      <c r="J11" s="196">
        <v>0</v>
      </c>
      <c r="K11" s="209">
        <f t="shared" si="0"/>
        <v>30278238</v>
      </c>
      <c r="L11" s="197">
        <v>30278238</v>
      </c>
      <c r="M11" s="210">
        <f t="shared" si="1"/>
        <v>0</v>
      </c>
    </row>
    <row r="12" spans="1:13" x14ac:dyDescent="0.25">
      <c r="A12" s="196"/>
      <c r="B12" s="197" t="s">
        <v>546</v>
      </c>
      <c r="C12" s="197" t="s">
        <v>173</v>
      </c>
      <c r="D12" s="196" t="s">
        <v>2003</v>
      </c>
      <c r="E12" s="200" t="s">
        <v>2602</v>
      </c>
      <c r="F12" s="125"/>
      <c r="G12" s="203" t="s">
        <v>2587</v>
      </c>
      <c r="H12" s="198"/>
      <c r="I12" s="127">
        <v>1020000</v>
      </c>
      <c r="J12" s="196">
        <v>1020000</v>
      </c>
      <c r="K12" s="209">
        <f t="shared" si="0"/>
        <v>0</v>
      </c>
      <c r="L12" s="197">
        <v>0</v>
      </c>
      <c r="M12" s="210">
        <f t="shared" si="1"/>
        <v>0</v>
      </c>
    </row>
    <row r="13" spans="1:13" x14ac:dyDescent="0.25">
      <c r="A13" s="196"/>
      <c r="B13" s="197" t="s">
        <v>257</v>
      </c>
      <c r="C13" s="197" t="s">
        <v>574</v>
      </c>
      <c r="D13" s="196" t="s">
        <v>2565</v>
      </c>
      <c r="E13" s="200" t="s">
        <v>2603</v>
      </c>
      <c r="F13" s="125"/>
      <c r="G13" s="203" t="s">
        <v>2588</v>
      </c>
      <c r="H13" s="198"/>
      <c r="I13" s="127">
        <v>1000000</v>
      </c>
      <c r="J13" s="196">
        <v>1000000</v>
      </c>
      <c r="K13" s="209">
        <f t="shared" si="0"/>
        <v>0</v>
      </c>
      <c r="L13" s="197">
        <v>0</v>
      </c>
      <c r="M13" s="210">
        <f t="shared" si="1"/>
        <v>0</v>
      </c>
    </row>
    <row r="14" spans="1:13" x14ac:dyDescent="0.25">
      <c r="A14" s="196"/>
      <c r="B14" s="197" t="s">
        <v>226</v>
      </c>
      <c r="C14" s="197" t="s">
        <v>2566</v>
      </c>
      <c r="D14" s="196" t="s">
        <v>2567</v>
      </c>
      <c r="E14" s="200" t="s">
        <v>2604</v>
      </c>
      <c r="F14" s="125"/>
      <c r="G14" s="203" t="s">
        <v>2589</v>
      </c>
      <c r="H14" s="198"/>
      <c r="I14" s="127">
        <v>916667</v>
      </c>
      <c r="J14" s="196">
        <v>916667</v>
      </c>
      <c r="K14" s="209">
        <f t="shared" si="0"/>
        <v>0</v>
      </c>
      <c r="L14" s="197">
        <v>0</v>
      </c>
      <c r="M14" s="210">
        <f t="shared" si="1"/>
        <v>0</v>
      </c>
    </row>
    <row r="15" spans="1:13" x14ac:dyDescent="0.25">
      <c r="A15" s="196"/>
      <c r="B15" s="197" t="s">
        <v>423</v>
      </c>
      <c r="C15" s="197" t="s">
        <v>2568</v>
      </c>
      <c r="D15" s="196" t="s">
        <v>2569</v>
      </c>
      <c r="E15" s="200" t="s">
        <v>2605</v>
      </c>
      <c r="F15" s="125"/>
      <c r="G15" s="203" t="s">
        <v>2590</v>
      </c>
      <c r="H15" s="198"/>
      <c r="I15" s="127">
        <v>1600000</v>
      </c>
      <c r="J15" s="196">
        <v>1600000</v>
      </c>
      <c r="K15" s="209">
        <f t="shared" si="0"/>
        <v>0</v>
      </c>
      <c r="L15" s="197">
        <v>0</v>
      </c>
      <c r="M15" s="210">
        <f t="shared" si="1"/>
        <v>0</v>
      </c>
    </row>
    <row r="16" spans="1:13" x14ac:dyDescent="0.25">
      <c r="A16" s="196"/>
      <c r="B16" s="197" t="s">
        <v>2616</v>
      </c>
      <c r="C16" s="197" t="s">
        <v>2570</v>
      </c>
      <c r="D16" s="196" t="s">
        <v>2571</v>
      </c>
      <c r="E16" s="200" t="s">
        <v>2606</v>
      </c>
      <c r="F16" s="125"/>
      <c r="G16" s="203" t="s">
        <v>2591</v>
      </c>
      <c r="H16" s="198"/>
      <c r="I16" s="127">
        <v>50960000</v>
      </c>
      <c r="J16" s="196">
        <v>4420000</v>
      </c>
      <c r="K16" s="209">
        <f t="shared" si="0"/>
        <v>46540000</v>
      </c>
      <c r="L16" s="197">
        <v>46540000</v>
      </c>
      <c r="M16" s="210">
        <f t="shared" si="1"/>
        <v>0</v>
      </c>
    </row>
    <row r="17" spans="1:13" x14ac:dyDescent="0.25">
      <c r="A17" s="196"/>
      <c r="B17" s="197" t="s">
        <v>2617</v>
      </c>
      <c r="C17" s="197" t="s">
        <v>2572</v>
      </c>
      <c r="D17" s="196" t="s">
        <v>2573</v>
      </c>
      <c r="E17" s="200" t="s">
        <v>2607</v>
      </c>
      <c r="F17" s="125"/>
      <c r="G17" s="203" t="s">
        <v>2592</v>
      </c>
      <c r="H17" s="198"/>
      <c r="I17" s="127">
        <v>7700000</v>
      </c>
      <c r="J17" s="196"/>
      <c r="K17" s="209">
        <f t="shared" si="0"/>
        <v>7700000</v>
      </c>
      <c r="L17" s="197">
        <v>7700000</v>
      </c>
      <c r="M17" s="210">
        <f t="shared" si="1"/>
        <v>0</v>
      </c>
    </row>
    <row r="18" spans="1:13" x14ac:dyDescent="0.25">
      <c r="A18" s="196"/>
      <c r="B18" s="197" t="s">
        <v>500</v>
      </c>
      <c r="C18" s="197" t="s">
        <v>2574</v>
      </c>
      <c r="D18" s="196" t="s">
        <v>2575</v>
      </c>
      <c r="E18" s="200" t="s">
        <v>2608</v>
      </c>
      <c r="F18" s="125"/>
      <c r="G18" s="203" t="s">
        <v>2593</v>
      </c>
      <c r="H18" s="198"/>
      <c r="I18" s="127">
        <v>2750000</v>
      </c>
      <c r="J18" s="196"/>
      <c r="K18" s="209">
        <f t="shared" si="0"/>
        <v>2750000</v>
      </c>
      <c r="L18" s="197">
        <v>2750000</v>
      </c>
      <c r="M18" s="210">
        <f t="shared" si="1"/>
        <v>0</v>
      </c>
    </row>
    <row r="19" spans="1:13" x14ac:dyDescent="0.25">
      <c r="A19" s="196"/>
      <c r="B19" s="197" t="s">
        <v>2618</v>
      </c>
      <c r="C19" s="197" t="s">
        <v>1285</v>
      </c>
      <c r="D19" s="196" t="s">
        <v>2576</v>
      </c>
      <c r="E19" s="200" t="s">
        <v>2609</v>
      </c>
      <c r="F19" s="125"/>
      <c r="G19" s="203" t="s">
        <v>2594</v>
      </c>
      <c r="H19" s="198"/>
      <c r="I19" s="127">
        <v>4692000</v>
      </c>
      <c r="J19" s="196"/>
      <c r="K19" s="209">
        <f t="shared" si="0"/>
        <v>4692000</v>
      </c>
      <c r="L19" s="197">
        <v>4692000</v>
      </c>
      <c r="M19" s="210">
        <f t="shared" si="1"/>
        <v>0</v>
      </c>
    </row>
    <row r="20" spans="1:13" x14ac:dyDescent="0.25">
      <c r="A20" s="196"/>
      <c r="B20" s="197" t="s">
        <v>2619</v>
      </c>
      <c r="C20" s="197" t="s">
        <v>2577</v>
      </c>
      <c r="D20" s="196" t="s">
        <v>2578</v>
      </c>
      <c r="E20" s="200" t="s">
        <v>2610</v>
      </c>
      <c r="F20" s="125"/>
      <c r="G20" s="203" t="s">
        <v>2595</v>
      </c>
      <c r="H20" s="198"/>
      <c r="I20" s="127">
        <v>5833333</v>
      </c>
      <c r="J20" s="196"/>
      <c r="K20" s="209">
        <f t="shared" si="0"/>
        <v>5833333</v>
      </c>
      <c r="L20" s="197">
        <v>5833333</v>
      </c>
      <c r="M20" s="210">
        <f t="shared" si="1"/>
        <v>0</v>
      </c>
    </row>
    <row r="21" spans="1:13" x14ac:dyDescent="0.25">
      <c r="A21" s="196"/>
      <c r="B21" s="197" t="s">
        <v>797</v>
      </c>
      <c r="C21" s="197" t="s">
        <v>1895</v>
      </c>
      <c r="D21" s="196" t="s">
        <v>2579</v>
      </c>
      <c r="E21" s="200" t="s">
        <v>2611</v>
      </c>
      <c r="F21" s="125"/>
      <c r="G21" s="203" t="s">
        <v>2596</v>
      </c>
      <c r="H21" s="198"/>
      <c r="I21" s="127">
        <v>2520000</v>
      </c>
      <c r="J21" s="196"/>
      <c r="K21" s="209">
        <f t="shared" si="0"/>
        <v>2520000</v>
      </c>
      <c r="L21" s="197">
        <v>2520000</v>
      </c>
      <c r="M21" s="210">
        <f t="shared" si="1"/>
        <v>0</v>
      </c>
    </row>
    <row r="22" spans="1:13" x14ac:dyDescent="0.25">
      <c r="A22" s="196"/>
      <c r="B22" s="197" t="s">
        <v>2620</v>
      </c>
      <c r="C22" s="197" t="s">
        <v>2580</v>
      </c>
      <c r="D22" s="196" t="s">
        <v>2581</v>
      </c>
      <c r="E22" s="200" t="s">
        <v>2612</v>
      </c>
      <c r="F22" s="125"/>
      <c r="G22" s="203" t="s">
        <v>2597</v>
      </c>
      <c r="H22" s="198"/>
      <c r="I22" s="127">
        <v>136312120</v>
      </c>
      <c r="J22" s="196"/>
      <c r="K22" s="209">
        <f t="shared" si="0"/>
        <v>136312120</v>
      </c>
      <c r="L22" s="197">
        <v>136312120</v>
      </c>
      <c r="M22" s="210">
        <f t="shared" si="1"/>
        <v>0</v>
      </c>
    </row>
    <row r="23" spans="1:13" x14ac:dyDescent="0.25">
      <c r="A23" s="196"/>
      <c r="B23" s="197" t="s">
        <v>2615</v>
      </c>
      <c r="C23" s="197" t="s">
        <v>2582</v>
      </c>
      <c r="D23" s="196" t="s">
        <v>2583</v>
      </c>
      <c r="E23" s="200" t="s">
        <v>2613</v>
      </c>
      <c r="F23" s="125"/>
      <c r="G23" s="203" t="s">
        <v>647</v>
      </c>
      <c r="H23" s="198"/>
      <c r="I23" s="127">
        <v>2173500</v>
      </c>
      <c r="J23" s="196"/>
      <c r="K23" s="209">
        <f t="shared" si="0"/>
        <v>2173500</v>
      </c>
      <c r="L23" s="197">
        <v>2173500</v>
      </c>
      <c r="M23" s="210">
        <f t="shared" si="1"/>
        <v>0</v>
      </c>
    </row>
    <row r="24" spans="1:13" ht="12.75" customHeight="1" x14ac:dyDescent="0.25">
      <c r="A24" s="14"/>
      <c r="B24" s="58" t="s">
        <v>2621</v>
      </c>
      <c r="C24" s="46" t="s">
        <v>1289</v>
      </c>
      <c r="D24" s="75" t="s">
        <v>2584</v>
      </c>
      <c r="E24" s="201" t="s">
        <v>2614</v>
      </c>
      <c r="F24" s="2"/>
      <c r="G24" s="202" t="s">
        <v>2598</v>
      </c>
      <c r="H24" s="6"/>
      <c r="I24" s="129">
        <v>9000000</v>
      </c>
      <c r="J24" s="51"/>
      <c r="K24" s="209">
        <f t="shared" si="0"/>
        <v>9000000</v>
      </c>
      <c r="L24" s="122">
        <v>9000000</v>
      </c>
      <c r="M24" s="210">
        <f t="shared" si="1"/>
        <v>0</v>
      </c>
    </row>
    <row r="25" spans="1:13" x14ac:dyDescent="0.25">
      <c r="A25" s="7"/>
      <c r="B25" s="8"/>
      <c r="C25" s="8"/>
      <c r="D25" s="8"/>
      <c r="E25" s="8"/>
      <c r="F25" s="8"/>
      <c r="G25" s="220" t="s">
        <v>13</v>
      </c>
      <c r="H25" s="221"/>
      <c r="I25" s="16">
        <f>SUM(I7:I24)</f>
        <v>263329525</v>
      </c>
      <c r="J25" s="16">
        <f>SUM(J7:J24)</f>
        <v>10383334</v>
      </c>
      <c r="K25" s="16">
        <f>SUM(K7:K24)</f>
        <v>252946191</v>
      </c>
      <c r="L25" s="16">
        <f>SUM(L7:L24)</f>
        <v>252946191</v>
      </c>
      <c r="M25" s="16">
        <f>SUM(M7:M24)</f>
        <v>0</v>
      </c>
    </row>
    <row r="26" spans="1:13" ht="12.75" customHeight="1" x14ac:dyDescent="0.25">
      <c r="A26" s="7"/>
      <c r="B26" s="8"/>
      <c r="C26" s="8"/>
      <c r="D26" s="8"/>
      <c r="E26" s="8"/>
      <c r="F26" s="12"/>
      <c r="G26" s="8"/>
      <c r="H26" s="8"/>
      <c r="I26" s="12"/>
      <c r="J26" s="12"/>
      <c r="K26" s="12"/>
      <c r="L26" s="12"/>
      <c r="M26" s="13"/>
    </row>
    <row r="28" spans="1:13" x14ac:dyDescent="0.25">
      <c r="B28" s="45"/>
    </row>
    <row r="29" spans="1:13" x14ac:dyDescent="0.25">
      <c r="B29" s="45"/>
      <c r="I29" s="45"/>
      <c r="J29" s="45"/>
      <c r="K29" s="45"/>
    </row>
    <row r="30" spans="1:13" x14ac:dyDescent="0.25">
      <c r="B30" s="45"/>
    </row>
  </sheetData>
  <mergeCells count="8">
    <mergeCell ref="L5:L6"/>
    <mergeCell ref="E6:F6"/>
    <mergeCell ref="G6:H6"/>
    <mergeCell ref="A3:L3"/>
    <mergeCell ref="G25:H25"/>
    <mergeCell ref="A5:A6"/>
    <mergeCell ref="E5:H5"/>
    <mergeCell ref="I5:I6"/>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M127"/>
  <sheetViews>
    <sheetView workbookViewId="0">
      <selection activeCell="M4" sqref="M4"/>
    </sheetView>
  </sheetViews>
  <sheetFormatPr baseColWidth="10" defaultRowHeight="15" x14ac:dyDescent="0.25"/>
  <cols>
    <col min="1" max="1" width="14" style="3" customWidth="1"/>
    <col min="2" max="2" width="12.42578125" style="3" customWidth="1"/>
    <col min="3" max="3" width="11.140625" style="3" customWidth="1"/>
    <col min="4" max="4" width="13.5703125" style="3" customWidth="1"/>
    <col min="5" max="5" width="15.7109375" style="3" customWidth="1"/>
    <col min="6" max="6" width="14.7109375" style="3" customWidth="1"/>
    <col min="7" max="8" width="15.7109375" style="3" customWidth="1"/>
    <col min="9" max="9" width="15.85546875" style="3" customWidth="1"/>
    <col min="10" max="10" width="14.140625" style="3" customWidth="1"/>
    <col min="11" max="11" width="15.7109375" style="3" customWidth="1"/>
    <col min="12" max="12" width="14.28515625" style="3" customWidth="1"/>
    <col min="13" max="13" width="17.5703125" style="3" customWidth="1"/>
    <col min="14" max="16384" width="11.42578125" style="3"/>
  </cols>
  <sheetData>
    <row r="1" spans="1:13" ht="12.75" customHeight="1" x14ac:dyDescent="0.25">
      <c r="A1" s="1" t="s">
        <v>24</v>
      </c>
      <c r="B1" s="1"/>
      <c r="C1" s="1"/>
      <c r="D1" s="1"/>
      <c r="E1" s="2"/>
      <c r="F1" s="1"/>
      <c r="G1" s="2"/>
      <c r="H1" s="2"/>
      <c r="I1" s="2"/>
      <c r="J1" s="2"/>
      <c r="K1" s="2"/>
      <c r="L1" s="2"/>
      <c r="M1" s="2"/>
    </row>
    <row r="2" spans="1:13" ht="12.75" customHeight="1" x14ac:dyDescent="0.25">
      <c r="A2" s="2"/>
      <c r="B2" s="2"/>
      <c r="C2" s="2"/>
      <c r="D2" s="2"/>
      <c r="E2" s="2"/>
      <c r="F2" s="2"/>
      <c r="G2" s="2"/>
      <c r="H2" s="2"/>
      <c r="I2" s="2"/>
      <c r="J2" s="2"/>
      <c r="K2" s="2"/>
      <c r="L2" s="2"/>
      <c r="M2" s="47"/>
    </row>
    <row r="3" spans="1:13" ht="15" customHeight="1" x14ac:dyDescent="0.25">
      <c r="A3" s="219" t="s">
        <v>100</v>
      </c>
      <c r="B3" s="219"/>
      <c r="C3" s="219"/>
      <c r="D3" s="219"/>
      <c r="E3" s="219"/>
      <c r="F3" s="219"/>
      <c r="G3" s="219"/>
      <c r="H3" s="219"/>
      <c r="I3" s="219"/>
      <c r="J3" s="219"/>
      <c r="K3" s="219"/>
      <c r="L3" s="219"/>
      <c r="M3" s="123" t="s">
        <v>3125</v>
      </c>
    </row>
    <row r="4" spans="1:13" ht="12.75" customHeight="1" x14ac:dyDescent="0.25">
      <c r="A4" s="4"/>
      <c r="B4" s="4"/>
      <c r="C4" s="4"/>
      <c r="D4" s="4"/>
      <c r="E4" s="4"/>
      <c r="F4" s="4"/>
      <c r="G4" s="4"/>
      <c r="H4" s="4"/>
      <c r="I4" s="4"/>
      <c r="J4" s="4"/>
      <c r="K4" s="4"/>
      <c r="L4" s="4"/>
      <c r="M4" s="5"/>
    </row>
    <row r="5" spans="1:13" ht="24" x14ac:dyDescent="0.25">
      <c r="A5" s="222" t="s">
        <v>4</v>
      </c>
      <c r="B5" s="96" t="s">
        <v>10</v>
      </c>
      <c r="C5" s="92" t="s">
        <v>14</v>
      </c>
      <c r="D5" s="96" t="s">
        <v>14</v>
      </c>
      <c r="E5" s="224" t="s">
        <v>12</v>
      </c>
      <c r="F5" s="225"/>
      <c r="G5" s="225"/>
      <c r="H5" s="226"/>
      <c r="I5" s="227" t="s">
        <v>6</v>
      </c>
      <c r="J5" s="92" t="s">
        <v>311</v>
      </c>
      <c r="K5" s="93" t="s">
        <v>312</v>
      </c>
      <c r="L5" s="222" t="s">
        <v>5</v>
      </c>
      <c r="M5" s="92" t="s">
        <v>0</v>
      </c>
    </row>
    <row r="6" spans="1:13" x14ac:dyDescent="0.25">
      <c r="A6" s="223"/>
      <c r="B6" s="94" t="s">
        <v>11</v>
      </c>
      <c r="C6" s="94" t="s">
        <v>9</v>
      </c>
      <c r="D6" s="94" t="s">
        <v>8</v>
      </c>
      <c r="E6" s="224" t="s">
        <v>2</v>
      </c>
      <c r="F6" s="226"/>
      <c r="G6" s="224" t="s">
        <v>7</v>
      </c>
      <c r="H6" s="226"/>
      <c r="I6" s="228"/>
      <c r="J6" s="94"/>
      <c r="K6" s="94"/>
      <c r="L6" s="223"/>
      <c r="M6" s="94" t="s">
        <v>1</v>
      </c>
    </row>
    <row r="7" spans="1:13" x14ac:dyDescent="0.25">
      <c r="A7" s="124"/>
      <c r="B7" s="106" t="s">
        <v>2758</v>
      </c>
      <c r="C7" s="106" t="s">
        <v>2622</v>
      </c>
      <c r="D7" s="106" t="s">
        <v>2623</v>
      </c>
      <c r="E7" s="50" t="s">
        <v>2866</v>
      </c>
      <c r="F7" s="125"/>
      <c r="G7" s="76" t="s">
        <v>2799</v>
      </c>
      <c r="H7" s="126"/>
      <c r="I7" s="136">
        <v>890000</v>
      </c>
      <c r="J7" s="135">
        <v>890000</v>
      </c>
      <c r="K7" s="133">
        <f>+I7-J7</f>
        <v>0</v>
      </c>
      <c r="L7" s="211">
        <v>0</v>
      </c>
      <c r="M7" s="127">
        <f>+K7-L7</f>
        <v>0</v>
      </c>
    </row>
    <row r="8" spans="1:13" x14ac:dyDescent="0.25">
      <c r="A8" s="124"/>
      <c r="B8" s="106" t="s">
        <v>2627</v>
      </c>
      <c r="C8" s="106" t="s">
        <v>2624</v>
      </c>
      <c r="D8" s="106" t="s">
        <v>2625</v>
      </c>
      <c r="E8" s="50" t="s">
        <v>2867</v>
      </c>
      <c r="F8" s="125"/>
      <c r="G8" s="77" t="s">
        <v>2800</v>
      </c>
      <c r="H8" s="126"/>
      <c r="I8" s="136">
        <v>5360000</v>
      </c>
      <c r="J8" s="131">
        <v>0</v>
      </c>
      <c r="K8" s="133">
        <f t="shared" ref="K8:K71" si="0">+I8-J8</f>
        <v>5360000</v>
      </c>
      <c r="L8" s="149">
        <v>5360000</v>
      </c>
      <c r="M8" s="127">
        <f t="shared" ref="M8:M71" si="1">+K8-L8</f>
        <v>0</v>
      </c>
    </row>
    <row r="9" spans="1:13" x14ac:dyDescent="0.25">
      <c r="A9" s="124"/>
      <c r="B9" s="106" t="s">
        <v>2759</v>
      </c>
      <c r="C9" s="106" t="s">
        <v>2626</v>
      </c>
      <c r="D9" s="106" t="s">
        <v>2627</v>
      </c>
      <c r="E9" s="50" t="s">
        <v>2868</v>
      </c>
      <c r="F9" s="125"/>
      <c r="G9" s="77" t="s">
        <v>2801</v>
      </c>
      <c r="H9" s="126"/>
      <c r="I9" s="136">
        <v>1059840</v>
      </c>
      <c r="J9" s="131">
        <v>0</v>
      </c>
      <c r="K9" s="133">
        <f t="shared" si="0"/>
        <v>1059840</v>
      </c>
      <c r="L9" s="211">
        <v>1059840</v>
      </c>
      <c r="M9" s="127">
        <f t="shared" si="1"/>
        <v>0</v>
      </c>
    </row>
    <row r="10" spans="1:13" x14ac:dyDescent="0.25">
      <c r="A10" s="124"/>
      <c r="B10" s="106" t="s">
        <v>2760</v>
      </c>
      <c r="C10" s="106" t="s">
        <v>845</v>
      </c>
      <c r="D10" s="106" t="s">
        <v>2628</v>
      </c>
      <c r="E10" s="50" t="s">
        <v>2869</v>
      </c>
      <c r="F10" s="125"/>
      <c r="G10" s="77" t="s">
        <v>2802</v>
      </c>
      <c r="H10" s="126"/>
      <c r="I10" s="136">
        <v>500001</v>
      </c>
      <c r="J10" s="131">
        <v>500001</v>
      </c>
      <c r="K10" s="133">
        <f t="shared" si="0"/>
        <v>0</v>
      </c>
      <c r="L10" s="211">
        <v>0</v>
      </c>
      <c r="M10" s="127">
        <f t="shared" si="1"/>
        <v>0</v>
      </c>
    </row>
    <row r="11" spans="1:13" x14ac:dyDescent="0.25">
      <c r="A11" s="124"/>
      <c r="B11" s="106" t="s">
        <v>2761</v>
      </c>
      <c r="C11" s="106" t="s">
        <v>2629</v>
      </c>
      <c r="D11" s="106" t="s">
        <v>2630</v>
      </c>
      <c r="E11" s="50" t="s">
        <v>2870</v>
      </c>
      <c r="F11" s="125"/>
      <c r="G11" s="77" t="s">
        <v>628</v>
      </c>
      <c r="H11" s="126"/>
      <c r="I11" s="136">
        <v>748926</v>
      </c>
      <c r="J11" s="131">
        <v>0</v>
      </c>
      <c r="K11" s="133">
        <f t="shared" si="0"/>
        <v>748926</v>
      </c>
      <c r="L11" s="211">
        <v>748926</v>
      </c>
      <c r="M11" s="127">
        <f t="shared" si="1"/>
        <v>0</v>
      </c>
    </row>
    <row r="12" spans="1:13" x14ac:dyDescent="0.25">
      <c r="A12" s="124"/>
      <c r="B12" s="106" t="s">
        <v>2762</v>
      </c>
      <c r="C12" s="106" t="s">
        <v>2045</v>
      </c>
      <c r="D12" s="106" t="s">
        <v>860</v>
      </c>
      <c r="E12" s="50" t="s">
        <v>2871</v>
      </c>
      <c r="F12" s="125"/>
      <c r="G12" s="77" t="s">
        <v>2803</v>
      </c>
      <c r="H12" s="126"/>
      <c r="I12" s="136">
        <v>15993648</v>
      </c>
      <c r="J12" s="131">
        <v>13267458</v>
      </c>
      <c r="K12" s="133">
        <f t="shared" si="0"/>
        <v>2726190</v>
      </c>
      <c r="L12" s="211">
        <v>0</v>
      </c>
      <c r="M12" s="127">
        <f t="shared" si="1"/>
        <v>2726190</v>
      </c>
    </row>
    <row r="13" spans="1:13" x14ac:dyDescent="0.25">
      <c r="A13" s="124"/>
      <c r="B13" s="106" t="s">
        <v>2630</v>
      </c>
      <c r="C13" s="106" t="s">
        <v>1058</v>
      </c>
      <c r="D13" s="106" t="s">
        <v>1038</v>
      </c>
      <c r="E13" s="50" t="s">
        <v>2872</v>
      </c>
      <c r="F13" s="125"/>
      <c r="G13" s="77" t="s">
        <v>107</v>
      </c>
      <c r="H13" s="126"/>
      <c r="I13" s="136">
        <v>1666667</v>
      </c>
      <c r="J13" s="131">
        <v>0</v>
      </c>
      <c r="K13" s="133">
        <f t="shared" si="0"/>
        <v>1666667</v>
      </c>
      <c r="L13" s="211">
        <v>1666667</v>
      </c>
      <c r="M13" s="127">
        <f t="shared" si="1"/>
        <v>0</v>
      </c>
    </row>
    <row r="14" spans="1:13" x14ac:dyDescent="0.25">
      <c r="A14" s="124"/>
      <c r="B14" s="106" t="s">
        <v>2763</v>
      </c>
      <c r="C14" s="106" t="s">
        <v>2631</v>
      </c>
      <c r="D14" s="106" t="s">
        <v>2632</v>
      </c>
      <c r="E14" s="50" t="s">
        <v>2873</v>
      </c>
      <c r="F14" s="125"/>
      <c r="G14" s="77" t="s">
        <v>2804</v>
      </c>
      <c r="H14" s="126"/>
      <c r="I14" s="136">
        <v>706560</v>
      </c>
      <c r="J14" s="131">
        <v>706560</v>
      </c>
      <c r="K14" s="133">
        <f t="shared" si="0"/>
        <v>0</v>
      </c>
      <c r="L14" s="211">
        <v>0</v>
      </c>
      <c r="M14" s="127">
        <f t="shared" si="1"/>
        <v>0</v>
      </c>
    </row>
    <row r="15" spans="1:13" x14ac:dyDescent="0.25">
      <c r="A15" s="124"/>
      <c r="B15" s="106" t="s">
        <v>2764</v>
      </c>
      <c r="C15" s="106" t="s">
        <v>2633</v>
      </c>
      <c r="D15" s="106" t="s">
        <v>2634</v>
      </c>
      <c r="E15" s="50" t="s">
        <v>2874</v>
      </c>
      <c r="F15" s="125"/>
      <c r="G15" s="77" t="s">
        <v>2805</v>
      </c>
      <c r="H15" s="126"/>
      <c r="I15" s="136">
        <v>134246</v>
      </c>
      <c r="J15" s="131">
        <v>134246</v>
      </c>
      <c r="K15" s="133">
        <f t="shared" si="0"/>
        <v>0</v>
      </c>
      <c r="L15" s="211">
        <v>0</v>
      </c>
      <c r="M15" s="127">
        <f t="shared" si="1"/>
        <v>0</v>
      </c>
    </row>
    <row r="16" spans="1:13" x14ac:dyDescent="0.25">
      <c r="A16" s="124"/>
      <c r="B16" s="106" t="s">
        <v>2765</v>
      </c>
      <c r="C16" s="106" t="s">
        <v>2635</v>
      </c>
      <c r="D16" s="106" t="s">
        <v>2636</v>
      </c>
      <c r="E16" s="50" t="s">
        <v>2875</v>
      </c>
      <c r="F16" s="125"/>
      <c r="G16" s="77" t="s">
        <v>471</v>
      </c>
      <c r="H16" s="126"/>
      <c r="I16" s="136">
        <v>706560</v>
      </c>
      <c r="J16" s="131">
        <v>706560</v>
      </c>
      <c r="K16" s="133">
        <f t="shared" si="0"/>
        <v>0</v>
      </c>
      <c r="L16" s="211">
        <v>0</v>
      </c>
      <c r="M16" s="127">
        <f t="shared" si="1"/>
        <v>0</v>
      </c>
    </row>
    <row r="17" spans="1:13" x14ac:dyDescent="0.25">
      <c r="A17" s="124"/>
      <c r="B17" s="106" t="s">
        <v>2766</v>
      </c>
      <c r="C17" s="106" t="s">
        <v>2637</v>
      </c>
      <c r="D17" s="106" t="s">
        <v>2098</v>
      </c>
      <c r="E17" s="50" t="s">
        <v>2876</v>
      </c>
      <c r="F17" s="125"/>
      <c r="G17" s="77" t="s">
        <v>452</v>
      </c>
      <c r="H17" s="126"/>
      <c r="I17" s="136">
        <v>2070000</v>
      </c>
      <c r="J17" s="131">
        <v>0</v>
      </c>
      <c r="K17" s="133">
        <f t="shared" si="0"/>
        <v>2070000</v>
      </c>
      <c r="L17" s="211">
        <v>2070000</v>
      </c>
      <c r="M17" s="127">
        <f t="shared" si="1"/>
        <v>0</v>
      </c>
    </row>
    <row r="18" spans="1:13" x14ac:dyDescent="0.25">
      <c r="A18" s="124"/>
      <c r="B18" s="106" t="s">
        <v>2767</v>
      </c>
      <c r="C18" s="106" t="s">
        <v>1526</v>
      </c>
      <c r="D18" s="106" t="s">
        <v>1551</v>
      </c>
      <c r="E18" s="50" t="s">
        <v>2877</v>
      </c>
      <c r="F18" s="125"/>
      <c r="G18" s="77" t="s">
        <v>2806</v>
      </c>
      <c r="H18" s="126"/>
      <c r="I18" s="136">
        <v>1725000</v>
      </c>
      <c r="J18" s="131">
        <v>0</v>
      </c>
      <c r="K18" s="133">
        <f t="shared" si="0"/>
        <v>1725000</v>
      </c>
      <c r="L18" s="211">
        <v>1725000</v>
      </c>
      <c r="M18" s="127">
        <f t="shared" si="1"/>
        <v>0</v>
      </c>
    </row>
    <row r="19" spans="1:13" x14ac:dyDescent="0.25">
      <c r="A19" s="124"/>
      <c r="B19" s="106" t="s">
        <v>1237</v>
      </c>
      <c r="C19" s="106" t="s">
        <v>2638</v>
      </c>
      <c r="D19" s="106" t="s">
        <v>1027</v>
      </c>
      <c r="E19" s="50" t="s">
        <v>2878</v>
      </c>
      <c r="F19" s="125"/>
      <c r="G19" s="77" t="s">
        <v>42</v>
      </c>
      <c r="H19" s="126"/>
      <c r="I19" s="136">
        <v>2333333</v>
      </c>
      <c r="J19" s="131">
        <v>2333333</v>
      </c>
      <c r="K19" s="133">
        <f t="shared" si="0"/>
        <v>0</v>
      </c>
      <c r="L19" s="211">
        <v>0</v>
      </c>
      <c r="M19" s="127">
        <f t="shared" si="1"/>
        <v>0</v>
      </c>
    </row>
    <row r="20" spans="1:13" x14ac:dyDescent="0.25">
      <c r="A20" s="124"/>
      <c r="B20" s="106" t="s">
        <v>2768</v>
      </c>
      <c r="C20" s="106" t="s">
        <v>2639</v>
      </c>
      <c r="D20" s="106" t="s">
        <v>2640</v>
      </c>
      <c r="E20" s="50" t="s">
        <v>2879</v>
      </c>
      <c r="F20" s="125"/>
      <c r="G20" s="77" t="s">
        <v>2807</v>
      </c>
      <c r="H20" s="126"/>
      <c r="I20" s="136">
        <v>1236480</v>
      </c>
      <c r="J20" s="131">
        <v>0</v>
      </c>
      <c r="K20" s="133">
        <f t="shared" si="0"/>
        <v>1236480</v>
      </c>
      <c r="L20" s="211">
        <v>1236480</v>
      </c>
      <c r="M20" s="127">
        <f t="shared" si="1"/>
        <v>0</v>
      </c>
    </row>
    <row r="21" spans="1:13" x14ac:dyDescent="0.25">
      <c r="A21" s="124"/>
      <c r="B21" s="106" t="s">
        <v>2643</v>
      </c>
      <c r="C21" s="106" t="s">
        <v>2641</v>
      </c>
      <c r="D21" s="106" t="s">
        <v>842</v>
      </c>
      <c r="E21" s="50" t="s">
        <v>2879</v>
      </c>
      <c r="F21" s="125"/>
      <c r="G21" s="77" t="s">
        <v>2808</v>
      </c>
      <c r="H21" s="126"/>
      <c r="I21" s="136">
        <v>1766400</v>
      </c>
      <c r="J21" s="131">
        <v>0</v>
      </c>
      <c r="K21" s="133">
        <f t="shared" si="0"/>
        <v>1766400</v>
      </c>
      <c r="L21" s="211">
        <v>1766400</v>
      </c>
      <c r="M21" s="127">
        <f t="shared" si="1"/>
        <v>0</v>
      </c>
    </row>
    <row r="22" spans="1:13" x14ac:dyDescent="0.25">
      <c r="A22" s="124"/>
      <c r="B22" s="106" t="s">
        <v>2769</v>
      </c>
      <c r="C22" s="106" t="s">
        <v>291</v>
      </c>
      <c r="D22" s="106" t="s">
        <v>846</v>
      </c>
      <c r="E22" s="50" t="s">
        <v>2880</v>
      </c>
      <c r="F22" s="125"/>
      <c r="G22" s="77" t="s">
        <v>2809</v>
      </c>
      <c r="H22" s="126"/>
      <c r="I22" s="136">
        <v>3815424</v>
      </c>
      <c r="J22" s="131">
        <v>0</v>
      </c>
      <c r="K22" s="133">
        <f t="shared" si="0"/>
        <v>3815424</v>
      </c>
      <c r="L22" s="211">
        <v>3815424</v>
      </c>
      <c r="M22" s="127">
        <f t="shared" si="1"/>
        <v>0</v>
      </c>
    </row>
    <row r="23" spans="1:13" x14ac:dyDescent="0.25">
      <c r="A23" s="124"/>
      <c r="B23" s="106" t="s">
        <v>850</v>
      </c>
      <c r="C23" s="106" t="s">
        <v>2642</v>
      </c>
      <c r="D23" s="106" t="s">
        <v>2643</v>
      </c>
      <c r="E23" s="50" t="s">
        <v>2881</v>
      </c>
      <c r="F23" s="125"/>
      <c r="G23" s="77" t="s">
        <v>43</v>
      </c>
      <c r="H23" s="126"/>
      <c r="I23" s="136">
        <v>1449000</v>
      </c>
      <c r="J23" s="131">
        <v>1449000</v>
      </c>
      <c r="K23" s="133">
        <f t="shared" si="0"/>
        <v>0</v>
      </c>
      <c r="L23" s="211">
        <v>0</v>
      </c>
      <c r="M23" s="127">
        <f t="shared" si="1"/>
        <v>0</v>
      </c>
    </row>
    <row r="24" spans="1:13" x14ac:dyDescent="0.25">
      <c r="A24" s="124"/>
      <c r="B24" s="106" t="s">
        <v>2770</v>
      </c>
      <c r="C24" s="106" t="s">
        <v>1788</v>
      </c>
      <c r="D24" s="106" t="s">
        <v>2474</v>
      </c>
      <c r="E24" s="50" t="s">
        <v>2871</v>
      </c>
      <c r="F24" s="125"/>
      <c r="G24" s="77" t="s">
        <v>34</v>
      </c>
      <c r="H24" s="126"/>
      <c r="I24" s="136">
        <v>1090476</v>
      </c>
      <c r="J24" s="131">
        <v>0</v>
      </c>
      <c r="K24" s="133">
        <f t="shared" si="0"/>
        <v>1090476</v>
      </c>
      <c r="L24" s="211">
        <v>1090476</v>
      </c>
      <c r="M24" s="127">
        <f t="shared" si="1"/>
        <v>0</v>
      </c>
    </row>
    <row r="25" spans="1:13" x14ac:dyDescent="0.25">
      <c r="A25" s="124"/>
      <c r="B25" s="106" t="s">
        <v>2771</v>
      </c>
      <c r="C25" s="106" t="s">
        <v>1514</v>
      </c>
      <c r="D25" s="106" t="s">
        <v>1524</v>
      </c>
      <c r="E25" s="50" t="s">
        <v>2882</v>
      </c>
      <c r="F25" s="125"/>
      <c r="G25" s="77" t="s">
        <v>2810</v>
      </c>
      <c r="H25" s="126"/>
      <c r="I25" s="136">
        <v>255300</v>
      </c>
      <c r="J25" s="131">
        <v>255300</v>
      </c>
      <c r="K25" s="133">
        <f t="shared" si="0"/>
        <v>0</v>
      </c>
      <c r="L25" s="211">
        <v>0</v>
      </c>
      <c r="M25" s="127">
        <f t="shared" si="1"/>
        <v>0</v>
      </c>
    </row>
    <row r="26" spans="1:13" x14ac:dyDescent="0.25">
      <c r="A26" s="124"/>
      <c r="B26" s="106" t="s">
        <v>2772</v>
      </c>
      <c r="C26" s="106" t="s">
        <v>2041</v>
      </c>
      <c r="D26" s="106" t="s">
        <v>2639</v>
      </c>
      <c r="E26" s="50" t="s">
        <v>2883</v>
      </c>
      <c r="F26" s="125"/>
      <c r="G26" s="77" t="s">
        <v>2811</v>
      </c>
      <c r="H26" s="126"/>
      <c r="I26" s="136">
        <v>5341593</v>
      </c>
      <c r="J26" s="131">
        <v>190771</v>
      </c>
      <c r="K26" s="133">
        <f t="shared" si="0"/>
        <v>5150822</v>
      </c>
      <c r="L26" s="211">
        <v>5150822</v>
      </c>
      <c r="M26" s="127">
        <f t="shared" si="1"/>
        <v>0</v>
      </c>
    </row>
    <row r="27" spans="1:13" x14ac:dyDescent="0.25">
      <c r="A27" s="124"/>
      <c r="B27" s="106" t="s">
        <v>2773</v>
      </c>
      <c r="C27" s="106" t="s">
        <v>1060</v>
      </c>
      <c r="D27" s="106" t="s">
        <v>2644</v>
      </c>
      <c r="E27" s="50" t="s">
        <v>2871</v>
      </c>
      <c r="F27" s="125"/>
      <c r="G27" s="77" t="s">
        <v>779</v>
      </c>
      <c r="H27" s="126"/>
      <c r="I27" s="136">
        <v>363492</v>
      </c>
      <c r="J27" s="131">
        <v>90873</v>
      </c>
      <c r="K27" s="133">
        <f t="shared" si="0"/>
        <v>272619</v>
      </c>
      <c r="L27" s="211">
        <v>272619</v>
      </c>
      <c r="M27" s="127">
        <f t="shared" si="1"/>
        <v>0</v>
      </c>
    </row>
    <row r="28" spans="1:13" x14ac:dyDescent="0.25">
      <c r="A28" s="124"/>
      <c r="B28" s="106" t="s">
        <v>2774</v>
      </c>
      <c r="C28" s="106" t="s">
        <v>2042</v>
      </c>
      <c r="D28" s="106" t="s">
        <v>2645</v>
      </c>
      <c r="E28" s="50" t="s">
        <v>2884</v>
      </c>
      <c r="F28" s="125"/>
      <c r="G28" s="77" t="s">
        <v>2226</v>
      </c>
      <c r="H28" s="126"/>
      <c r="I28" s="136">
        <v>5920200</v>
      </c>
      <c r="J28" s="131">
        <v>717600</v>
      </c>
      <c r="K28" s="133">
        <f t="shared" si="0"/>
        <v>5202600</v>
      </c>
      <c r="L28" s="211">
        <v>5202600</v>
      </c>
      <c r="M28" s="127">
        <f t="shared" si="1"/>
        <v>0</v>
      </c>
    </row>
    <row r="29" spans="1:13" x14ac:dyDescent="0.25">
      <c r="A29" s="124"/>
      <c r="B29" s="106" t="s">
        <v>1792</v>
      </c>
      <c r="C29" s="106" t="s">
        <v>1516</v>
      </c>
      <c r="D29" s="106" t="s">
        <v>2646</v>
      </c>
      <c r="E29" s="50" t="s">
        <v>2885</v>
      </c>
      <c r="F29" s="125"/>
      <c r="G29" s="77" t="s">
        <v>95</v>
      </c>
      <c r="H29" s="126"/>
      <c r="I29" s="136">
        <v>3266667</v>
      </c>
      <c r="J29" s="131">
        <v>0</v>
      </c>
      <c r="K29" s="133">
        <f t="shared" si="0"/>
        <v>3266667</v>
      </c>
      <c r="L29" s="211">
        <v>3266667</v>
      </c>
      <c r="M29" s="127">
        <f t="shared" si="1"/>
        <v>0</v>
      </c>
    </row>
    <row r="30" spans="1:13" x14ac:dyDescent="0.25">
      <c r="A30" s="124"/>
      <c r="B30" s="106" t="s">
        <v>508</v>
      </c>
      <c r="C30" s="106" t="s">
        <v>499</v>
      </c>
      <c r="D30" s="106" t="s">
        <v>2647</v>
      </c>
      <c r="E30" s="50" t="s">
        <v>2886</v>
      </c>
      <c r="F30" s="125"/>
      <c r="G30" s="77" t="s">
        <v>2812</v>
      </c>
      <c r="H30" s="126"/>
      <c r="I30" s="136">
        <v>1552500</v>
      </c>
      <c r="J30" s="131">
        <v>0</v>
      </c>
      <c r="K30" s="133">
        <f t="shared" si="0"/>
        <v>1552500</v>
      </c>
      <c r="L30" s="211">
        <v>1552500</v>
      </c>
      <c r="M30" s="127">
        <f t="shared" si="1"/>
        <v>0</v>
      </c>
    </row>
    <row r="31" spans="1:13" x14ac:dyDescent="0.25">
      <c r="A31" s="124"/>
      <c r="B31" s="106" t="s">
        <v>512</v>
      </c>
      <c r="C31" s="106" t="s">
        <v>352</v>
      </c>
      <c r="D31" s="106" t="s">
        <v>350</v>
      </c>
      <c r="E31" s="50" t="s">
        <v>2887</v>
      </c>
      <c r="F31" s="125"/>
      <c r="G31" s="77" t="s">
        <v>2813</v>
      </c>
      <c r="H31" s="126"/>
      <c r="I31" s="136">
        <v>1191043</v>
      </c>
      <c r="J31" s="131">
        <v>0</v>
      </c>
      <c r="K31" s="133">
        <f t="shared" si="0"/>
        <v>1191043</v>
      </c>
      <c r="L31" s="211">
        <v>1191043</v>
      </c>
      <c r="M31" s="127">
        <f t="shared" si="1"/>
        <v>0</v>
      </c>
    </row>
    <row r="32" spans="1:13" x14ac:dyDescent="0.25">
      <c r="A32" s="124"/>
      <c r="B32" s="106" t="s">
        <v>660</v>
      </c>
      <c r="C32" s="106" t="s">
        <v>1786</v>
      </c>
      <c r="D32" s="106" t="s">
        <v>2648</v>
      </c>
      <c r="E32" s="50" t="s">
        <v>2888</v>
      </c>
      <c r="F32" s="125"/>
      <c r="G32" s="77" t="s">
        <v>2814</v>
      </c>
      <c r="H32" s="126"/>
      <c r="I32" s="136">
        <v>141312</v>
      </c>
      <c r="J32" s="131">
        <v>141312</v>
      </c>
      <c r="K32" s="133">
        <f t="shared" si="0"/>
        <v>0</v>
      </c>
      <c r="L32" s="211">
        <v>0</v>
      </c>
      <c r="M32" s="127">
        <f t="shared" si="1"/>
        <v>0</v>
      </c>
    </row>
    <row r="33" spans="1:13" x14ac:dyDescent="0.25">
      <c r="A33" s="124"/>
      <c r="B33" s="106" t="s">
        <v>515</v>
      </c>
      <c r="C33" s="106" t="s">
        <v>2649</v>
      </c>
      <c r="D33" s="106" t="s">
        <v>2650</v>
      </c>
      <c r="E33" s="50" t="s">
        <v>2889</v>
      </c>
      <c r="F33" s="125"/>
      <c r="G33" s="77" t="s">
        <v>2815</v>
      </c>
      <c r="H33" s="126"/>
      <c r="I33" s="136">
        <v>4027392</v>
      </c>
      <c r="J33" s="131">
        <v>1907712</v>
      </c>
      <c r="K33" s="133">
        <f t="shared" si="0"/>
        <v>2119680</v>
      </c>
      <c r="L33" s="211">
        <v>2119680</v>
      </c>
      <c r="M33" s="127">
        <f t="shared" si="1"/>
        <v>0</v>
      </c>
    </row>
    <row r="34" spans="1:13" x14ac:dyDescent="0.25">
      <c r="A34" s="124"/>
      <c r="B34" s="106" t="s">
        <v>2775</v>
      </c>
      <c r="C34" s="106" t="s">
        <v>1060</v>
      </c>
      <c r="D34" s="106" t="s">
        <v>2651</v>
      </c>
      <c r="E34" s="50" t="s">
        <v>2871</v>
      </c>
      <c r="F34" s="125"/>
      <c r="G34" s="77" t="s">
        <v>780</v>
      </c>
      <c r="H34" s="126"/>
      <c r="I34" s="136">
        <v>1999206</v>
      </c>
      <c r="J34" s="131">
        <v>0</v>
      </c>
      <c r="K34" s="133">
        <f t="shared" si="0"/>
        <v>1999206</v>
      </c>
      <c r="L34" s="211">
        <v>1999206</v>
      </c>
      <c r="M34" s="127">
        <f t="shared" si="1"/>
        <v>0</v>
      </c>
    </row>
    <row r="35" spans="1:13" x14ac:dyDescent="0.25">
      <c r="A35" s="124"/>
      <c r="B35" s="106" t="s">
        <v>367</v>
      </c>
      <c r="C35" s="106" t="s">
        <v>2652</v>
      </c>
      <c r="D35" s="106" t="s">
        <v>2094</v>
      </c>
      <c r="E35" s="50" t="s">
        <v>1644</v>
      </c>
      <c r="F35" s="125"/>
      <c r="G35" s="77" t="s">
        <v>467</v>
      </c>
      <c r="H35" s="126"/>
      <c r="I35" s="136">
        <v>4098048</v>
      </c>
      <c r="J35" s="131">
        <v>4098048</v>
      </c>
      <c r="K35" s="133">
        <f t="shared" si="0"/>
        <v>0</v>
      </c>
      <c r="L35" s="211">
        <v>0</v>
      </c>
      <c r="M35" s="127">
        <f t="shared" si="1"/>
        <v>0</v>
      </c>
    </row>
    <row r="36" spans="1:13" x14ac:dyDescent="0.25">
      <c r="A36" s="124"/>
      <c r="B36" s="106" t="s">
        <v>2776</v>
      </c>
      <c r="C36" s="106" t="s">
        <v>595</v>
      </c>
      <c r="D36" s="106" t="s">
        <v>2653</v>
      </c>
      <c r="E36" s="50" t="s">
        <v>2890</v>
      </c>
      <c r="F36" s="125"/>
      <c r="G36" s="77" t="s">
        <v>813</v>
      </c>
      <c r="H36" s="126"/>
      <c r="I36" s="136">
        <v>169050</v>
      </c>
      <c r="J36" s="131">
        <v>169050</v>
      </c>
      <c r="K36" s="133">
        <f t="shared" si="0"/>
        <v>0</v>
      </c>
      <c r="L36" s="211">
        <v>0</v>
      </c>
      <c r="M36" s="127">
        <f t="shared" si="1"/>
        <v>0</v>
      </c>
    </row>
    <row r="37" spans="1:13" x14ac:dyDescent="0.25">
      <c r="A37" s="124"/>
      <c r="B37" s="106" t="s">
        <v>286</v>
      </c>
      <c r="C37" s="106" t="s">
        <v>2654</v>
      </c>
      <c r="D37" s="106" t="s">
        <v>286</v>
      </c>
      <c r="E37" s="50" t="s">
        <v>2891</v>
      </c>
      <c r="F37" s="125"/>
      <c r="G37" s="77" t="s">
        <v>2816</v>
      </c>
      <c r="H37" s="126"/>
      <c r="I37" s="136">
        <v>527360</v>
      </c>
      <c r="J37" s="131">
        <v>527360</v>
      </c>
      <c r="K37" s="133">
        <f t="shared" si="0"/>
        <v>0</v>
      </c>
      <c r="L37" s="211">
        <v>0</v>
      </c>
      <c r="M37" s="127">
        <f t="shared" si="1"/>
        <v>0</v>
      </c>
    </row>
    <row r="38" spans="1:13" x14ac:dyDescent="0.25">
      <c r="A38" s="124"/>
      <c r="B38" s="106" t="s">
        <v>705</v>
      </c>
      <c r="C38" s="106" t="s">
        <v>177</v>
      </c>
      <c r="D38" s="106" t="s">
        <v>142</v>
      </c>
      <c r="E38" s="50" t="s">
        <v>2892</v>
      </c>
      <c r="F38" s="125"/>
      <c r="G38" s="77" t="s">
        <v>2817</v>
      </c>
      <c r="H38" s="126"/>
      <c r="I38" s="136">
        <v>24729600</v>
      </c>
      <c r="J38" s="131">
        <v>24729600</v>
      </c>
      <c r="K38" s="133">
        <f t="shared" si="0"/>
        <v>0</v>
      </c>
      <c r="L38" s="211">
        <v>0</v>
      </c>
      <c r="M38" s="127">
        <f t="shared" si="1"/>
        <v>0</v>
      </c>
    </row>
    <row r="39" spans="1:13" x14ac:dyDescent="0.25">
      <c r="A39" s="124"/>
      <c r="B39" s="106" t="s">
        <v>389</v>
      </c>
      <c r="C39" s="106" t="s">
        <v>795</v>
      </c>
      <c r="D39" s="106" t="s">
        <v>145</v>
      </c>
      <c r="E39" s="50" t="s">
        <v>2893</v>
      </c>
      <c r="F39" s="125"/>
      <c r="G39" s="77" t="s">
        <v>781</v>
      </c>
      <c r="H39" s="126"/>
      <c r="I39" s="136">
        <v>1483776</v>
      </c>
      <c r="J39" s="131">
        <v>0</v>
      </c>
      <c r="K39" s="133">
        <f t="shared" si="0"/>
        <v>1483776</v>
      </c>
      <c r="L39" s="211">
        <v>1483776</v>
      </c>
      <c r="M39" s="127">
        <f t="shared" si="1"/>
        <v>0</v>
      </c>
    </row>
    <row r="40" spans="1:13" x14ac:dyDescent="0.25">
      <c r="A40" s="124"/>
      <c r="B40" s="106" t="s">
        <v>388</v>
      </c>
      <c r="C40" s="106" t="s">
        <v>422</v>
      </c>
      <c r="D40" s="106" t="s">
        <v>164</v>
      </c>
      <c r="E40" s="50" t="s">
        <v>2894</v>
      </c>
      <c r="F40" s="125"/>
      <c r="G40" s="77" t="s">
        <v>2818</v>
      </c>
      <c r="H40" s="126"/>
      <c r="I40" s="136">
        <v>6400000</v>
      </c>
      <c r="J40" s="131">
        <v>0</v>
      </c>
      <c r="K40" s="133">
        <f t="shared" si="0"/>
        <v>6400000</v>
      </c>
      <c r="L40" s="211">
        <v>6400000</v>
      </c>
      <c r="M40" s="127">
        <f t="shared" si="1"/>
        <v>0</v>
      </c>
    </row>
    <row r="41" spans="1:13" x14ac:dyDescent="0.25">
      <c r="A41" s="124"/>
      <c r="B41" s="106" t="s">
        <v>528</v>
      </c>
      <c r="C41" s="106" t="s">
        <v>420</v>
      </c>
      <c r="D41" s="106" t="s">
        <v>149</v>
      </c>
      <c r="E41" s="50" t="s">
        <v>789</v>
      </c>
      <c r="F41" s="125"/>
      <c r="G41" s="77" t="s">
        <v>2819</v>
      </c>
      <c r="H41" s="126"/>
      <c r="I41" s="136">
        <v>14378496</v>
      </c>
      <c r="J41" s="131">
        <v>14378496</v>
      </c>
      <c r="K41" s="133">
        <f t="shared" si="0"/>
        <v>0</v>
      </c>
      <c r="L41" s="211">
        <v>0</v>
      </c>
      <c r="M41" s="127">
        <f t="shared" si="1"/>
        <v>0</v>
      </c>
    </row>
    <row r="42" spans="1:13" x14ac:dyDescent="0.25">
      <c r="A42" s="124"/>
      <c r="B42" s="106" t="s">
        <v>405</v>
      </c>
      <c r="C42" s="106" t="s">
        <v>724</v>
      </c>
      <c r="D42" s="106" t="s">
        <v>2655</v>
      </c>
      <c r="E42" s="50" t="s">
        <v>2895</v>
      </c>
      <c r="F42" s="125"/>
      <c r="G42" s="77" t="s">
        <v>2820</v>
      </c>
      <c r="H42" s="126"/>
      <c r="I42" s="136">
        <v>20300000</v>
      </c>
      <c r="J42" s="131">
        <v>20300000</v>
      </c>
      <c r="K42" s="133">
        <f t="shared" si="0"/>
        <v>0</v>
      </c>
      <c r="L42" s="211">
        <v>0</v>
      </c>
      <c r="M42" s="127">
        <f t="shared" si="1"/>
        <v>0</v>
      </c>
    </row>
    <row r="43" spans="1:13" x14ac:dyDescent="0.25">
      <c r="A43" s="124"/>
      <c r="B43" s="106" t="s">
        <v>378</v>
      </c>
      <c r="C43" s="106" t="s">
        <v>2473</v>
      </c>
      <c r="D43" s="106" t="s">
        <v>2656</v>
      </c>
      <c r="E43" s="50" t="s">
        <v>2896</v>
      </c>
      <c r="F43" s="125"/>
      <c r="G43" s="77" t="s">
        <v>648</v>
      </c>
      <c r="H43" s="126"/>
      <c r="I43" s="136">
        <v>3198000</v>
      </c>
      <c r="J43" s="131">
        <v>0</v>
      </c>
      <c r="K43" s="133">
        <f t="shared" si="0"/>
        <v>3198000</v>
      </c>
      <c r="L43" s="211">
        <v>3198000</v>
      </c>
      <c r="M43" s="127">
        <f t="shared" si="1"/>
        <v>0</v>
      </c>
    </row>
    <row r="44" spans="1:13" x14ac:dyDescent="0.25">
      <c r="A44" s="124"/>
      <c r="B44" s="106" t="s">
        <v>720</v>
      </c>
      <c r="C44" s="106" t="s">
        <v>187</v>
      </c>
      <c r="D44" s="106" t="s">
        <v>1923</v>
      </c>
      <c r="E44" s="50" t="s">
        <v>2897</v>
      </c>
      <c r="F44" s="125"/>
      <c r="G44" s="77" t="s">
        <v>2821</v>
      </c>
      <c r="H44" s="126"/>
      <c r="I44" s="136">
        <v>5734400</v>
      </c>
      <c r="J44" s="131">
        <v>0</v>
      </c>
      <c r="K44" s="133">
        <f t="shared" si="0"/>
        <v>5734400</v>
      </c>
      <c r="L44" s="211">
        <v>5734400</v>
      </c>
      <c r="M44" s="127">
        <f t="shared" si="1"/>
        <v>0</v>
      </c>
    </row>
    <row r="45" spans="1:13" x14ac:dyDescent="0.25">
      <c r="A45" s="124"/>
      <c r="B45" s="106" t="s">
        <v>2777</v>
      </c>
      <c r="C45" s="106" t="s">
        <v>704</v>
      </c>
      <c r="D45" s="106" t="s">
        <v>2657</v>
      </c>
      <c r="E45" s="50" t="s">
        <v>2898</v>
      </c>
      <c r="F45" s="125"/>
      <c r="G45" s="77" t="s">
        <v>2822</v>
      </c>
      <c r="H45" s="126"/>
      <c r="I45" s="136">
        <v>6054750</v>
      </c>
      <c r="J45" s="131">
        <v>0</v>
      </c>
      <c r="K45" s="133">
        <f t="shared" si="0"/>
        <v>6054750</v>
      </c>
      <c r="L45" s="211">
        <v>6054750</v>
      </c>
      <c r="M45" s="127">
        <f t="shared" si="1"/>
        <v>0</v>
      </c>
    </row>
    <row r="46" spans="1:13" x14ac:dyDescent="0.25">
      <c r="A46" s="124"/>
      <c r="B46" s="106" t="s">
        <v>411</v>
      </c>
      <c r="C46" s="106" t="s">
        <v>686</v>
      </c>
      <c r="D46" s="106" t="s">
        <v>2658</v>
      </c>
      <c r="E46" s="50" t="s">
        <v>2899</v>
      </c>
      <c r="F46" s="125"/>
      <c r="G46" s="77" t="s">
        <v>459</v>
      </c>
      <c r="H46" s="126"/>
      <c r="I46" s="136">
        <v>2833333</v>
      </c>
      <c r="J46" s="131">
        <v>0</v>
      </c>
      <c r="K46" s="133">
        <f t="shared" si="0"/>
        <v>2833333</v>
      </c>
      <c r="L46" s="211">
        <v>2833333</v>
      </c>
      <c r="M46" s="127">
        <f t="shared" si="1"/>
        <v>0</v>
      </c>
    </row>
    <row r="47" spans="1:13" x14ac:dyDescent="0.25">
      <c r="A47" s="124"/>
      <c r="B47" s="106" t="s">
        <v>564</v>
      </c>
      <c r="C47" s="106" t="s">
        <v>703</v>
      </c>
      <c r="D47" s="106" t="s">
        <v>1943</v>
      </c>
      <c r="E47" s="50" t="s">
        <v>2900</v>
      </c>
      <c r="F47" s="125"/>
      <c r="G47" s="77" t="s">
        <v>1623</v>
      </c>
      <c r="H47" s="126"/>
      <c r="I47" s="136">
        <v>1655134</v>
      </c>
      <c r="J47" s="131">
        <v>0</v>
      </c>
      <c r="K47" s="133">
        <f t="shared" si="0"/>
        <v>1655134</v>
      </c>
      <c r="L47" s="211">
        <v>1655134</v>
      </c>
      <c r="M47" s="127">
        <f t="shared" si="1"/>
        <v>0</v>
      </c>
    </row>
    <row r="48" spans="1:13" x14ac:dyDescent="0.25">
      <c r="A48" s="124"/>
      <c r="B48" s="106" t="s">
        <v>2778</v>
      </c>
      <c r="C48" s="106" t="s">
        <v>396</v>
      </c>
      <c r="D48" s="106" t="s">
        <v>1953</v>
      </c>
      <c r="E48" s="50" t="s">
        <v>2901</v>
      </c>
      <c r="F48" s="125"/>
      <c r="G48" s="77" t="s">
        <v>2823</v>
      </c>
      <c r="H48" s="126"/>
      <c r="I48" s="136">
        <v>62686</v>
      </c>
      <c r="J48" s="131">
        <v>62686</v>
      </c>
      <c r="K48" s="133">
        <f t="shared" si="0"/>
        <v>0</v>
      </c>
      <c r="L48" s="211">
        <v>0</v>
      </c>
      <c r="M48" s="127">
        <f t="shared" si="1"/>
        <v>0</v>
      </c>
    </row>
    <row r="49" spans="1:13" x14ac:dyDescent="0.25">
      <c r="A49" s="124"/>
      <c r="B49" s="106" t="s">
        <v>723</v>
      </c>
      <c r="C49" s="106" t="s">
        <v>201</v>
      </c>
      <c r="D49" s="106" t="s">
        <v>2659</v>
      </c>
      <c r="E49" s="50" t="s">
        <v>2902</v>
      </c>
      <c r="F49" s="125"/>
      <c r="G49" s="77" t="s">
        <v>2824</v>
      </c>
      <c r="H49" s="126"/>
      <c r="I49" s="136">
        <v>688400</v>
      </c>
      <c r="J49" s="131">
        <v>688400</v>
      </c>
      <c r="K49" s="133">
        <f t="shared" si="0"/>
        <v>0</v>
      </c>
      <c r="L49" s="211">
        <v>0</v>
      </c>
      <c r="M49" s="127">
        <f t="shared" si="1"/>
        <v>0</v>
      </c>
    </row>
    <row r="50" spans="1:13" x14ac:dyDescent="0.25">
      <c r="A50" s="124"/>
      <c r="B50" s="106" t="s">
        <v>683</v>
      </c>
      <c r="C50" s="106" t="s">
        <v>1040</v>
      </c>
      <c r="D50" s="106" t="s">
        <v>2580</v>
      </c>
      <c r="E50" s="50" t="s">
        <v>2903</v>
      </c>
      <c r="F50" s="125"/>
      <c r="G50" s="77" t="s">
        <v>2825</v>
      </c>
      <c r="H50" s="126"/>
      <c r="I50" s="136">
        <v>4200000</v>
      </c>
      <c r="J50" s="131">
        <v>0</v>
      </c>
      <c r="K50" s="133">
        <f t="shared" si="0"/>
        <v>4200000</v>
      </c>
      <c r="L50" s="211">
        <v>4200000</v>
      </c>
      <c r="M50" s="127">
        <f t="shared" si="1"/>
        <v>0</v>
      </c>
    </row>
    <row r="51" spans="1:13" x14ac:dyDescent="0.25">
      <c r="A51" s="124"/>
      <c r="B51" s="106" t="s">
        <v>568</v>
      </c>
      <c r="C51" s="106" t="s">
        <v>203</v>
      </c>
      <c r="D51" s="106" t="s">
        <v>581</v>
      </c>
      <c r="E51" s="50" t="s">
        <v>2904</v>
      </c>
      <c r="F51" s="125"/>
      <c r="G51" s="77" t="s">
        <v>2826</v>
      </c>
      <c r="H51" s="126"/>
      <c r="I51" s="136">
        <v>7000000</v>
      </c>
      <c r="J51" s="131">
        <v>0</v>
      </c>
      <c r="K51" s="133">
        <f t="shared" si="0"/>
        <v>7000000</v>
      </c>
      <c r="L51" s="211">
        <v>7000000</v>
      </c>
      <c r="M51" s="127">
        <f t="shared" si="1"/>
        <v>0</v>
      </c>
    </row>
    <row r="52" spans="1:13" x14ac:dyDescent="0.25">
      <c r="A52" s="124"/>
      <c r="B52" s="106" t="s">
        <v>699</v>
      </c>
      <c r="C52" s="106" t="s">
        <v>1046</v>
      </c>
      <c r="D52" s="106" t="s">
        <v>1434</v>
      </c>
      <c r="E52" s="50" t="s">
        <v>2905</v>
      </c>
      <c r="F52" s="125"/>
      <c r="G52" s="77" t="s">
        <v>2827</v>
      </c>
      <c r="H52" s="126"/>
      <c r="I52" s="136">
        <v>6210000</v>
      </c>
      <c r="J52" s="131">
        <v>0</v>
      </c>
      <c r="K52" s="133">
        <f t="shared" si="0"/>
        <v>6210000</v>
      </c>
      <c r="L52" s="211">
        <v>6210000</v>
      </c>
      <c r="M52" s="127">
        <f t="shared" si="1"/>
        <v>0</v>
      </c>
    </row>
    <row r="53" spans="1:13" x14ac:dyDescent="0.25">
      <c r="A53" s="124"/>
      <c r="B53" s="106" t="s">
        <v>383</v>
      </c>
      <c r="C53" s="106" t="s">
        <v>172</v>
      </c>
      <c r="D53" s="106" t="s">
        <v>1414</v>
      </c>
      <c r="E53" s="50" t="s">
        <v>2906</v>
      </c>
      <c r="F53" s="125"/>
      <c r="G53" s="77" t="s">
        <v>784</v>
      </c>
      <c r="H53" s="126"/>
      <c r="I53" s="136">
        <v>5000000</v>
      </c>
      <c r="J53" s="131">
        <v>0</v>
      </c>
      <c r="K53" s="133">
        <f t="shared" si="0"/>
        <v>5000000</v>
      </c>
      <c r="L53" s="149">
        <v>5000000</v>
      </c>
      <c r="M53" s="127">
        <f t="shared" si="1"/>
        <v>0</v>
      </c>
    </row>
    <row r="54" spans="1:13" x14ac:dyDescent="0.25">
      <c r="A54" s="124"/>
      <c r="B54" s="106" t="s">
        <v>709</v>
      </c>
      <c r="C54" s="106" t="s">
        <v>771</v>
      </c>
      <c r="D54" s="106" t="s">
        <v>2660</v>
      </c>
      <c r="E54" s="50" t="s">
        <v>2890</v>
      </c>
      <c r="F54" s="125"/>
      <c r="G54" s="77" t="s">
        <v>813</v>
      </c>
      <c r="H54" s="126"/>
      <c r="I54" s="136">
        <v>5071500</v>
      </c>
      <c r="J54" s="131">
        <v>0</v>
      </c>
      <c r="K54" s="133">
        <f t="shared" si="0"/>
        <v>5071500</v>
      </c>
      <c r="L54" s="149">
        <v>5071500</v>
      </c>
      <c r="M54" s="127">
        <f t="shared" si="1"/>
        <v>0</v>
      </c>
    </row>
    <row r="55" spans="1:13" x14ac:dyDescent="0.25">
      <c r="A55" s="124"/>
      <c r="B55" s="106" t="s">
        <v>426</v>
      </c>
      <c r="C55" s="106" t="s">
        <v>125</v>
      </c>
      <c r="D55" s="106" t="s">
        <v>926</v>
      </c>
      <c r="E55" s="50" t="s">
        <v>1186</v>
      </c>
      <c r="F55" s="125"/>
      <c r="G55" s="77" t="s">
        <v>347</v>
      </c>
      <c r="H55" s="126"/>
      <c r="I55" s="136">
        <v>40268532</v>
      </c>
      <c r="J55" s="131">
        <v>0</v>
      </c>
      <c r="K55" s="133">
        <f t="shared" si="0"/>
        <v>40268532</v>
      </c>
      <c r="L55" s="149">
        <v>40268532</v>
      </c>
      <c r="M55" s="127">
        <f t="shared" si="1"/>
        <v>0</v>
      </c>
    </row>
    <row r="56" spans="1:13" x14ac:dyDescent="0.25">
      <c r="A56" s="124"/>
      <c r="B56" s="106" t="s">
        <v>148</v>
      </c>
      <c r="C56" s="106" t="s">
        <v>2661</v>
      </c>
      <c r="D56" s="106" t="s">
        <v>2011</v>
      </c>
      <c r="E56" s="50" t="s">
        <v>2907</v>
      </c>
      <c r="F56" s="125"/>
      <c r="G56" s="77" t="s">
        <v>2828</v>
      </c>
      <c r="H56" s="126"/>
      <c r="I56" s="136">
        <v>8460000</v>
      </c>
      <c r="J56" s="131">
        <v>0</v>
      </c>
      <c r="K56" s="133">
        <f t="shared" si="0"/>
        <v>8460000</v>
      </c>
      <c r="L56" s="211">
        <v>8460000</v>
      </c>
      <c r="M56" s="127">
        <f t="shared" si="1"/>
        <v>0</v>
      </c>
    </row>
    <row r="57" spans="1:13" x14ac:dyDescent="0.25">
      <c r="A57" s="124"/>
      <c r="B57" s="106" t="s">
        <v>2779</v>
      </c>
      <c r="C57" s="106" t="s">
        <v>270</v>
      </c>
      <c r="D57" s="106" t="s">
        <v>2662</v>
      </c>
      <c r="E57" s="50" t="s">
        <v>2908</v>
      </c>
      <c r="F57" s="125"/>
      <c r="G57" s="77" t="s">
        <v>2829</v>
      </c>
      <c r="H57" s="126"/>
      <c r="I57" s="136">
        <v>10331200</v>
      </c>
      <c r="J57" s="131">
        <v>10331200</v>
      </c>
      <c r="K57" s="133">
        <f t="shared" si="0"/>
        <v>0</v>
      </c>
      <c r="L57" s="211">
        <v>0</v>
      </c>
      <c r="M57" s="127">
        <f t="shared" si="1"/>
        <v>0</v>
      </c>
    </row>
    <row r="58" spans="1:13" ht="12.75" customHeight="1" x14ac:dyDescent="0.25">
      <c r="A58" s="128"/>
      <c r="B58" s="120" t="s">
        <v>888</v>
      </c>
      <c r="C58" s="106" t="s">
        <v>299</v>
      </c>
      <c r="D58" s="106" t="s">
        <v>2663</v>
      </c>
      <c r="E58" s="50" t="s">
        <v>2909</v>
      </c>
      <c r="F58" s="63"/>
      <c r="G58" s="77" t="s">
        <v>2830</v>
      </c>
      <c r="H58" s="64"/>
      <c r="I58" s="137">
        <v>10200000</v>
      </c>
      <c r="J58" s="132">
        <v>1200000</v>
      </c>
      <c r="K58" s="133">
        <f t="shared" si="0"/>
        <v>9000000</v>
      </c>
      <c r="L58" s="212">
        <v>9000000</v>
      </c>
      <c r="M58" s="127">
        <f t="shared" si="1"/>
        <v>0</v>
      </c>
    </row>
    <row r="59" spans="1:13" x14ac:dyDescent="0.25">
      <c r="A59" s="128"/>
      <c r="B59" s="98" t="s">
        <v>735</v>
      </c>
      <c r="C59" s="108" t="s">
        <v>2664</v>
      </c>
      <c r="D59" s="108" t="s">
        <v>2665</v>
      </c>
      <c r="E59" s="50" t="s">
        <v>2910</v>
      </c>
      <c r="F59" s="65"/>
      <c r="G59" s="77" t="s">
        <v>2831</v>
      </c>
      <c r="H59" s="66"/>
      <c r="I59" s="137">
        <v>3519000</v>
      </c>
      <c r="J59" s="132">
        <v>3519000</v>
      </c>
      <c r="K59" s="133">
        <f t="shared" si="0"/>
        <v>0</v>
      </c>
      <c r="L59" s="212">
        <v>0</v>
      </c>
      <c r="M59" s="127">
        <f t="shared" si="1"/>
        <v>0</v>
      </c>
    </row>
    <row r="60" spans="1:13" x14ac:dyDescent="0.25">
      <c r="A60" s="128"/>
      <c r="B60" s="98" t="s">
        <v>2780</v>
      </c>
      <c r="C60" s="108" t="s">
        <v>290</v>
      </c>
      <c r="D60" s="108" t="s">
        <v>2666</v>
      </c>
      <c r="E60" s="50" t="s">
        <v>2911</v>
      </c>
      <c r="F60" s="65"/>
      <c r="G60" s="77" t="s">
        <v>35</v>
      </c>
      <c r="H60" s="66"/>
      <c r="I60" s="137">
        <v>18690000</v>
      </c>
      <c r="J60" s="132">
        <v>0</v>
      </c>
      <c r="K60" s="133">
        <f t="shared" si="0"/>
        <v>18690000</v>
      </c>
      <c r="L60" s="212">
        <v>18690000</v>
      </c>
      <c r="M60" s="127">
        <f t="shared" si="1"/>
        <v>0</v>
      </c>
    </row>
    <row r="61" spans="1:13" x14ac:dyDescent="0.25">
      <c r="A61" s="130"/>
      <c r="B61" s="98" t="s">
        <v>275</v>
      </c>
      <c r="C61" s="98" t="s">
        <v>740</v>
      </c>
      <c r="D61" s="98" t="s">
        <v>2667</v>
      </c>
      <c r="E61" s="50" t="s">
        <v>2912</v>
      </c>
      <c r="F61" s="65"/>
      <c r="G61" s="77" t="s">
        <v>2832</v>
      </c>
      <c r="H61" s="68"/>
      <c r="I61" s="138">
        <v>4900000</v>
      </c>
      <c r="J61" s="134">
        <v>0</v>
      </c>
      <c r="K61" s="133">
        <f t="shared" si="0"/>
        <v>4900000</v>
      </c>
      <c r="L61" s="213">
        <v>4900000</v>
      </c>
      <c r="M61" s="127">
        <f t="shared" si="1"/>
        <v>0</v>
      </c>
    </row>
    <row r="62" spans="1:13" x14ac:dyDescent="0.25">
      <c r="A62" s="130"/>
      <c r="B62" s="98" t="s">
        <v>287</v>
      </c>
      <c r="C62" s="98" t="s">
        <v>591</v>
      </c>
      <c r="D62" s="98" t="s">
        <v>2668</v>
      </c>
      <c r="E62" s="50" t="s">
        <v>2913</v>
      </c>
      <c r="F62" s="65"/>
      <c r="G62" s="77" t="s">
        <v>278</v>
      </c>
      <c r="H62" s="68"/>
      <c r="I62" s="138">
        <v>5133333</v>
      </c>
      <c r="J62" s="134">
        <v>0</v>
      </c>
      <c r="K62" s="133">
        <f t="shared" si="0"/>
        <v>5133333</v>
      </c>
      <c r="L62" s="149">
        <v>5133333</v>
      </c>
      <c r="M62" s="127">
        <f t="shared" si="1"/>
        <v>0</v>
      </c>
    </row>
    <row r="63" spans="1:13" x14ac:dyDescent="0.25">
      <c r="A63" s="130"/>
      <c r="B63" s="98" t="s">
        <v>295</v>
      </c>
      <c r="C63" s="98" t="s">
        <v>739</v>
      </c>
      <c r="D63" s="98" t="s">
        <v>2669</v>
      </c>
      <c r="E63" s="50" t="s">
        <v>2914</v>
      </c>
      <c r="F63" s="65"/>
      <c r="G63" s="77" t="s">
        <v>56</v>
      </c>
      <c r="H63" s="68"/>
      <c r="I63" s="138">
        <v>5133334</v>
      </c>
      <c r="J63" s="134">
        <v>0</v>
      </c>
      <c r="K63" s="133">
        <f t="shared" si="0"/>
        <v>5133334</v>
      </c>
      <c r="L63" s="214">
        <v>5133334</v>
      </c>
      <c r="M63" s="127">
        <f t="shared" si="1"/>
        <v>0</v>
      </c>
    </row>
    <row r="64" spans="1:13" x14ac:dyDescent="0.25">
      <c r="A64" s="130"/>
      <c r="B64" s="98" t="s">
        <v>2781</v>
      </c>
      <c r="C64" s="98" t="s">
        <v>436</v>
      </c>
      <c r="D64" s="98" t="s">
        <v>2670</v>
      </c>
      <c r="E64" s="50" t="s">
        <v>2915</v>
      </c>
      <c r="F64" s="65"/>
      <c r="G64" s="77" t="s">
        <v>778</v>
      </c>
      <c r="H64" s="68"/>
      <c r="I64" s="138">
        <v>4900000</v>
      </c>
      <c r="J64" s="134">
        <v>0</v>
      </c>
      <c r="K64" s="133">
        <f t="shared" si="0"/>
        <v>4900000</v>
      </c>
      <c r="L64" s="149">
        <v>4900000</v>
      </c>
      <c r="M64" s="127">
        <f t="shared" si="1"/>
        <v>0</v>
      </c>
    </row>
    <row r="65" spans="1:13" x14ac:dyDescent="0.25">
      <c r="A65" s="130"/>
      <c r="B65" s="98" t="s">
        <v>668</v>
      </c>
      <c r="C65" s="98" t="s">
        <v>807</v>
      </c>
      <c r="D65" s="98" t="s">
        <v>2671</v>
      </c>
      <c r="E65" s="50" t="s">
        <v>2916</v>
      </c>
      <c r="F65" s="65"/>
      <c r="G65" s="77" t="s">
        <v>2133</v>
      </c>
      <c r="H65" s="68"/>
      <c r="I65" s="138">
        <v>2070000</v>
      </c>
      <c r="J65" s="134">
        <v>0</v>
      </c>
      <c r="K65" s="133">
        <f t="shared" si="0"/>
        <v>2070000</v>
      </c>
      <c r="L65" s="207">
        <v>2070000</v>
      </c>
      <c r="M65" s="127">
        <f t="shared" si="1"/>
        <v>0</v>
      </c>
    </row>
    <row r="66" spans="1:13" x14ac:dyDescent="0.25">
      <c r="A66" s="130"/>
      <c r="B66" s="98" t="s">
        <v>382</v>
      </c>
      <c r="C66" s="98" t="s">
        <v>806</v>
      </c>
      <c r="D66" s="98" t="s">
        <v>2672</v>
      </c>
      <c r="E66" s="50" t="s">
        <v>2917</v>
      </c>
      <c r="F66" s="65"/>
      <c r="G66" s="77" t="s">
        <v>38</v>
      </c>
      <c r="H66" s="68"/>
      <c r="I66" s="138">
        <v>3570000</v>
      </c>
      <c r="J66" s="134">
        <v>0</v>
      </c>
      <c r="K66" s="133">
        <f t="shared" si="0"/>
        <v>3570000</v>
      </c>
      <c r="L66" s="207">
        <v>3570000</v>
      </c>
      <c r="M66" s="127">
        <f t="shared" si="1"/>
        <v>0</v>
      </c>
    </row>
    <row r="67" spans="1:13" x14ac:dyDescent="0.25">
      <c r="A67" s="130"/>
      <c r="B67" s="98" t="s">
        <v>666</v>
      </c>
      <c r="C67" s="98" t="s">
        <v>592</v>
      </c>
      <c r="D67" s="98" t="s">
        <v>2673</v>
      </c>
      <c r="E67" s="50" t="s">
        <v>2918</v>
      </c>
      <c r="F67" s="65"/>
      <c r="G67" s="77" t="s">
        <v>2833</v>
      </c>
      <c r="H67" s="68"/>
      <c r="I67" s="138">
        <v>3080000</v>
      </c>
      <c r="J67" s="134">
        <v>0</v>
      </c>
      <c r="K67" s="133">
        <f t="shared" si="0"/>
        <v>3080000</v>
      </c>
      <c r="L67" s="207">
        <v>3080000</v>
      </c>
      <c r="M67" s="127">
        <f t="shared" si="1"/>
        <v>0</v>
      </c>
    </row>
    <row r="68" spans="1:13" x14ac:dyDescent="0.25">
      <c r="A68" s="130"/>
      <c r="B68" s="98" t="s">
        <v>2782</v>
      </c>
      <c r="C68" s="98" t="s">
        <v>293</v>
      </c>
      <c r="D68" s="98" t="s">
        <v>2674</v>
      </c>
      <c r="E68" s="50" t="s">
        <v>2919</v>
      </c>
      <c r="F68" s="65"/>
      <c r="G68" s="77" t="s">
        <v>489</v>
      </c>
      <c r="H68" s="68"/>
      <c r="I68" s="138">
        <v>18690000</v>
      </c>
      <c r="J68" s="134">
        <v>0</v>
      </c>
      <c r="K68" s="133">
        <f t="shared" si="0"/>
        <v>18690000</v>
      </c>
      <c r="L68" s="207">
        <v>18690000</v>
      </c>
      <c r="M68" s="127">
        <f t="shared" si="1"/>
        <v>0</v>
      </c>
    </row>
    <row r="69" spans="1:13" x14ac:dyDescent="0.25">
      <c r="A69" s="130"/>
      <c r="B69" s="98" t="s">
        <v>366</v>
      </c>
      <c r="C69" s="98" t="s">
        <v>741</v>
      </c>
      <c r="D69" s="98" t="s">
        <v>2675</v>
      </c>
      <c r="E69" s="50" t="s">
        <v>2920</v>
      </c>
      <c r="F69" s="65"/>
      <c r="G69" s="77" t="s">
        <v>2478</v>
      </c>
      <c r="H69" s="68"/>
      <c r="I69" s="138">
        <v>5750000</v>
      </c>
      <c r="J69" s="134">
        <v>0</v>
      </c>
      <c r="K69" s="133">
        <f t="shared" si="0"/>
        <v>5750000</v>
      </c>
      <c r="L69" s="207">
        <v>5750000</v>
      </c>
      <c r="M69" s="127">
        <f t="shared" si="1"/>
        <v>0</v>
      </c>
    </row>
    <row r="70" spans="1:13" x14ac:dyDescent="0.25">
      <c r="A70" s="130"/>
      <c r="B70" s="98" t="s">
        <v>2783</v>
      </c>
      <c r="C70" s="98" t="s">
        <v>2676</v>
      </c>
      <c r="D70" s="98" t="s">
        <v>2677</v>
      </c>
      <c r="E70" s="50" t="s">
        <v>2921</v>
      </c>
      <c r="F70" s="65"/>
      <c r="G70" s="77" t="s">
        <v>2834</v>
      </c>
      <c r="H70" s="68"/>
      <c r="I70" s="138">
        <v>40175250</v>
      </c>
      <c r="J70" s="134">
        <v>0</v>
      </c>
      <c r="K70" s="133">
        <f t="shared" si="0"/>
        <v>40175250</v>
      </c>
      <c r="L70" s="207">
        <v>40175250</v>
      </c>
      <c r="M70" s="127">
        <f t="shared" si="1"/>
        <v>0</v>
      </c>
    </row>
    <row r="71" spans="1:13" x14ac:dyDescent="0.25">
      <c r="A71" s="130"/>
      <c r="B71" s="98" t="s">
        <v>2784</v>
      </c>
      <c r="C71" s="98" t="s">
        <v>2678</v>
      </c>
      <c r="D71" s="98" t="s">
        <v>2679</v>
      </c>
      <c r="E71" s="50" t="s">
        <v>2922</v>
      </c>
      <c r="F71" s="65"/>
      <c r="G71" s="77" t="s">
        <v>485</v>
      </c>
      <c r="H71" s="68"/>
      <c r="I71" s="138">
        <v>18713709</v>
      </c>
      <c r="J71" s="134">
        <v>0</v>
      </c>
      <c r="K71" s="133">
        <f t="shared" si="0"/>
        <v>18713709</v>
      </c>
      <c r="L71" s="207">
        <v>18713709</v>
      </c>
      <c r="M71" s="127">
        <f t="shared" si="1"/>
        <v>0</v>
      </c>
    </row>
    <row r="72" spans="1:13" x14ac:dyDescent="0.25">
      <c r="A72" s="130"/>
      <c r="B72" s="98" t="s">
        <v>2785</v>
      </c>
      <c r="C72" s="98" t="s">
        <v>2680</v>
      </c>
      <c r="D72" s="98" t="s">
        <v>2681</v>
      </c>
      <c r="E72" s="50" t="s">
        <v>2923</v>
      </c>
      <c r="F72" s="65"/>
      <c r="G72" s="77" t="s">
        <v>2835</v>
      </c>
      <c r="H72" s="68"/>
      <c r="I72" s="138">
        <v>3009333</v>
      </c>
      <c r="J72" s="134">
        <v>0</v>
      </c>
      <c r="K72" s="133">
        <f t="shared" ref="K72:K121" si="2">+I72-J72</f>
        <v>3009333</v>
      </c>
      <c r="L72" s="207">
        <v>3009333</v>
      </c>
      <c r="M72" s="127">
        <f t="shared" ref="M72:M121" si="3">+K72-L72</f>
        <v>0</v>
      </c>
    </row>
    <row r="73" spans="1:13" x14ac:dyDescent="0.25">
      <c r="A73" s="130"/>
      <c r="B73" s="98" t="s">
        <v>1770</v>
      </c>
      <c r="C73" s="98" t="s">
        <v>2682</v>
      </c>
      <c r="D73" s="98" t="s">
        <v>2683</v>
      </c>
      <c r="E73" s="50" t="s">
        <v>2924</v>
      </c>
      <c r="F73" s="65"/>
      <c r="G73" s="77" t="s">
        <v>472</v>
      </c>
      <c r="H73" s="68"/>
      <c r="I73" s="138">
        <v>4666667</v>
      </c>
      <c r="J73" s="134">
        <v>0</v>
      </c>
      <c r="K73" s="133">
        <f t="shared" si="2"/>
        <v>4666667</v>
      </c>
      <c r="L73" s="207">
        <v>4666667</v>
      </c>
      <c r="M73" s="127">
        <f t="shared" si="3"/>
        <v>0</v>
      </c>
    </row>
    <row r="74" spans="1:13" x14ac:dyDescent="0.25">
      <c r="A74" s="130"/>
      <c r="B74" s="98" t="s">
        <v>1841</v>
      </c>
      <c r="C74" s="98" t="s">
        <v>882</v>
      </c>
      <c r="D74" s="98" t="s">
        <v>2684</v>
      </c>
      <c r="E74" s="50" t="s">
        <v>2925</v>
      </c>
      <c r="F74" s="65"/>
      <c r="G74" s="77" t="s">
        <v>488</v>
      </c>
      <c r="H74" s="68"/>
      <c r="I74" s="138">
        <v>71166667</v>
      </c>
      <c r="J74" s="134">
        <v>0</v>
      </c>
      <c r="K74" s="133">
        <f t="shared" si="2"/>
        <v>71166667</v>
      </c>
      <c r="L74" s="207">
        <v>71166667</v>
      </c>
      <c r="M74" s="127">
        <f t="shared" si="3"/>
        <v>0</v>
      </c>
    </row>
    <row r="75" spans="1:13" x14ac:dyDescent="0.25">
      <c r="A75" s="130"/>
      <c r="B75" s="98" t="s">
        <v>2786</v>
      </c>
      <c r="C75" s="98" t="s">
        <v>2685</v>
      </c>
      <c r="D75" s="98" t="s">
        <v>2686</v>
      </c>
      <c r="E75" s="50" t="s">
        <v>2926</v>
      </c>
      <c r="F75" s="65"/>
      <c r="G75" s="77" t="s">
        <v>2836</v>
      </c>
      <c r="H75" s="68"/>
      <c r="I75" s="138">
        <v>1059840</v>
      </c>
      <c r="J75" s="134">
        <v>0</v>
      </c>
      <c r="K75" s="133">
        <f t="shared" si="2"/>
        <v>1059840</v>
      </c>
      <c r="L75" s="207">
        <v>1059840</v>
      </c>
      <c r="M75" s="127">
        <f t="shared" si="3"/>
        <v>0</v>
      </c>
    </row>
    <row r="76" spans="1:13" x14ac:dyDescent="0.25">
      <c r="A76" s="130"/>
      <c r="B76" s="98" t="s">
        <v>801</v>
      </c>
      <c r="C76" s="98" t="s">
        <v>2415</v>
      </c>
      <c r="D76" s="98" t="s">
        <v>2687</v>
      </c>
      <c r="E76" s="50" t="s">
        <v>2927</v>
      </c>
      <c r="F76" s="65"/>
      <c r="G76" s="77" t="s">
        <v>42</v>
      </c>
      <c r="H76" s="68"/>
      <c r="I76" s="138">
        <v>6535680</v>
      </c>
      <c r="J76" s="134">
        <v>1236480</v>
      </c>
      <c r="K76" s="133">
        <f t="shared" si="2"/>
        <v>5299200</v>
      </c>
      <c r="L76" s="207">
        <v>5299200</v>
      </c>
      <c r="M76" s="127">
        <f t="shared" si="3"/>
        <v>0</v>
      </c>
    </row>
    <row r="77" spans="1:13" x14ac:dyDescent="0.25">
      <c r="A77" s="130"/>
      <c r="B77" s="98" t="s">
        <v>2787</v>
      </c>
      <c r="C77" s="98" t="s">
        <v>2688</v>
      </c>
      <c r="D77" s="98" t="s">
        <v>2689</v>
      </c>
      <c r="E77" s="50" t="s">
        <v>2928</v>
      </c>
      <c r="F77" s="65"/>
      <c r="G77" s="77" t="s">
        <v>787</v>
      </c>
      <c r="H77" s="68"/>
      <c r="I77" s="138">
        <v>6712320</v>
      </c>
      <c r="J77" s="134">
        <v>0</v>
      </c>
      <c r="K77" s="133">
        <f t="shared" si="2"/>
        <v>6712320</v>
      </c>
      <c r="L77" s="207">
        <v>6712320</v>
      </c>
      <c r="M77" s="127">
        <f t="shared" si="3"/>
        <v>0</v>
      </c>
    </row>
    <row r="78" spans="1:13" x14ac:dyDescent="0.25">
      <c r="A78" s="130"/>
      <c r="B78" s="98" t="s">
        <v>2788</v>
      </c>
      <c r="C78" s="98" t="s">
        <v>2690</v>
      </c>
      <c r="D78" s="98" t="s">
        <v>2691</v>
      </c>
      <c r="E78" s="50" t="s">
        <v>2929</v>
      </c>
      <c r="F78" s="65"/>
      <c r="G78" s="77" t="s">
        <v>2837</v>
      </c>
      <c r="H78" s="68"/>
      <c r="I78" s="138">
        <v>1456000</v>
      </c>
      <c r="J78" s="134">
        <v>0</v>
      </c>
      <c r="K78" s="133">
        <f t="shared" si="2"/>
        <v>1456000</v>
      </c>
      <c r="L78" s="207">
        <v>1456000</v>
      </c>
      <c r="M78" s="127">
        <f t="shared" si="3"/>
        <v>0</v>
      </c>
    </row>
    <row r="79" spans="1:13" x14ac:dyDescent="0.25">
      <c r="A79" s="130"/>
      <c r="B79" s="98" t="s">
        <v>372</v>
      </c>
      <c r="C79" s="98" t="s">
        <v>2692</v>
      </c>
      <c r="D79" s="98" t="s">
        <v>2693</v>
      </c>
      <c r="E79" s="50" t="s">
        <v>2930</v>
      </c>
      <c r="F79" s="65"/>
      <c r="G79" s="77" t="s">
        <v>39</v>
      </c>
      <c r="H79" s="68"/>
      <c r="I79" s="138">
        <v>7242240</v>
      </c>
      <c r="J79" s="134">
        <v>0</v>
      </c>
      <c r="K79" s="133">
        <f t="shared" si="2"/>
        <v>7242240</v>
      </c>
      <c r="L79" s="207">
        <v>7242240</v>
      </c>
      <c r="M79" s="127">
        <f t="shared" si="3"/>
        <v>0</v>
      </c>
    </row>
    <row r="80" spans="1:13" x14ac:dyDescent="0.25">
      <c r="A80" s="130"/>
      <c r="B80" s="98" t="s">
        <v>2789</v>
      </c>
      <c r="C80" s="98" t="s">
        <v>892</v>
      </c>
      <c r="D80" s="98" t="s">
        <v>2694</v>
      </c>
      <c r="E80" s="50" t="s">
        <v>2931</v>
      </c>
      <c r="F80" s="65"/>
      <c r="G80" s="77" t="s">
        <v>775</v>
      </c>
      <c r="H80" s="68"/>
      <c r="I80" s="138">
        <v>5378567</v>
      </c>
      <c r="J80" s="134">
        <v>0</v>
      </c>
      <c r="K80" s="133">
        <f t="shared" si="2"/>
        <v>5378567</v>
      </c>
      <c r="L80" s="207">
        <v>5378567</v>
      </c>
      <c r="M80" s="127">
        <f t="shared" si="3"/>
        <v>0</v>
      </c>
    </row>
    <row r="81" spans="1:13" x14ac:dyDescent="0.25">
      <c r="A81" s="130"/>
      <c r="B81" s="98" t="s">
        <v>2631</v>
      </c>
      <c r="C81" s="98" t="s">
        <v>1834</v>
      </c>
      <c r="D81" s="98" t="s">
        <v>2695</v>
      </c>
      <c r="E81" s="50" t="s">
        <v>2932</v>
      </c>
      <c r="F81" s="65"/>
      <c r="G81" s="77" t="s">
        <v>786</v>
      </c>
      <c r="H81" s="68"/>
      <c r="I81" s="138">
        <v>11834880</v>
      </c>
      <c r="J81" s="134">
        <v>0</v>
      </c>
      <c r="K81" s="133">
        <f t="shared" si="2"/>
        <v>11834880</v>
      </c>
      <c r="L81" s="207">
        <v>11834880</v>
      </c>
      <c r="M81" s="127">
        <f t="shared" si="3"/>
        <v>0</v>
      </c>
    </row>
    <row r="82" spans="1:13" x14ac:dyDescent="0.25">
      <c r="A82" s="130"/>
      <c r="B82" s="98" t="s">
        <v>180</v>
      </c>
      <c r="C82" s="98" t="s">
        <v>1845</v>
      </c>
      <c r="D82" s="98" t="s">
        <v>2696</v>
      </c>
      <c r="E82" s="50" t="s">
        <v>2933</v>
      </c>
      <c r="F82" s="65"/>
      <c r="G82" s="77" t="s">
        <v>114</v>
      </c>
      <c r="H82" s="68"/>
      <c r="I82" s="138">
        <v>49680000</v>
      </c>
      <c r="J82" s="134">
        <v>0</v>
      </c>
      <c r="K82" s="133">
        <f t="shared" si="2"/>
        <v>49680000</v>
      </c>
      <c r="L82" s="207">
        <v>49680000</v>
      </c>
      <c r="M82" s="127">
        <f t="shared" si="3"/>
        <v>0</v>
      </c>
    </row>
    <row r="83" spans="1:13" x14ac:dyDescent="0.25">
      <c r="A83" s="130"/>
      <c r="B83" s="98" t="s">
        <v>181</v>
      </c>
      <c r="C83" s="98" t="s">
        <v>1844</v>
      </c>
      <c r="D83" s="98" t="s">
        <v>2697</v>
      </c>
      <c r="E83" s="50" t="s">
        <v>2934</v>
      </c>
      <c r="F83" s="65"/>
      <c r="G83" s="77" t="s">
        <v>2801</v>
      </c>
      <c r="H83" s="68"/>
      <c r="I83" s="138">
        <v>79488000</v>
      </c>
      <c r="J83" s="134">
        <v>1589760</v>
      </c>
      <c r="K83" s="133">
        <f t="shared" si="2"/>
        <v>77898240</v>
      </c>
      <c r="L83" s="207">
        <v>77898240</v>
      </c>
      <c r="M83" s="127">
        <f t="shared" si="3"/>
        <v>0</v>
      </c>
    </row>
    <row r="84" spans="1:13" x14ac:dyDescent="0.25">
      <c r="A84" s="130"/>
      <c r="B84" s="98" t="s">
        <v>549</v>
      </c>
      <c r="C84" s="98" t="s">
        <v>1277</v>
      </c>
      <c r="D84" s="98" t="s">
        <v>2698</v>
      </c>
      <c r="E84" s="50" t="s">
        <v>2935</v>
      </c>
      <c r="F84" s="65"/>
      <c r="G84" s="77" t="s">
        <v>482</v>
      </c>
      <c r="H84" s="68"/>
      <c r="I84" s="138">
        <v>7935000</v>
      </c>
      <c r="J84" s="134">
        <v>0</v>
      </c>
      <c r="K84" s="133">
        <f t="shared" si="2"/>
        <v>7935000</v>
      </c>
      <c r="L84" s="207">
        <v>7935000</v>
      </c>
      <c r="M84" s="127">
        <f t="shared" si="3"/>
        <v>0</v>
      </c>
    </row>
    <row r="85" spans="1:13" x14ac:dyDescent="0.25">
      <c r="A85" s="130"/>
      <c r="B85" s="98" t="s">
        <v>2767</v>
      </c>
      <c r="C85" s="98" t="s">
        <v>2699</v>
      </c>
      <c r="D85" s="98" t="s">
        <v>2700</v>
      </c>
      <c r="E85" s="50" t="s">
        <v>2936</v>
      </c>
      <c r="F85" s="65"/>
      <c r="G85" s="77" t="s">
        <v>2806</v>
      </c>
      <c r="H85" s="68"/>
      <c r="I85" s="138">
        <v>28462500</v>
      </c>
      <c r="J85" s="134">
        <v>0</v>
      </c>
      <c r="K85" s="133">
        <f t="shared" si="2"/>
        <v>28462500</v>
      </c>
      <c r="L85" s="207">
        <v>28462500</v>
      </c>
      <c r="M85" s="127">
        <f t="shared" si="3"/>
        <v>0</v>
      </c>
    </row>
    <row r="86" spans="1:13" x14ac:dyDescent="0.25">
      <c r="A86" s="130"/>
      <c r="B86" s="98" t="s">
        <v>2622</v>
      </c>
      <c r="C86" s="98" t="s">
        <v>2701</v>
      </c>
      <c r="D86" s="98" t="s">
        <v>2702</v>
      </c>
      <c r="E86" s="50" t="s">
        <v>2937</v>
      </c>
      <c r="F86" s="65"/>
      <c r="G86" s="77" t="s">
        <v>2838</v>
      </c>
      <c r="H86" s="68"/>
      <c r="I86" s="138">
        <v>8478720</v>
      </c>
      <c r="J86" s="134">
        <v>0</v>
      </c>
      <c r="K86" s="133">
        <f t="shared" si="2"/>
        <v>8478720</v>
      </c>
      <c r="L86" s="207">
        <v>8478720</v>
      </c>
      <c r="M86" s="127">
        <f t="shared" si="3"/>
        <v>0</v>
      </c>
    </row>
    <row r="87" spans="1:13" x14ac:dyDescent="0.25">
      <c r="A87" s="130"/>
      <c r="B87" s="98" t="s">
        <v>2790</v>
      </c>
      <c r="C87" s="98" t="s">
        <v>2703</v>
      </c>
      <c r="D87" s="98" t="s">
        <v>2704</v>
      </c>
      <c r="E87" s="50" t="s">
        <v>2938</v>
      </c>
      <c r="F87" s="65"/>
      <c r="G87" s="77" t="s">
        <v>47</v>
      </c>
      <c r="H87" s="68"/>
      <c r="I87" s="138">
        <v>6900000</v>
      </c>
      <c r="J87" s="134">
        <v>0</v>
      </c>
      <c r="K87" s="133">
        <f t="shared" si="2"/>
        <v>6900000</v>
      </c>
      <c r="L87" s="207">
        <v>6900000</v>
      </c>
      <c r="M87" s="127">
        <f t="shared" si="3"/>
        <v>0</v>
      </c>
    </row>
    <row r="88" spans="1:13" x14ac:dyDescent="0.25">
      <c r="A88" s="130"/>
      <c r="B88" s="98" t="s">
        <v>721</v>
      </c>
      <c r="C88" s="98" t="s">
        <v>904</v>
      </c>
      <c r="D88" s="98" t="s">
        <v>2705</v>
      </c>
      <c r="E88" s="50" t="s">
        <v>2939</v>
      </c>
      <c r="F88" s="65"/>
      <c r="G88" s="77" t="s">
        <v>2839</v>
      </c>
      <c r="H88" s="68"/>
      <c r="I88" s="138">
        <v>6997334</v>
      </c>
      <c r="J88" s="134">
        <v>0</v>
      </c>
      <c r="K88" s="133">
        <f t="shared" si="2"/>
        <v>6997334</v>
      </c>
      <c r="L88" s="207">
        <v>6997334</v>
      </c>
      <c r="M88" s="127">
        <f t="shared" si="3"/>
        <v>0</v>
      </c>
    </row>
    <row r="89" spans="1:13" x14ac:dyDescent="0.25">
      <c r="A89" s="130"/>
      <c r="B89" s="98" t="s">
        <v>2791</v>
      </c>
      <c r="C89" s="98" t="s">
        <v>2706</v>
      </c>
      <c r="D89" s="98" t="s">
        <v>2707</v>
      </c>
      <c r="E89" s="50" t="s">
        <v>2940</v>
      </c>
      <c r="F89" s="65"/>
      <c r="G89" s="77" t="s">
        <v>2840</v>
      </c>
      <c r="H89" s="68"/>
      <c r="I89" s="138">
        <v>7650848</v>
      </c>
      <c r="J89" s="134">
        <v>20000</v>
      </c>
      <c r="K89" s="133">
        <f t="shared" si="2"/>
        <v>7630848</v>
      </c>
      <c r="L89" s="207">
        <v>7630848</v>
      </c>
      <c r="M89" s="127">
        <f t="shared" si="3"/>
        <v>0</v>
      </c>
    </row>
    <row r="90" spans="1:13" x14ac:dyDescent="0.25">
      <c r="A90" s="130"/>
      <c r="B90" s="98" t="s">
        <v>2792</v>
      </c>
      <c r="C90" s="98" t="s">
        <v>2708</v>
      </c>
      <c r="D90" s="98" t="s">
        <v>2709</v>
      </c>
      <c r="E90" s="50" t="s">
        <v>2941</v>
      </c>
      <c r="F90" s="65"/>
      <c r="G90" s="77" t="s">
        <v>2841</v>
      </c>
      <c r="H90" s="68"/>
      <c r="I90" s="138">
        <v>3621120</v>
      </c>
      <c r="J90" s="134">
        <v>0</v>
      </c>
      <c r="K90" s="133">
        <f t="shared" si="2"/>
        <v>3621120</v>
      </c>
      <c r="L90" s="207">
        <v>3621120</v>
      </c>
      <c r="M90" s="127">
        <f t="shared" si="3"/>
        <v>0</v>
      </c>
    </row>
    <row r="91" spans="1:13" x14ac:dyDescent="0.25">
      <c r="A91" s="130"/>
      <c r="B91" s="98" t="s">
        <v>1252</v>
      </c>
      <c r="C91" s="98" t="s">
        <v>905</v>
      </c>
      <c r="D91" s="98" t="s">
        <v>2710</v>
      </c>
      <c r="E91" s="50" t="s">
        <v>2942</v>
      </c>
      <c r="F91" s="65"/>
      <c r="G91" s="77" t="s">
        <v>2842</v>
      </c>
      <c r="H91" s="68"/>
      <c r="I91" s="138">
        <v>10690226</v>
      </c>
      <c r="J91" s="134">
        <v>0</v>
      </c>
      <c r="K91" s="133">
        <f t="shared" si="2"/>
        <v>10690226</v>
      </c>
      <c r="L91" s="207">
        <v>10690226</v>
      </c>
      <c r="M91" s="127">
        <f t="shared" si="3"/>
        <v>0</v>
      </c>
    </row>
    <row r="92" spans="1:13" x14ac:dyDescent="0.25">
      <c r="A92" s="130"/>
      <c r="B92" s="98" t="s">
        <v>1251</v>
      </c>
      <c r="C92" s="98" t="s">
        <v>907</v>
      </c>
      <c r="D92" s="98" t="s">
        <v>2711</v>
      </c>
      <c r="E92" s="50" t="s">
        <v>2943</v>
      </c>
      <c r="F92" s="65"/>
      <c r="G92" s="77" t="s">
        <v>2843</v>
      </c>
      <c r="H92" s="68"/>
      <c r="I92" s="138">
        <v>9185280</v>
      </c>
      <c r="J92" s="134">
        <v>0</v>
      </c>
      <c r="K92" s="133">
        <f t="shared" si="2"/>
        <v>9185280</v>
      </c>
      <c r="L92" s="207">
        <v>9185280</v>
      </c>
      <c r="M92" s="127">
        <f t="shared" si="3"/>
        <v>0</v>
      </c>
    </row>
    <row r="93" spans="1:13" x14ac:dyDescent="0.25">
      <c r="A93" s="130"/>
      <c r="B93" s="98" t="s">
        <v>2793</v>
      </c>
      <c r="C93" s="98" t="s">
        <v>2712</v>
      </c>
      <c r="D93" s="98" t="s">
        <v>2713</v>
      </c>
      <c r="E93" s="50" t="s">
        <v>2944</v>
      </c>
      <c r="F93" s="65"/>
      <c r="G93" s="77" t="s">
        <v>2844</v>
      </c>
      <c r="H93" s="68"/>
      <c r="I93" s="138">
        <v>29000000</v>
      </c>
      <c r="J93" s="134">
        <v>0</v>
      </c>
      <c r="K93" s="133">
        <f t="shared" si="2"/>
        <v>29000000</v>
      </c>
      <c r="L93" s="207">
        <v>29000000</v>
      </c>
      <c r="M93" s="127">
        <f t="shared" si="3"/>
        <v>0</v>
      </c>
    </row>
    <row r="94" spans="1:13" x14ac:dyDescent="0.25">
      <c r="A94" s="130"/>
      <c r="B94" s="98" t="s">
        <v>927</v>
      </c>
      <c r="C94" s="98" t="s">
        <v>2714</v>
      </c>
      <c r="D94" s="98" t="s">
        <v>2715</v>
      </c>
      <c r="E94" s="50" t="s">
        <v>2945</v>
      </c>
      <c r="F94" s="65"/>
      <c r="G94" s="77" t="s">
        <v>2845</v>
      </c>
      <c r="H94" s="68"/>
      <c r="I94" s="138">
        <v>36104250</v>
      </c>
      <c r="J94" s="134">
        <v>0</v>
      </c>
      <c r="K94" s="133">
        <f t="shared" si="2"/>
        <v>36104250</v>
      </c>
      <c r="L94" s="207">
        <v>36104250</v>
      </c>
      <c r="M94" s="127">
        <f t="shared" si="3"/>
        <v>0</v>
      </c>
    </row>
    <row r="95" spans="1:13" x14ac:dyDescent="0.25">
      <c r="A95" s="130"/>
      <c r="B95" s="98" t="s">
        <v>910</v>
      </c>
      <c r="C95" s="98" t="s">
        <v>1842</v>
      </c>
      <c r="D95" s="98" t="s">
        <v>2716</v>
      </c>
      <c r="E95" s="50" t="s">
        <v>2946</v>
      </c>
      <c r="F95" s="65"/>
      <c r="G95" s="77" t="s">
        <v>628</v>
      </c>
      <c r="H95" s="68"/>
      <c r="I95" s="138">
        <v>56169450</v>
      </c>
      <c r="J95" s="134">
        <v>0</v>
      </c>
      <c r="K95" s="133">
        <f t="shared" si="2"/>
        <v>56169450</v>
      </c>
      <c r="L95" s="207">
        <v>56169450</v>
      </c>
      <c r="M95" s="127">
        <f t="shared" si="3"/>
        <v>0</v>
      </c>
    </row>
    <row r="96" spans="1:13" x14ac:dyDescent="0.25">
      <c r="A96" s="130"/>
      <c r="B96" s="98" t="s">
        <v>159</v>
      </c>
      <c r="C96" s="98" t="s">
        <v>2717</v>
      </c>
      <c r="D96" s="98" t="s">
        <v>2718</v>
      </c>
      <c r="E96" s="50" t="s">
        <v>2947</v>
      </c>
      <c r="F96" s="65"/>
      <c r="G96" s="77" t="s">
        <v>2846</v>
      </c>
      <c r="H96" s="68"/>
      <c r="I96" s="138">
        <v>56171520</v>
      </c>
      <c r="J96" s="134">
        <v>0</v>
      </c>
      <c r="K96" s="133">
        <f t="shared" si="2"/>
        <v>56171520</v>
      </c>
      <c r="L96" s="207">
        <v>56171520</v>
      </c>
      <c r="M96" s="127">
        <f t="shared" si="3"/>
        <v>0</v>
      </c>
    </row>
    <row r="97" spans="1:13" x14ac:dyDescent="0.25">
      <c r="A97" s="130"/>
      <c r="B97" s="98" t="s">
        <v>562</v>
      </c>
      <c r="C97" s="98" t="s">
        <v>1858</v>
      </c>
      <c r="D97" s="98" t="s">
        <v>2719</v>
      </c>
      <c r="E97" s="50" t="s">
        <v>2948</v>
      </c>
      <c r="F97" s="65"/>
      <c r="G97" s="77" t="s">
        <v>2847</v>
      </c>
      <c r="H97" s="68"/>
      <c r="I97" s="138">
        <v>13216205</v>
      </c>
      <c r="J97" s="134">
        <v>0</v>
      </c>
      <c r="K97" s="133">
        <f t="shared" si="2"/>
        <v>13216205</v>
      </c>
      <c r="L97" s="207">
        <v>13216205</v>
      </c>
      <c r="M97" s="127">
        <f t="shared" si="3"/>
        <v>0</v>
      </c>
    </row>
    <row r="98" spans="1:13" x14ac:dyDescent="0.25">
      <c r="A98" s="130"/>
      <c r="B98" s="98" t="s">
        <v>304</v>
      </c>
      <c r="C98" s="98" t="s">
        <v>2720</v>
      </c>
      <c r="D98" s="98" t="s">
        <v>2721</v>
      </c>
      <c r="E98" s="50" t="s">
        <v>2949</v>
      </c>
      <c r="F98" s="65"/>
      <c r="G98" s="77" t="s">
        <v>2848</v>
      </c>
      <c r="H98" s="68"/>
      <c r="I98" s="138">
        <v>6526666</v>
      </c>
      <c r="J98" s="134">
        <v>0</v>
      </c>
      <c r="K98" s="133">
        <f t="shared" si="2"/>
        <v>6526666</v>
      </c>
      <c r="L98" s="207">
        <v>6526666</v>
      </c>
      <c r="M98" s="127">
        <f t="shared" si="3"/>
        <v>0</v>
      </c>
    </row>
    <row r="99" spans="1:13" x14ac:dyDescent="0.25">
      <c r="A99" s="130"/>
      <c r="B99" s="98" t="s">
        <v>130</v>
      </c>
      <c r="C99" s="98" t="s">
        <v>1857</v>
      </c>
      <c r="D99" s="98" t="s">
        <v>2722</v>
      </c>
      <c r="E99" s="50" t="s">
        <v>2950</v>
      </c>
      <c r="F99" s="65"/>
      <c r="G99" s="77" t="s">
        <v>2849</v>
      </c>
      <c r="H99" s="68"/>
      <c r="I99" s="138">
        <v>11286000</v>
      </c>
      <c r="J99" s="134">
        <v>0</v>
      </c>
      <c r="K99" s="133">
        <f t="shared" si="2"/>
        <v>11286000</v>
      </c>
      <c r="L99" s="207">
        <v>11286000</v>
      </c>
      <c r="M99" s="127">
        <f t="shared" si="3"/>
        <v>0</v>
      </c>
    </row>
    <row r="100" spans="1:13" x14ac:dyDescent="0.25">
      <c r="A100" s="130"/>
      <c r="B100" s="98" t="s">
        <v>2794</v>
      </c>
      <c r="C100" s="98" t="s">
        <v>1859</v>
      </c>
      <c r="D100" s="98" t="s">
        <v>2723</v>
      </c>
      <c r="E100" s="50" t="s">
        <v>2951</v>
      </c>
      <c r="F100" s="65"/>
      <c r="G100" s="77" t="s">
        <v>2850</v>
      </c>
      <c r="H100" s="68"/>
      <c r="I100" s="138">
        <v>5244000</v>
      </c>
      <c r="J100" s="134">
        <v>0</v>
      </c>
      <c r="K100" s="133">
        <f t="shared" si="2"/>
        <v>5244000</v>
      </c>
      <c r="L100" s="207">
        <v>5244000</v>
      </c>
      <c r="M100" s="127">
        <f t="shared" si="3"/>
        <v>0</v>
      </c>
    </row>
    <row r="101" spans="1:13" x14ac:dyDescent="0.25">
      <c r="A101" s="130"/>
      <c r="B101" s="98" t="s">
        <v>2795</v>
      </c>
      <c r="C101" s="98" t="s">
        <v>2724</v>
      </c>
      <c r="D101" s="98" t="s">
        <v>2725</v>
      </c>
      <c r="E101" s="50" t="s">
        <v>2952</v>
      </c>
      <c r="F101" s="65"/>
      <c r="G101" s="77" t="s">
        <v>2851</v>
      </c>
      <c r="H101" s="68"/>
      <c r="I101" s="138">
        <v>3003733</v>
      </c>
      <c r="J101" s="134">
        <v>0</v>
      </c>
      <c r="K101" s="133">
        <f t="shared" si="2"/>
        <v>3003733</v>
      </c>
      <c r="L101" s="207">
        <v>3003733</v>
      </c>
      <c r="M101" s="127">
        <f t="shared" si="3"/>
        <v>0</v>
      </c>
    </row>
    <row r="102" spans="1:13" x14ac:dyDescent="0.25">
      <c r="A102" s="130"/>
      <c r="B102" s="98" t="s">
        <v>530</v>
      </c>
      <c r="C102" s="98" t="s">
        <v>2726</v>
      </c>
      <c r="D102" s="98" t="s">
        <v>2727</v>
      </c>
      <c r="E102" s="50" t="s">
        <v>2953</v>
      </c>
      <c r="F102" s="65"/>
      <c r="G102" s="77" t="s">
        <v>2852</v>
      </c>
      <c r="H102" s="68"/>
      <c r="I102" s="138">
        <v>7935000</v>
      </c>
      <c r="J102" s="134">
        <v>0</v>
      </c>
      <c r="K102" s="133">
        <f t="shared" si="2"/>
        <v>7935000</v>
      </c>
      <c r="L102" s="207">
        <v>7935000</v>
      </c>
      <c r="M102" s="127">
        <f t="shared" si="3"/>
        <v>0</v>
      </c>
    </row>
    <row r="103" spans="1:13" x14ac:dyDescent="0.25">
      <c r="A103" s="130"/>
      <c r="B103" s="98" t="s">
        <v>2769</v>
      </c>
      <c r="C103" s="98" t="s">
        <v>2728</v>
      </c>
      <c r="D103" s="98" t="s">
        <v>2729</v>
      </c>
      <c r="E103" s="50" t="s">
        <v>2954</v>
      </c>
      <c r="F103" s="65"/>
      <c r="G103" s="77" t="s">
        <v>2809</v>
      </c>
      <c r="H103" s="68"/>
      <c r="I103" s="138">
        <v>2543616</v>
      </c>
      <c r="J103" s="134">
        <v>0</v>
      </c>
      <c r="K103" s="133">
        <f t="shared" si="2"/>
        <v>2543616</v>
      </c>
      <c r="L103" s="207">
        <v>2543616</v>
      </c>
      <c r="M103" s="127">
        <f t="shared" si="3"/>
        <v>0</v>
      </c>
    </row>
    <row r="104" spans="1:13" x14ac:dyDescent="0.25">
      <c r="A104" s="130"/>
      <c r="B104" s="98" t="s">
        <v>2796</v>
      </c>
      <c r="C104" s="98" t="s">
        <v>2730</v>
      </c>
      <c r="D104" s="98" t="s">
        <v>2731</v>
      </c>
      <c r="E104" s="50" t="s">
        <v>2955</v>
      </c>
      <c r="F104" s="65"/>
      <c r="G104" s="77" t="s">
        <v>785</v>
      </c>
      <c r="H104" s="68"/>
      <c r="I104" s="138">
        <v>7617600</v>
      </c>
      <c r="J104" s="134">
        <v>0</v>
      </c>
      <c r="K104" s="133">
        <f t="shared" si="2"/>
        <v>7617600</v>
      </c>
      <c r="L104" s="207">
        <v>7617600</v>
      </c>
      <c r="M104" s="127">
        <f t="shared" si="3"/>
        <v>0</v>
      </c>
    </row>
    <row r="105" spans="1:13" x14ac:dyDescent="0.25">
      <c r="A105" s="130"/>
      <c r="B105" s="98" t="s">
        <v>903</v>
      </c>
      <c r="C105" s="98" t="s">
        <v>1869</v>
      </c>
      <c r="D105" s="98" t="s">
        <v>2732</v>
      </c>
      <c r="E105" s="50" t="s">
        <v>2250</v>
      </c>
      <c r="F105" s="65"/>
      <c r="G105" s="77" t="s">
        <v>777</v>
      </c>
      <c r="H105" s="68"/>
      <c r="I105" s="138">
        <v>57000000</v>
      </c>
      <c r="J105" s="134">
        <v>0</v>
      </c>
      <c r="K105" s="133">
        <f t="shared" si="2"/>
        <v>57000000</v>
      </c>
      <c r="L105" s="207">
        <v>57000000</v>
      </c>
      <c r="M105" s="127">
        <f t="shared" si="3"/>
        <v>0</v>
      </c>
    </row>
    <row r="106" spans="1:13" x14ac:dyDescent="0.25">
      <c r="A106" s="130"/>
      <c r="B106" s="98" t="s">
        <v>2797</v>
      </c>
      <c r="C106" s="98" t="s">
        <v>2733</v>
      </c>
      <c r="D106" s="98" t="s">
        <v>2734</v>
      </c>
      <c r="E106" s="50" t="s">
        <v>2956</v>
      </c>
      <c r="F106" s="65"/>
      <c r="G106" s="77" t="s">
        <v>2853</v>
      </c>
      <c r="H106" s="68"/>
      <c r="I106" s="138">
        <v>90873</v>
      </c>
      <c r="J106" s="134">
        <v>90873</v>
      </c>
      <c r="K106" s="133">
        <f t="shared" si="2"/>
        <v>0</v>
      </c>
      <c r="L106" s="207">
        <v>0</v>
      </c>
      <c r="M106" s="127">
        <f t="shared" si="3"/>
        <v>0</v>
      </c>
    </row>
    <row r="107" spans="1:13" x14ac:dyDescent="0.25">
      <c r="A107" s="130"/>
      <c r="B107" s="98" t="s">
        <v>383</v>
      </c>
      <c r="C107" s="98" t="s">
        <v>2735</v>
      </c>
      <c r="D107" s="98" t="s">
        <v>2736</v>
      </c>
      <c r="E107" s="50" t="s">
        <v>2957</v>
      </c>
      <c r="F107" s="65"/>
      <c r="G107" s="77" t="s">
        <v>784</v>
      </c>
      <c r="H107" s="68"/>
      <c r="I107" s="138">
        <v>12000000</v>
      </c>
      <c r="J107" s="134">
        <v>0</v>
      </c>
      <c r="K107" s="133">
        <f t="shared" si="2"/>
        <v>12000000</v>
      </c>
      <c r="L107" s="207">
        <v>12000000</v>
      </c>
      <c r="M107" s="127">
        <f t="shared" si="3"/>
        <v>0</v>
      </c>
    </row>
    <row r="108" spans="1:13" x14ac:dyDescent="0.25">
      <c r="A108" s="130"/>
      <c r="B108" s="98" t="s">
        <v>906</v>
      </c>
      <c r="C108" s="98" t="s">
        <v>2737</v>
      </c>
      <c r="D108" s="98" t="s">
        <v>2738</v>
      </c>
      <c r="E108" s="50" t="s">
        <v>2958</v>
      </c>
      <c r="F108" s="65"/>
      <c r="G108" s="77" t="s">
        <v>2854</v>
      </c>
      <c r="H108" s="68"/>
      <c r="I108" s="138">
        <v>64660000</v>
      </c>
      <c r="J108" s="134">
        <v>0</v>
      </c>
      <c r="K108" s="133">
        <f t="shared" si="2"/>
        <v>64660000</v>
      </c>
      <c r="L108" s="207">
        <v>64660000</v>
      </c>
      <c r="M108" s="127">
        <f t="shared" si="3"/>
        <v>0</v>
      </c>
    </row>
    <row r="109" spans="1:13" x14ac:dyDescent="0.25">
      <c r="A109" s="130"/>
      <c r="B109" s="98" t="s">
        <v>544</v>
      </c>
      <c r="C109" s="98" t="s">
        <v>2739</v>
      </c>
      <c r="D109" s="98" t="s">
        <v>2740</v>
      </c>
      <c r="E109" s="50" t="s">
        <v>2959</v>
      </c>
      <c r="F109" s="65"/>
      <c r="G109" s="77" t="s">
        <v>2855</v>
      </c>
      <c r="H109" s="68"/>
      <c r="I109" s="138">
        <v>10068480</v>
      </c>
      <c r="J109" s="134">
        <v>0</v>
      </c>
      <c r="K109" s="133">
        <f t="shared" si="2"/>
        <v>10068480</v>
      </c>
      <c r="L109" s="207">
        <v>10068480</v>
      </c>
      <c r="M109" s="127">
        <f t="shared" si="3"/>
        <v>0</v>
      </c>
    </row>
    <row r="110" spans="1:13" x14ac:dyDescent="0.25">
      <c r="A110" s="130"/>
      <c r="B110" s="98" t="s">
        <v>702</v>
      </c>
      <c r="C110" s="98" t="s">
        <v>2741</v>
      </c>
      <c r="D110" s="98" t="s">
        <v>2742</v>
      </c>
      <c r="E110" s="50" t="s">
        <v>2960</v>
      </c>
      <c r="F110" s="65"/>
      <c r="G110" s="77" t="s">
        <v>2856</v>
      </c>
      <c r="H110" s="68"/>
      <c r="I110" s="138">
        <v>9668267</v>
      </c>
      <c r="J110" s="134">
        <v>0</v>
      </c>
      <c r="K110" s="133">
        <f t="shared" si="2"/>
        <v>9668267</v>
      </c>
      <c r="L110" s="207">
        <v>9668267</v>
      </c>
      <c r="M110" s="127">
        <f t="shared" si="3"/>
        <v>0</v>
      </c>
    </row>
    <row r="111" spans="1:13" x14ac:dyDescent="0.25">
      <c r="A111" s="130"/>
      <c r="B111" s="98" t="s">
        <v>161</v>
      </c>
      <c r="C111" s="98" t="s">
        <v>2743</v>
      </c>
      <c r="D111" s="98" t="s">
        <v>2744</v>
      </c>
      <c r="E111" s="50" t="s">
        <v>2961</v>
      </c>
      <c r="F111" s="65"/>
      <c r="G111" s="77" t="s">
        <v>2857</v>
      </c>
      <c r="H111" s="68"/>
      <c r="I111" s="138">
        <v>30000000</v>
      </c>
      <c r="J111" s="134">
        <v>0</v>
      </c>
      <c r="K111" s="133">
        <f t="shared" si="2"/>
        <v>30000000</v>
      </c>
      <c r="L111" s="207">
        <v>30000000</v>
      </c>
      <c r="M111" s="127">
        <f t="shared" si="3"/>
        <v>0</v>
      </c>
    </row>
    <row r="112" spans="1:13" x14ac:dyDescent="0.25">
      <c r="A112" s="130"/>
      <c r="B112" s="98" t="s">
        <v>2798</v>
      </c>
      <c r="C112" s="98" t="s">
        <v>2745</v>
      </c>
      <c r="D112" s="98" t="s">
        <v>2746</v>
      </c>
      <c r="E112" s="50" t="s">
        <v>2962</v>
      </c>
      <c r="F112" s="65"/>
      <c r="G112" s="77" t="s">
        <v>2858</v>
      </c>
      <c r="H112" s="68"/>
      <c r="I112" s="138">
        <v>7935000</v>
      </c>
      <c r="J112" s="134">
        <v>0</v>
      </c>
      <c r="K112" s="133">
        <f t="shared" si="2"/>
        <v>7935000</v>
      </c>
      <c r="L112" s="207">
        <v>7935000</v>
      </c>
      <c r="M112" s="127">
        <f t="shared" si="3"/>
        <v>0</v>
      </c>
    </row>
    <row r="113" spans="1:13" x14ac:dyDescent="0.25">
      <c r="A113" s="130"/>
      <c r="B113" s="98" t="s">
        <v>681</v>
      </c>
      <c r="C113" s="98" t="s">
        <v>2747</v>
      </c>
      <c r="D113" s="98" t="s">
        <v>2748</v>
      </c>
      <c r="E113" s="50" t="s">
        <v>2963</v>
      </c>
      <c r="F113" s="65"/>
      <c r="G113" s="77" t="s">
        <v>2859</v>
      </c>
      <c r="H113" s="68"/>
      <c r="I113" s="138">
        <v>9315874</v>
      </c>
      <c r="J113" s="134">
        <v>0</v>
      </c>
      <c r="K113" s="133">
        <f t="shared" si="2"/>
        <v>9315874</v>
      </c>
      <c r="L113" s="207">
        <v>9315874</v>
      </c>
      <c r="M113" s="127">
        <f t="shared" si="3"/>
        <v>0</v>
      </c>
    </row>
    <row r="114" spans="1:13" x14ac:dyDescent="0.25">
      <c r="A114" s="130"/>
      <c r="B114" s="98" t="s">
        <v>1873</v>
      </c>
      <c r="C114" s="98" t="s">
        <v>1879</v>
      </c>
      <c r="D114" s="98" t="s">
        <v>2749</v>
      </c>
      <c r="E114" s="50" t="s">
        <v>2964</v>
      </c>
      <c r="F114" s="65"/>
      <c r="G114" s="77" t="s">
        <v>2860</v>
      </c>
      <c r="H114" s="68"/>
      <c r="I114" s="138">
        <v>46575000</v>
      </c>
      <c r="J114" s="134">
        <v>0</v>
      </c>
      <c r="K114" s="133">
        <f t="shared" si="2"/>
        <v>46575000</v>
      </c>
      <c r="L114" s="207">
        <v>46575000</v>
      </c>
      <c r="M114" s="127">
        <f t="shared" si="3"/>
        <v>0</v>
      </c>
    </row>
    <row r="115" spans="1:13" x14ac:dyDescent="0.25">
      <c r="A115" s="130"/>
      <c r="B115" s="98" t="s">
        <v>1862</v>
      </c>
      <c r="C115" s="98" t="s">
        <v>2750</v>
      </c>
      <c r="D115" s="98" t="s">
        <v>2751</v>
      </c>
      <c r="E115" s="50" t="s">
        <v>2965</v>
      </c>
      <c r="F115" s="65"/>
      <c r="G115" s="77" t="s">
        <v>776</v>
      </c>
      <c r="H115" s="68"/>
      <c r="I115" s="138">
        <v>63379260</v>
      </c>
      <c r="J115" s="134">
        <v>0</v>
      </c>
      <c r="K115" s="133">
        <f t="shared" si="2"/>
        <v>63379260</v>
      </c>
      <c r="L115" s="207">
        <v>63379260</v>
      </c>
      <c r="M115" s="127">
        <f t="shared" si="3"/>
        <v>0</v>
      </c>
    </row>
    <row r="116" spans="1:13" x14ac:dyDescent="0.25">
      <c r="A116" s="130"/>
      <c r="B116" s="98" t="s">
        <v>1850</v>
      </c>
      <c r="C116" s="98" t="s">
        <v>1884</v>
      </c>
      <c r="D116" s="98" t="s">
        <v>2752</v>
      </c>
      <c r="E116" s="50" t="s">
        <v>1669</v>
      </c>
      <c r="F116" s="65"/>
      <c r="G116" s="77" t="s">
        <v>2861</v>
      </c>
      <c r="H116" s="68"/>
      <c r="I116" s="138">
        <v>26496000</v>
      </c>
      <c r="J116" s="134">
        <v>0</v>
      </c>
      <c r="K116" s="133">
        <f t="shared" si="2"/>
        <v>26496000</v>
      </c>
      <c r="L116" s="207">
        <v>26496000</v>
      </c>
      <c r="M116" s="127">
        <f t="shared" si="3"/>
        <v>0</v>
      </c>
    </row>
    <row r="117" spans="1:13" x14ac:dyDescent="0.25">
      <c r="A117" s="130"/>
      <c r="B117" s="98" t="s">
        <v>1848</v>
      </c>
      <c r="C117" s="98" t="s">
        <v>1884</v>
      </c>
      <c r="D117" s="98" t="s">
        <v>2753</v>
      </c>
      <c r="E117" s="50" t="s">
        <v>1669</v>
      </c>
      <c r="F117" s="65"/>
      <c r="G117" s="77" t="s">
        <v>2862</v>
      </c>
      <c r="H117" s="68"/>
      <c r="I117" s="138">
        <v>26496000</v>
      </c>
      <c r="J117" s="134">
        <v>0</v>
      </c>
      <c r="K117" s="133">
        <f t="shared" si="2"/>
        <v>26496000</v>
      </c>
      <c r="L117" s="149">
        <v>26496000</v>
      </c>
      <c r="M117" s="127">
        <f t="shared" si="3"/>
        <v>0</v>
      </c>
    </row>
    <row r="118" spans="1:13" x14ac:dyDescent="0.25">
      <c r="A118" s="130"/>
      <c r="B118" s="98" t="s">
        <v>769</v>
      </c>
      <c r="C118" s="98" t="s">
        <v>1884</v>
      </c>
      <c r="D118" s="98" t="s">
        <v>2754</v>
      </c>
      <c r="E118" s="50" t="s">
        <v>1669</v>
      </c>
      <c r="F118" s="65"/>
      <c r="G118" s="77" t="s">
        <v>2863</v>
      </c>
      <c r="H118" s="68"/>
      <c r="I118" s="138">
        <v>26496000</v>
      </c>
      <c r="J118" s="134">
        <v>0</v>
      </c>
      <c r="K118" s="133">
        <f t="shared" si="2"/>
        <v>26496000</v>
      </c>
      <c r="L118" s="207">
        <v>26496000</v>
      </c>
      <c r="M118" s="127">
        <f t="shared" si="3"/>
        <v>0</v>
      </c>
    </row>
    <row r="119" spans="1:13" x14ac:dyDescent="0.25">
      <c r="A119" s="130"/>
      <c r="B119" s="98" t="s">
        <v>725</v>
      </c>
      <c r="C119" s="98" t="s">
        <v>1884</v>
      </c>
      <c r="D119" s="98" t="s">
        <v>2755</v>
      </c>
      <c r="E119" s="50" t="s">
        <v>1669</v>
      </c>
      <c r="F119" s="65"/>
      <c r="G119" s="77" t="s">
        <v>2864</v>
      </c>
      <c r="H119" s="68"/>
      <c r="I119" s="138">
        <v>26496000</v>
      </c>
      <c r="J119" s="134">
        <v>0</v>
      </c>
      <c r="K119" s="133">
        <f t="shared" si="2"/>
        <v>26496000</v>
      </c>
      <c r="L119" s="207">
        <v>26496000</v>
      </c>
      <c r="M119" s="127">
        <f t="shared" si="3"/>
        <v>0</v>
      </c>
    </row>
    <row r="120" spans="1:13" x14ac:dyDescent="0.25">
      <c r="A120" s="130"/>
      <c r="B120" s="98" t="s">
        <v>1849</v>
      </c>
      <c r="C120" s="98" t="s">
        <v>1884</v>
      </c>
      <c r="D120" s="98" t="s">
        <v>2756</v>
      </c>
      <c r="E120" s="50" t="s">
        <v>1669</v>
      </c>
      <c r="F120" s="65"/>
      <c r="G120" s="77" t="s">
        <v>788</v>
      </c>
      <c r="H120" s="68"/>
      <c r="I120" s="138">
        <v>26496000</v>
      </c>
      <c r="J120" s="134">
        <v>0</v>
      </c>
      <c r="K120" s="133">
        <f t="shared" si="2"/>
        <v>26496000</v>
      </c>
      <c r="L120" s="207">
        <v>26496000</v>
      </c>
      <c r="M120" s="127">
        <f t="shared" si="3"/>
        <v>0</v>
      </c>
    </row>
    <row r="121" spans="1:13" x14ac:dyDescent="0.25">
      <c r="A121" s="130"/>
      <c r="B121" s="98" t="s">
        <v>730</v>
      </c>
      <c r="C121" s="98" t="s">
        <v>937</v>
      </c>
      <c r="D121" s="98" t="s">
        <v>2757</v>
      </c>
      <c r="E121" s="50" t="s">
        <v>2883</v>
      </c>
      <c r="F121" s="65"/>
      <c r="G121" s="77" t="s">
        <v>2865</v>
      </c>
      <c r="H121" s="68"/>
      <c r="I121" s="138">
        <v>11452272</v>
      </c>
      <c r="J121" s="134">
        <v>0</v>
      </c>
      <c r="K121" s="133">
        <f t="shared" si="2"/>
        <v>11452272</v>
      </c>
      <c r="L121" s="207">
        <v>11452272</v>
      </c>
      <c r="M121" s="127">
        <f t="shared" si="3"/>
        <v>0</v>
      </c>
    </row>
    <row r="122" spans="1:13" x14ac:dyDescent="0.25">
      <c r="A122" s="7"/>
      <c r="B122" s="8"/>
      <c r="C122" s="8"/>
      <c r="D122" s="8"/>
      <c r="E122" s="8"/>
      <c r="F122" s="8"/>
      <c r="G122" s="220" t="s">
        <v>13</v>
      </c>
      <c r="H122" s="221"/>
      <c r="I122" s="139">
        <f>SUM(I7:I121)</f>
        <v>1418284445</v>
      </c>
      <c r="J122" s="16">
        <f>SUM(J7:J121)</f>
        <v>106231679</v>
      </c>
      <c r="K122" s="16">
        <f>SUM(K7:K121)</f>
        <v>1312052766</v>
      </c>
      <c r="L122" s="16">
        <f>SUM(L7:L121)</f>
        <v>1309326576</v>
      </c>
      <c r="M122" s="16">
        <f>SUM(M7:M121)</f>
        <v>2726190</v>
      </c>
    </row>
    <row r="123" spans="1:13" ht="12.75" customHeight="1" x14ac:dyDescent="0.25">
      <c r="A123" s="7"/>
      <c r="B123" s="8"/>
      <c r="C123" s="8"/>
      <c r="D123" s="8"/>
      <c r="E123" s="8"/>
      <c r="F123" s="12"/>
      <c r="G123" s="8"/>
      <c r="H123" s="8"/>
      <c r="I123" s="12"/>
      <c r="J123" s="12"/>
      <c r="K123" s="12"/>
      <c r="L123" s="12"/>
      <c r="M123" s="13"/>
    </row>
    <row r="125" spans="1:13" x14ac:dyDescent="0.25">
      <c r="B125" s="45"/>
    </row>
    <row r="126" spans="1:13" x14ac:dyDescent="0.25">
      <c r="B126" s="45"/>
      <c r="I126" s="45"/>
      <c r="J126" s="45"/>
      <c r="K126" s="45"/>
    </row>
    <row r="127" spans="1:13" x14ac:dyDescent="0.25">
      <c r="B127" s="45"/>
    </row>
  </sheetData>
  <mergeCells count="8">
    <mergeCell ref="L5:L6"/>
    <mergeCell ref="E6:F6"/>
    <mergeCell ref="G6:H6"/>
    <mergeCell ref="A3:L3"/>
    <mergeCell ref="G122:H122"/>
    <mergeCell ref="A5:A6"/>
    <mergeCell ref="E5:H5"/>
    <mergeCell ref="I5:I6"/>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M68"/>
  <sheetViews>
    <sheetView workbookViewId="0">
      <selection activeCell="M4" sqref="M4"/>
    </sheetView>
  </sheetViews>
  <sheetFormatPr baseColWidth="10" defaultRowHeight="15" x14ac:dyDescent="0.25"/>
  <cols>
    <col min="1" max="1" width="14.140625" style="3" customWidth="1"/>
    <col min="2" max="2" width="12.42578125" style="3" customWidth="1"/>
    <col min="3" max="4" width="12.85546875" style="3" customWidth="1"/>
    <col min="5" max="5" width="15.7109375" style="3" customWidth="1"/>
    <col min="6" max="6" width="14.7109375" style="3" customWidth="1"/>
    <col min="7" max="13" width="15.7109375" style="3" customWidth="1"/>
    <col min="14" max="16384" width="11.42578125" style="3"/>
  </cols>
  <sheetData>
    <row r="1" spans="1:13" ht="12.75" customHeight="1" x14ac:dyDescent="0.25">
      <c r="A1" s="1" t="s">
        <v>24</v>
      </c>
      <c r="B1" s="1"/>
      <c r="C1" s="1"/>
      <c r="D1" s="1"/>
      <c r="E1" s="2"/>
      <c r="F1" s="1"/>
      <c r="G1" s="2"/>
      <c r="H1" s="2"/>
      <c r="I1" s="2"/>
      <c r="J1" s="2"/>
      <c r="K1" s="2"/>
      <c r="L1" s="2"/>
      <c r="M1" s="2"/>
    </row>
    <row r="2" spans="1:13" ht="12.75" customHeight="1" x14ac:dyDescent="0.25">
      <c r="A2" s="2"/>
      <c r="B2" s="2"/>
      <c r="C2" s="2"/>
      <c r="D2" s="2"/>
      <c r="E2" s="2"/>
      <c r="F2" s="2"/>
      <c r="G2" s="2"/>
      <c r="H2" s="2"/>
      <c r="I2" s="2"/>
      <c r="J2" s="2"/>
      <c r="K2" s="2"/>
      <c r="L2" s="2"/>
      <c r="M2" s="47"/>
    </row>
    <row r="3" spans="1:13" ht="15" customHeight="1" x14ac:dyDescent="0.25">
      <c r="A3" s="219" t="s">
        <v>309</v>
      </c>
      <c r="B3" s="219"/>
      <c r="C3" s="219"/>
      <c r="D3" s="219"/>
      <c r="E3" s="219"/>
      <c r="F3" s="219"/>
      <c r="G3" s="219"/>
      <c r="H3" s="219"/>
      <c r="I3" s="219"/>
      <c r="J3" s="219"/>
      <c r="K3" s="219"/>
      <c r="L3" s="219"/>
      <c r="M3" s="123" t="s">
        <v>3125</v>
      </c>
    </row>
    <row r="4" spans="1:13" ht="12.75" customHeight="1" x14ac:dyDescent="0.25">
      <c r="A4" s="4"/>
      <c r="B4" s="4"/>
      <c r="C4" s="4"/>
      <c r="D4" s="4"/>
      <c r="E4" s="4"/>
      <c r="F4" s="4"/>
      <c r="G4" s="4"/>
      <c r="H4" s="4"/>
      <c r="I4" s="4"/>
      <c r="J4" s="4"/>
      <c r="K4" s="4"/>
      <c r="L4" s="4"/>
      <c r="M4" s="5"/>
    </row>
    <row r="5" spans="1:13" x14ac:dyDescent="0.25">
      <c r="A5" s="7"/>
      <c r="B5" s="8"/>
      <c r="C5" s="8"/>
      <c r="D5" s="8"/>
      <c r="E5" s="8"/>
      <c r="F5" s="8"/>
      <c r="G5" s="220" t="s">
        <v>13</v>
      </c>
      <c r="H5" s="221"/>
      <c r="I5" s="9"/>
      <c r="J5" s="52"/>
      <c r="K5" s="52"/>
      <c r="L5" s="10"/>
      <c r="M5" s="11"/>
    </row>
    <row r="6" spans="1:13" ht="24" x14ac:dyDescent="0.25">
      <c r="A6" s="222" t="s">
        <v>4</v>
      </c>
      <c r="B6" s="96" t="s">
        <v>10</v>
      </c>
      <c r="C6" s="92" t="s">
        <v>14</v>
      </c>
      <c r="D6" s="96" t="s">
        <v>14</v>
      </c>
      <c r="E6" s="224" t="s">
        <v>12</v>
      </c>
      <c r="F6" s="225"/>
      <c r="G6" s="225"/>
      <c r="H6" s="226"/>
      <c r="I6" s="222" t="s">
        <v>6</v>
      </c>
      <c r="J6" s="92"/>
      <c r="K6" s="92"/>
      <c r="L6" s="222" t="s">
        <v>5</v>
      </c>
      <c r="M6" s="92" t="s">
        <v>0</v>
      </c>
    </row>
    <row r="7" spans="1:13" ht="24" x14ac:dyDescent="0.25">
      <c r="A7" s="223"/>
      <c r="B7" s="94" t="s">
        <v>11</v>
      </c>
      <c r="C7" s="94" t="s">
        <v>9</v>
      </c>
      <c r="D7" s="94" t="s">
        <v>8</v>
      </c>
      <c r="E7" s="224" t="s">
        <v>2</v>
      </c>
      <c r="F7" s="226"/>
      <c r="G7" s="224" t="s">
        <v>7</v>
      </c>
      <c r="H7" s="226"/>
      <c r="I7" s="223"/>
      <c r="J7" s="94" t="s">
        <v>311</v>
      </c>
      <c r="K7" s="95" t="s">
        <v>312</v>
      </c>
      <c r="L7" s="223"/>
      <c r="M7" s="94" t="s">
        <v>1</v>
      </c>
    </row>
    <row r="8" spans="1:13" ht="12.75" customHeight="1" x14ac:dyDescent="0.25">
      <c r="A8" s="14"/>
      <c r="B8" s="120" t="s">
        <v>1238</v>
      </c>
      <c r="C8" s="106" t="s">
        <v>3052</v>
      </c>
      <c r="D8" s="106" t="s">
        <v>3053</v>
      </c>
      <c r="E8" s="62" t="s">
        <v>3003</v>
      </c>
      <c r="F8" s="64"/>
      <c r="G8" s="61" t="s">
        <v>2966</v>
      </c>
      <c r="H8" s="64"/>
      <c r="I8" s="99">
        <v>2163000</v>
      </c>
      <c r="J8" s="99">
        <v>2163000</v>
      </c>
      <c r="K8" s="99">
        <f>+I8-J8</f>
        <v>0</v>
      </c>
      <c r="L8" s="99">
        <v>0</v>
      </c>
      <c r="M8" s="99">
        <f>+K8-L8</f>
        <v>0</v>
      </c>
    </row>
    <row r="9" spans="1:13" x14ac:dyDescent="0.25">
      <c r="A9" s="14"/>
      <c r="B9" s="98" t="s">
        <v>3106</v>
      </c>
      <c r="C9" s="108" t="s">
        <v>2761</v>
      </c>
      <c r="D9" s="108" t="s">
        <v>3054</v>
      </c>
      <c r="E9" s="62" t="s">
        <v>3004</v>
      </c>
      <c r="F9" s="65"/>
      <c r="G9" s="49" t="s">
        <v>2967</v>
      </c>
      <c r="H9" s="66"/>
      <c r="I9" s="99">
        <v>264960</v>
      </c>
      <c r="J9" s="99">
        <v>264960</v>
      </c>
      <c r="K9" s="99">
        <f t="shared" ref="K9:K62" si="0">+I9-J9</f>
        <v>0</v>
      </c>
      <c r="L9" s="99">
        <v>0</v>
      </c>
      <c r="M9" s="99">
        <f t="shared" ref="M9:M62" si="1">+K9-L9</f>
        <v>0</v>
      </c>
    </row>
    <row r="10" spans="1:13" x14ac:dyDescent="0.25">
      <c r="A10" s="14"/>
      <c r="B10" s="98" t="s">
        <v>3107</v>
      </c>
      <c r="C10" s="108" t="s">
        <v>3055</v>
      </c>
      <c r="D10" s="108" t="s">
        <v>2046</v>
      </c>
      <c r="E10" s="62" t="s">
        <v>3005</v>
      </c>
      <c r="F10" s="65"/>
      <c r="G10" s="49" t="s">
        <v>815</v>
      </c>
      <c r="H10" s="66"/>
      <c r="I10" s="99">
        <v>6147072</v>
      </c>
      <c r="J10" s="99">
        <v>0</v>
      </c>
      <c r="K10" s="99">
        <f t="shared" si="0"/>
        <v>6147072</v>
      </c>
      <c r="L10" s="99">
        <v>6147072</v>
      </c>
      <c r="M10" s="99">
        <f t="shared" si="1"/>
        <v>0</v>
      </c>
    </row>
    <row r="11" spans="1:13" x14ac:dyDescent="0.25">
      <c r="A11" s="14"/>
      <c r="B11" s="98" t="s">
        <v>3108</v>
      </c>
      <c r="C11" s="108" t="s">
        <v>3056</v>
      </c>
      <c r="D11" s="108" t="s">
        <v>2092</v>
      </c>
      <c r="E11" s="62" t="s">
        <v>3006</v>
      </c>
      <c r="F11" s="65"/>
      <c r="G11" s="49" t="s">
        <v>2968</v>
      </c>
      <c r="H11" s="66"/>
      <c r="I11" s="99">
        <v>13333333</v>
      </c>
      <c r="J11" s="99">
        <v>6400000</v>
      </c>
      <c r="K11" s="99">
        <f t="shared" si="0"/>
        <v>6933333</v>
      </c>
      <c r="L11" s="99">
        <v>6933333</v>
      </c>
      <c r="M11" s="99">
        <f t="shared" si="1"/>
        <v>0</v>
      </c>
    </row>
    <row r="12" spans="1:13" x14ac:dyDescent="0.25">
      <c r="A12" s="14"/>
      <c r="B12" s="98" t="s">
        <v>1243</v>
      </c>
      <c r="C12" s="108" t="s">
        <v>2630</v>
      </c>
      <c r="D12" s="108" t="s">
        <v>3057</v>
      </c>
      <c r="E12" s="62" t="s">
        <v>3007</v>
      </c>
      <c r="F12" s="65"/>
      <c r="G12" s="49" t="s">
        <v>2969</v>
      </c>
      <c r="H12" s="66"/>
      <c r="I12" s="99">
        <v>366667</v>
      </c>
      <c r="J12" s="99">
        <v>366667</v>
      </c>
      <c r="K12" s="99">
        <f t="shared" si="0"/>
        <v>0</v>
      </c>
      <c r="L12" s="99">
        <v>0</v>
      </c>
      <c r="M12" s="99">
        <f t="shared" si="1"/>
        <v>0</v>
      </c>
    </row>
    <row r="13" spans="1:13" x14ac:dyDescent="0.25">
      <c r="A13" s="14"/>
      <c r="B13" s="98" t="s">
        <v>3062</v>
      </c>
      <c r="C13" s="108" t="s">
        <v>3058</v>
      </c>
      <c r="D13" s="108" t="s">
        <v>1494</v>
      </c>
      <c r="E13" s="62" t="s">
        <v>3008</v>
      </c>
      <c r="F13" s="65"/>
      <c r="G13" s="49" t="s">
        <v>110</v>
      </c>
      <c r="H13" s="66"/>
      <c r="I13" s="99">
        <v>172500</v>
      </c>
      <c r="J13" s="99">
        <v>172500</v>
      </c>
      <c r="K13" s="99">
        <f t="shared" si="0"/>
        <v>0</v>
      </c>
      <c r="L13" s="99">
        <v>0</v>
      </c>
      <c r="M13" s="99">
        <f t="shared" si="1"/>
        <v>0</v>
      </c>
    </row>
    <row r="14" spans="1:13" x14ac:dyDescent="0.25">
      <c r="A14" s="14"/>
      <c r="B14" s="98" t="s">
        <v>3109</v>
      </c>
      <c r="C14" s="108" t="s">
        <v>351</v>
      </c>
      <c r="D14" s="108" t="s">
        <v>497</v>
      </c>
      <c r="E14" s="62" t="s">
        <v>3009</v>
      </c>
      <c r="F14" s="65"/>
      <c r="G14" s="49" t="s">
        <v>2970</v>
      </c>
      <c r="H14" s="66"/>
      <c r="I14" s="99">
        <v>6253333</v>
      </c>
      <c r="J14" s="99">
        <v>0</v>
      </c>
      <c r="K14" s="99">
        <f t="shared" si="0"/>
        <v>6253333</v>
      </c>
      <c r="L14" s="99">
        <v>6253333</v>
      </c>
      <c r="M14" s="99">
        <f t="shared" si="1"/>
        <v>0</v>
      </c>
    </row>
    <row r="15" spans="1:13" x14ac:dyDescent="0.25">
      <c r="A15" s="14"/>
      <c r="B15" s="98" t="s">
        <v>793</v>
      </c>
      <c r="C15" s="108" t="s">
        <v>1506</v>
      </c>
      <c r="D15" s="108" t="s">
        <v>2652</v>
      </c>
      <c r="E15" s="62" t="s">
        <v>3010</v>
      </c>
      <c r="F15" s="65"/>
      <c r="G15" s="49" t="s">
        <v>2971</v>
      </c>
      <c r="H15" s="66"/>
      <c r="I15" s="99">
        <v>300934</v>
      </c>
      <c r="J15" s="99">
        <v>0</v>
      </c>
      <c r="K15" s="99">
        <f t="shared" si="0"/>
        <v>300934</v>
      </c>
      <c r="L15" s="99">
        <v>300934</v>
      </c>
      <c r="M15" s="99">
        <f t="shared" si="1"/>
        <v>0</v>
      </c>
    </row>
    <row r="16" spans="1:13" x14ac:dyDescent="0.25">
      <c r="A16" s="14"/>
      <c r="B16" s="98" t="s">
        <v>352</v>
      </c>
      <c r="C16" s="108" t="s">
        <v>3059</v>
      </c>
      <c r="D16" s="108" t="s">
        <v>1030</v>
      </c>
      <c r="E16" s="62" t="s">
        <v>3011</v>
      </c>
      <c r="F16" s="65"/>
      <c r="G16" s="49" t="s">
        <v>2972</v>
      </c>
      <c r="H16" s="66"/>
      <c r="I16" s="99">
        <v>241667</v>
      </c>
      <c r="J16" s="99">
        <v>0</v>
      </c>
      <c r="K16" s="99">
        <f t="shared" si="0"/>
        <v>241667</v>
      </c>
      <c r="L16" s="99">
        <v>241667</v>
      </c>
      <c r="M16" s="99">
        <f t="shared" si="1"/>
        <v>0</v>
      </c>
    </row>
    <row r="17" spans="1:13" x14ac:dyDescent="0.25">
      <c r="A17" s="14"/>
      <c r="B17" s="98" t="s">
        <v>504</v>
      </c>
      <c r="C17" s="108" t="s">
        <v>2644</v>
      </c>
      <c r="D17" s="108" t="s">
        <v>352</v>
      </c>
      <c r="E17" s="62" t="s">
        <v>3012</v>
      </c>
      <c r="F17" s="65"/>
      <c r="G17" s="49" t="s">
        <v>2973</v>
      </c>
      <c r="H17" s="66"/>
      <c r="I17" s="99">
        <v>413338</v>
      </c>
      <c r="J17" s="99">
        <v>413338</v>
      </c>
      <c r="K17" s="99">
        <f t="shared" si="0"/>
        <v>0</v>
      </c>
      <c r="L17" s="99">
        <v>0</v>
      </c>
      <c r="M17" s="99">
        <f t="shared" si="1"/>
        <v>0</v>
      </c>
    </row>
    <row r="18" spans="1:13" x14ac:dyDescent="0.25">
      <c r="A18" s="14"/>
      <c r="B18" s="98" t="s">
        <v>3110</v>
      </c>
      <c r="C18" s="108" t="s">
        <v>3060</v>
      </c>
      <c r="D18" s="108" t="s">
        <v>2052</v>
      </c>
      <c r="E18" s="62" t="s">
        <v>3013</v>
      </c>
      <c r="F18" s="65"/>
      <c r="G18" s="49" t="s">
        <v>2974</v>
      </c>
      <c r="H18" s="66"/>
      <c r="I18" s="99">
        <v>229632</v>
      </c>
      <c r="J18" s="99">
        <v>229632</v>
      </c>
      <c r="K18" s="99">
        <f t="shared" si="0"/>
        <v>0</v>
      </c>
      <c r="L18" s="99">
        <v>0</v>
      </c>
      <c r="M18" s="99">
        <f t="shared" si="1"/>
        <v>0</v>
      </c>
    </row>
    <row r="19" spans="1:13" x14ac:dyDescent="0.25">
      <c r="A19" s="14"/>
      <c r="B19" s="98" t="s">
        <v>1262</v>
      </c>
      <c r="C19" s="108" t="s">
        <v>1547</v>
      </c>
      <c r="D19" s="108" t="s">
        <v>3061</v>
      </c>
      <c r="E19" s="62" t="s">
        <v>3014</v>
      </c>
      <c r="F19" s="65"/>
      <c r="G19" s="49" t="s">
        <v>812</v>
      </c>
      <c r="H19" s="66"/>
      <c r="I19" s="99">
        <v>379500</v>
      </c>
      <c r="J19" s="99">
        <v>379500</v>
      </c>
      <c r="K19" s="99">
        <f t="shared" si="0"/>
        <v>0</v>
      </c>
      <c r="L19" s="99">
        <v>0</v>
      </c>
      <c r="M19" s="99">
        <f t="shared" si="1"/>
        <v>0</v>
      </c>
    </row>
    <row r="20" spans="1:13" x14ac:dyDescent="0.25">
      <c r="A20" s="14"/>
      <c r="B20" s="98" t="s">
        <v>3111</v>
      </c>
      <c r="C20" s="108" t="s">
        <v>3062</v>
      </c>
      <c r="D20" s="108" t="s">
        <v>117</v>
      </c>
      <c r="E20" s="62" t="s">
        <v>3015</v>
      </c>
      <c r="F20" s="65"/>
      <c r="G20" s="49" t="s">
        <v>2975</v>
      </c>
      <c r="H20" s="66"/>
      <c r="I20" s="99">
        <v>300934</v>
      </c>
      <c r="J20" s="99">
        <v>300934</v>
      </c>
      <c r="K20" s="99">
        <f t="shared" si="0"/>
        <v>0</v>
      </c>
      <c r="L20" s="99">
        <v>0</v>
      </c>
      <c r="M20" s="99">
        <f t="shared" si="1"/>
        <v>0</v>
      </c>
    </row>
    <row r="21" spans="1:13" x14ac:dyDescent="0.25">
      <c r="A21" s="14"/>
      <c r="B21" s="98" t="s">
        <v>3112</v>
      </c>
      <c r="C21" s="108" t="s">
        <v>2048</v>
      </c>
      <c r="D21" s="108" t="s">
        <v>509</v>
      </c>
      <c r="E21" s="62" t="s">
        <v>3013</v>
      </c>
      <c r="F21" s="65"/>
      <c r="G21" s="49" t="s">
        <v>817</v>
      </c>
      <c r="H21" s="66"/>
      <c r="I21" s="99">
        <v>2557933</v>
      </c>
      <c r="J21" s="99">
        <v>0</v>
      </c>
      <c r="K21" s="99">
        <f t="shared" si="0"/>
        <v>2557933</v>
      </c>
      <c r="L21" s="99">
        <v>2557933</v>
      </c>
      <c r="M21" s="99">
        <f t="shared" si="1"/>
        <v>0</v>
      </c>
    </row>
    <row r="22" spans="1:13" x14ac:dyDescent="0.25">
      <c r="A22" s="14"/>
      <c r="B22" s="98" t="s">
        <v>359</v>
      </c>
      <c r="C22" s="108" t="s">
        <v>506</v>
      </c>
      <c r="D22" s="108" t="s">
        <v>518</v>
      </c>
      <c r="E22" s="62" t="s">
        <v>3016</v>
      </c>
      <c r="F22" s="65"/>
      <c r="G22" s="49" t="s">
        <v>816</v>
      </c>
      <c r="H22" s="66"/>
      <c r="I22" s="99">
        <v>3466667</v>
      </c>
      <c r="J22" s="99">
        <v>3466667</v>
      </c>
      <c r="K22" s="99">
        <f t="shared" si="0"/>
        <v>0</v>
      </c>
      <c r="L22" s="99">
        <v>0</v>
      </c>
      <c r="M22" s="99">
        <f t="shared" si="1"/>
        <v>0</v>
      </c>
    </row>
    <row r="23" spans="1:13" x14ac:dyDescent="0.25">
      <c r="A23" s="14"/>
      <c r="B23" s="98" t="s">
        <v>3113</v>
      </c>
      <c r="C23" s="108" t="s">
        <v>3063</v>
      </c>
      <c r="D23" s="108" t="s">
        <v>662</v>
      </c>
      <c r="E23" s="62" t="s">
        <v>3017</v>
      </c>
      <c r="F23" s="65"/>
      <c r="G23" s="49" t="s">
        <v>2976</v>
      </c>
      <c r="H23" s="66"/>
      <c r="I23" s="99">
        <v>1518000</v>
      </c>
      <c r="J23" s="99">
        <v>1518000</v>
      </c>
      <c r="K23" s="99">
        <f t="shared" si="0"/>
        <v>0</v>
      </c>
      <c r="L23" s="99">
        <v>0</v>
      </c>
      <c r="M23" s="99">
        <f t="shared" si="1"/>
        <v>0</v>
      </c>
    </row>
    <row r="24" spans="1:13" x14ac:dyDescent="0.25">
      <c r="A24" s="14"/>
      <c r="B24" s="98" t="s">
        <v>3114</v>
      </c>
      <c r="C24" s="108" t="s">
        <v>523</v>
      </c>
      <c r="D24" s="108" t="s">
        <v>3064</v>
      </c>
      <c r="E24" s="62" t="s">
        <v>3018</v>
      </c>
      <c r="F24" s="65"/>
      <c r="G24" s="49" t="s">
        <v>2977</v>
      </c>
      <c r="H24" s="66"/>
      <c r="I24" s="99">
        <v>4514000</v>
      </c>
      <c r="J24" s="99">
        <v>0</v>
      </c>
      <c r="K24" s="99">
        <f t="shared" si="0"/>
        <v>4514000</v>
      </c>
      <c r="L24" s="99">
        <v>4514000</v>
      </c>
      <c r="M24" s="99">
        <f t="shared" si="1"/>
        <v>0</v>
      </c>
    </row>
    <row r="25" spans="1:13" x14ac:dyDescent="0.25">
      <c r="A25" s="14"/>
      <c r="B25" s="98" t="s">
        <v>272</v>
      </c>
      <c r="C25" s="108" t="s">
        <v>664</v>
      </c>
      <c r="D25" s="108" t="s">
        <v>3065</v>
      </c>
      <c r="E25" s="62" t="s">
        <v>3019</v>
      </c>
      <c r="F25" s="65"/>
      <c r="G25" s="49" t="s">
        <v>109</v>
      </c>
      <c r="H25" s="66"/>
      <c r="I25" s="99">
        <v>2252160</v>
      </c>
      <c r="J25" s="99">
        <v>0</v>
      </c>
      <c r="K25" s="99">
        <f t="shared" si="0"/>
        <v>2252160</v>
      </c>
      <c r="L25" s="99">
        <v>2252160</v>
      </c>
      <c r="M25" s="99">
        <f t="shared" si="1"/>
        <v>0</v>
      </c>
    </row>
    <row r="26" spans="1:13" x14ac:dyDescent="0.25">
      <c r="A26" s="14"/>
      <c r="B26" s="98" t="s">
        <v>265</v>
      </c>
      <c r="C26" s="108" t="s">
        <v>234</v>
      </c>
      <c r="D26" s="108" t="s">
        <v>247</v>
      </c>
      <c r="E26" s="62" t="s">
        <v>3020</v>
      </c>
      <c r="F26" s="65"/>
      <c r="G26" s="49" t="s">
        <v>2978</v>
      </c>
      <c r="H26" s="66"/>
      <c r="I26" s="99">
        <v>7466667</v>
      </c>
      <c r="J26" s="99">
        <v>466667</v>
      </c>
      <c r="K26" s="99">
        <f t="shared" si="0"/>
        <v>7000000</v>
      </c>
      <c r="L26" s="99">
        <v>7000000</v>
      </c>
      <c r="M26" s="99">
        <f t="shared" si="1"/>
        <v>0</v>
      </c>
    </row>
    <row r="27" spans="1:13" x14ac:dyDescent="0.25">
      <c r="A27" s="14"/>
      <c r="B27" s="98" t="s">
        <v>254</v>
      </c>
      <c r="C27" s="108" t="s">
        <v>3066</v>
      </c>
      <c r="D27" s="108" t="s">
        <v>198</v>
      </c>
      <c r="E27" s="62" t="s">
        <v>3021</v>
      </c>
      <c r="F27" s="65"/>
      <c r="G27" s="49" t="s">
        <v>2979</v>
      </c>
      <c r="H27" s="66"/>
      <c r="I27" s="99">
        <v>666667</v>
      </c>
      <c r="J27" s="99">
        <v>666667</v>
      </c>
      <c r="K27" s="99">
        <f t="shared" si="0"/>
        <v>0</v>
      </c>
      <c r="L27" s="99">
        <v>0</v>
      </c>
      <c r="M27" s="99">
        <f t="shared" si="1"/>
        <v>0</v>
      </c>
    </row>
    <row r="28" spans="1:13" x14ac:dyDescent="0.25">
      <c r="A28" s="14"/>
      <c r="B28" s="98" t="s">
        <v>245</v>
      </c>
      <c r="C28" s="108" t="s">
        <v>3067</v>
      </c>
      <c r="D28" s="108" t="s">
        <v>302</v>
      </c>
      <c r="E28" s="62" t="s">
        <v>3022</v>
      </c>
      <c r="F28" s="65"/>
      <c r="G28" s="49" t="s">
        <v>2980</v>
      </c>
      <c r="H28" s="66"/>
      <c r="I28" s="99">
        <v>6147072</v>
      </c>
      <c r="J28" s="99">
        <v>0</v>
      </c>
      <c r="K28" s="99">
        <f t="shared" si="0"/>
        <v>6147072</v>
      </c>
      <c r="L28" s="99">
        <v>6147072</v>
      </c>
      <c r="M28" s="99">
        <f t="shared" si="1"/>
        <v>0</v>
      </c>
    </row>
    <row r="29" spans="1:13" x14ac:dyDescent="0.25">
      <c r="A29" s="14"/>
      <c r="B29" s="98" t="s">
        <v>292</v>
      </c>
      <c r="C29" s="108" t="s">
        <v>370</v>
      </c>
      <c r="D29" s="108" t="s">
        <v>535</v>
      </c>
      <c r="E29" s="62" t="s">
        <v>1142</v>
      </c>
      <c r="F29" s="65"/>
      <c r="G29" s="49" t="s">
        <v>1072</v>
      </c>
      <c r="H29" s="66"/>
      <c r="I29" s="99">
        <v>1489195</v>
      </c>
      <c r="J29" s="99">
        <v>0</v>
      </c>
      <c r="K29" s="99">
        <f t="shared" si="0"/>
        <v>1489195</v>
      </c>
      <c r="L29" s="99">
        <v>1489195</v>
      </c>
      <c r="M29" s="99">
        <f t="shared" si="1"/>
        <v>0</v>
      </c>
    </row>
    <row r="30" spans="1:13" x14ac:dyDescent="0.25">
      <c r="A30" s="14"/>
      <c r="B30" s="98" t="s">
        <v>821</v>
      </c>
      <c r="C30" s="108" t="s">
        <v>3068</v>
      </c>
      <c r="D30" s="108" t="s">
        <v>3069</v>
      </c>
      <c r="E30" s="62" t="s">
        <v>3023</v>
      </c>
      <c r="F30" s="65"/>
      <c r="G30" s="49" t="s">
        <v>2981</v>
      </c>
      <c r="H30" s="66"/>
      <c r="I30" s="99">
        <v>76667</v>
      </c>
      <c r="J30" s="99">
        <v>76667</v>
      </c>
      <c r="K30" s="99">
        <f t="shared" si="0"/>
        <v>0</v>
      </c>
      <c r="L30" s="99">
        <v>0</v>
      </c>
      <c r="M30" s="99">
        <f t="shared" si="1"/>
        <v>0</v>
      </c>
    </row>
    <row r="31" spans="1:13" x14ac:dyDescent="0.25">
      <c r="A31" s="14"/>
      <c r="B31" s="98" t="s">
        <v>669</v>
      </c>
      <c r="C31" s="108" t="s">
        <v>381</v>
      </c>
      <c r="D31" s="108" t="s">
        <v>1915</v>
      </c>
      <c r="E31" s="62" t="s">
        <v>3024</v>
      </c>
      <c r="F31" s="65"/>
      <c r="G31" s="49" t="s">
        <v>653</v>
      </c>
      <c r="H31" s="66"/>
      <c r="I31" s="99">
        <v>3325205</v>
      </c>
      <c r="J31" s="99">
        <v>0</v>
      </c>
      <c r="K31" s="99">
        <f t="shared" si="0"/>
        <v>3325205</v>
      </c>
      <c r="L31" s="99">
        <v>3325205</v>
      </c>
      <c r="M31" s="99">
        <f t="shared" si="1"/>
        <v>0</v>
      </c>
    </row>
    <row r="32" spans="1:13" x14ac:dyDescent="0.25">
      <c r="A32" s="14"/>
      <c r="B32" s="98" t="s">
        <v>408</v>
      </c>
      <c r="C32" s="108" t="s">
        <v>693</v>
      </c>
      <c r="D32" s="108" t="s">
        <v>3070</v>
      </c>
      <c r="E32" s="62" t="s">
        <v>3025</v>
      </c>
      <c r="F32" s="65"/>
      <c r="G32" s="49" t="s">
        <v>2982</v>
      </c>
      <c r="H32" s="66"/>
      <c r="I32" s="99">
        <v>5133333</v>
      </c>
      <c r="J32" s="99">
        <v>0</v>
      </c>
      <c r="K32" s="99">
        <f t="shared" si="0"/>
        <v>5133333</v>
      </c>
      <c r="L32" s="99">
        <v>5133333</v>
      </c>
      <c r="M32" s="99">
        <f t="shared" si="1"/>
        <v>0</v>
      </c>
    </row>
    <row r="33" spans="1:13" x14ac:dyDescent="0.25">
      <c r="A33" s="14"/>
      <c r="B33" s="98" t="s">
        <v>680</v>
      </c>
      <c r="C33" s="108" t="s">
        <v>3071</v>
      </c>
      <c r="D33" s="108" t="s">
        <v>3072</v>
      </c>
      <c r="E33" s="62" t="s">
        <v>3026</v>
      </c>
      <c r="F33" s="65"/>
      <c r="G33" s="49" t="s">
        <v>2983</v>
      </c>
      <c r="H33" s="66"/>
      <c r="I33" s="99">
        <v>5600000</v>
      </c>
      <c r="J33" s="99">
        <v>5600000</v>
      </c>
      <c r="K33" s="99">
        <f t="shared" si="0"/>
        <v>0</v>
      </c>
      <c r="L33" s="99">
        <v>0</v>
      </c>
      <c r="M33" s="99">
        <f t="shared" si="1"/>
        <v>0</v>
      </c>
    </row>
    <row r="34" spans="1:13" x14ac:dyDescent="0.25">
      <c r="A34" s="14"/>
      <c r="B34" s="98" t="s">
        <v>3115</v>
      </c>
      <c r="C34" s="108" t="s">
        <v>674</v>
      </c>
      <c r="D34" s="108" t="s">
        <v>3073</v>
      </c>
      <c r="E34" s="62" t="s">
        <v>3027</v>
      </c>
      <c r="F34" s="65"/>
      <c r="G34" s="49" t="s">
        <v>2984</v>
      </c>
      <c r="H34" s="66"/>
      <c r="I34" s="99">
        <v>2800000</v>
      </c>
      <c r="J34" s="99">
        <v>2800000</v>
      </c>
      <c r="K34" s="99">
        <f t="shared" si="0"/>
        <v>0</v>
      </c>
      <c r="L34" s="99">
        <v>0</v>
      </c>
      <c r="M34" s="99">
        <f t="shared" si="1"/>
        <v>0</v>
      </c>
    </row>
    <row r="35" spans="1:13" x14ac:dyDescent="0.25">
      <c r="A35" s="14"/>
      <c r="B35" s="98" t="s">
        <v>676</v>
      </c>
      <c r="C35" s="108" t="s">
        <v>175</v>
      </c>
      <c r="D35" s="108" t="s">
        <v>1939</v>
      </c>
      <c r="E35" s="62" t="s">
        <v>3028</v>
      </c>
      <c r="F35" s="65"/>
      <c r="G35" s="49" t="s">
        <v>2985</v>
      </c>
      <c r="H35" s="66"/>
      <c r="I35" s="99">
        <v>1993334</v>
      </c>
      <c r="J35" s="99">
        <v>0</v>
      </c>
      <c r="K35" s="99">
        <f t="shared" si="0"/>
        <v>1993334</v>
      </c>
      <c r="L35" s="99">
        <v>1993334</v>
      </c>
      <c r="M35" s="99">
        <f t="shared" si="1"/>
        <v>0</v>
      </c>
    </row>
    <row r="36" spans="1:13" x14ac:dyDescent="0.25">
      <c r="A36" s="14"/>
      <c r="B36" s="98" t="s">
        <v>1034</v>
      </c>
      <c r="C36" s="108" t="s">
        <v>877</v>
      </c>
      <c r="D36" s="108" t="s">
        <v>878</v>
      </c>
      <c r="E36" s="62" t="s">
        <v>1160</v>
      </c>
      <c r="F36" s="65"/>
      <c r="G36" s="49" t="s">
        <v>1086</v>
      </c>
      <c r="H36" s="66"/>
      <c r="I36" s="99">
        <v>14428822</v>
      </c>
      <c r="J36" s="99">
        <v>0</v>
      </c>
      <c r="K36" s="99">
        <f t="shared" si="0"/>
        <v>14428822</v>
      </c>
      <c r="L36" s="99">
        <v>14428822</v>
      </c>
      <c r="M36" s="99">
        <f t="shared" si="1"/>
        <v>0</v>
      </c>
    </row>
    <row r="37" spans="1:13" x14ac:dyDescent="0.25">
      <c r="A37" s="14"/>
      <c r="B37" s="98" t="s">
        <v>711</v>
      </c>
      <c r="C37" s="108" t="s">
        <v>250</v>
      </c>
      <c r="D37" s="108" t="s">
        <v>1296</v>
      </c>
      <c r="E37" s="62" t="s">
        <v>3029</v>
      </c>
      <c r="F37" s="65"/>
      <c r="G37" s="49" t="s">
        <v>2986</v>
      </c>
      <c r="H37" s="66"/>
      <c r="I37" s="99">
        <v>4500000</v>
      </c>
      <c r="J37" s="99">
        <v>4500000</v>
      </c>
      <c r="K37" s="99">
        <f t="shared" si="0"/>
        <v>0</v>
      </c>
      <c r="L37" s="99">
        <v>0</v>
      </c>
      <c r="M37" s="99">
        <f t="shared" si="1"/>
        <v>0</v>
      </c>
    </row>
    <row r="38" spans="1:13" x14ac:dyDescent="0.25">
      <c r="A38" s="14"/>
      <c r="B38" s="98" t="s">
        <v>426</v>
      </c>
      <c r="C38" s="108" t="s">
        <v>125</v>
      </c>
      <c r="D38" s="108" t="s">
        <v>926</v>
      </c>
      <c r="E38" s="62" t="s">
        <v>1186</v>
      </c>
      <c r="F38" s="65"/>
      <c r="G38" s="49" t="s">
        <v>347</v>
      </c>
      <c r="H38" s="66"/>
      <c r="I38" s="99">
        <v>8713492</v>
      </c>
      <c r="J38" s="99">
        <v>0</v>
      </c>
      <c r="K38" s="99">
        <f t="shared" si="0"/>
        <v>8713492</v>
      </c>
      <c r="L38" s="99">
        <v>8713492</v>
      </c>
      <c r="M38" s="99">
        <f t="shared" si="1"/>
        <v>0</v>
      </c>
    </row>
    <row r="39" spans="1:13" x14ac:dyDescent="0.25">
      <c r="A39" s="14"/>
      <c r="B39" s="98" t="s">
        <v>2414</v>
      </c>
      <c r="C39" s="108" t="s">
        <v>3074</v>
      </c>
      <c r="D39" s="108" t="s">
        <v>2582</v>
      </c>
      <c r="E39" s="62" t="s">
        <v>3030</v>
      </c>
      <c r="F39" s="65"/>
      <c r="G39" s="49" t="s">
        <v>2987</v>
      </c>
      <c r="H39" s="66"/>
      <c r="I39" s="99">
        <v>6766667</v>
      </c>
      <c r="J39" s="99">
        <v>0</v>
      </c>
      <c r="K39" s="99">
        <f t="shared" si="0"/>
        <v>6766667</v>
      </c>
      <c r="L39" s="99">
        <v>6766667</v>
      </c>
      <c r="M39" s="99">
        <f t="shared" si="1"/>
        <v>0</v>
      </c>
    </row>
    <row r="40" spans="1:13" x14ac:dyDescent="0.25">
      <c r="A40" s="14"/>
      <c r="B40" s="98" t="s">
        <v>239</v>
      </c>
      <c r="C40" s="108" t="s">
        <v>242</v>
      </c>
      <c r="D40" s="108" t="s">
        <v>1484</v>
      </c>
      <c r="E40" s="62" t="s">
        <v>3031</v>
      </c>
      <c r="F40" s="65"/>
      <c r="G40" s="49" t="s">
        <v>2988</v>
      </c>
      <c r="H40" s="66"/>
      <c r="I40" s="99">
        <v>700000</v>
      </c>
      <c r="J40" s="99">
        <v>700000</v>
      </c>
      <c r="K40" s="99">
        <f t="shared" si="0"/>
        <v>0</v>
      </c>
      <c r="L40" s="99">
        <v>0</v>
      </c>
      <c r="M40" s="99">
        <f t="shared" si="1"/>
        <v>0</v>
      </c>
    </row>
    <row r="41" spans="1:13" x14ac:dyDescent="0.25">
      <c r="A41" s="14"/>
      <c r="B41" s="98" t="s">
        <v>216</v>
      </c>
      <c r="C41" s="108" t="s">
        <v>3075</v>
      </c>
      <c r="D41" s="108" t="s">
        <v>3076</v>
      </c>
      <c r="E41" s="62" t="s">
        <v>3032</v>
      </c>
      <c r="F41" s="65"/>
      <c r="G41" s="49" t="s">
        <v>2989</v>
      </c>
      <c r="H41" s="66"/>
      <c r="I41" s="99">
        <v>6018668</v>
      </c>
      <c r="J41" s="99">
        <v>6018668</v>
      </c>
      <c r="K41" s="99">
        <f t="shared" si="0"/>
        <v>0</v>
      </c>
      <c r="L41" s="99">
        <v>0</v>
      </c>
      <c r="M41" s="99">
        <f t="shared" si="1"/>
        <v>0</v>
      </c>
    </row>
    <row r="42" spans="1:13" x14ac:dyDescent="0.25">
      <c r="A42" s="14"/>
      <c r="B42" s="98" t="s">
        <v>3116</v>
      </c>
      <c r="C42" s="108" t="s">
        <v>3077</v>
      </c>
      <c r="D42" s="108" t="s">
        <v>3078</v>
      </c>
      <c r="E42" s="62" t="s">
        <v>3033</v>
      </c>
      <c r="F42" s="65"/>
      <c r="G42" s="49" t="s">
        <v>2990</v>
      </c>
      <c r="H42" s="66"/>
      <c r="I42" s="99">
        <v>1000000</v>
      </c>
      <c r="J42" s="99">
        <v>1000000</v>
      </c>
      <c r="K42" s="99">
        <f t="shared" si="0"/>
        <v>0</v>
      </c>
      <c r="L42" s="99">
        <v>0</v>
      </c>
      <c r="M42" s="99">
        <f t="shared" si="1"/>
        <v>0</v>
      </c>
    </row>
    <row r="43" spans="1:13" x14ac:dyDescent="0.25">
      <c r="A43" s="14"/>
      <c r="B43" s="98" t="s">
        <v>3117</v>
      </c>
      <c r="C43" s="108" t="s">
        <v>587</v>
      </c>
      <c r="D43" s="108" t="s">
        <v>3079</v>
      </c>
      <c r="E43" s="62" t="s">
        <v>3034</v>
      </c>
      <c r="F43" s="65"/>
      <c r="G43" s="49" t="s">
        <v>2991</v>
      </c>
      <c r="H43" s="66"/>
      <c r="I43" s="99">
        <v>20400000</v>
      </c>
      <c r="J43" s="99">
        <v>0</v>
      </c>
      <c r="K43" s="99">
        <f t="shared" si="0"/>
        <v>20400000</v>
      </c>
      <c r="L43" s="99">
        <v>20400000</v>
      </c>
      <c r="M43" s="99">
        <f t="shared" si="1"/>
        <v>0</v>
      </c>
    </row>
    <row r="44" spans="1:13" x14ac:dyDescent="0.25">
      <c r="A44" s="14"/>
      <c r="B44" s="98" t="s">
        <v>1244</v>
      </c>
      <c r="C44" s="108" t="s">
        <v>876</v>
      </c>
      <c r="D44" s="108" t="s">
        <v>3080</v>
      </c>
      <c r="E44" s="62" t="s">
        <v>3035</v>
      </c>
      <c r="F44" s="65"/>
      <c r="G44" s="49" t="s">
        <v>2992</v>
      </c>
      <c r="H44" s="66"/>
      <c r="I44" s="99">
        <v>19716667</v>
      </c>
      <c r="J44" s="99">
        <v>216667</v>
      </c>
      <c r="K44" s="99">
        <f t="shared" si="0"/>
        <v>19500000</v>
      </c>
      <c r="L44" s="99">
        <v>19500000</v>
      </c>
      <c r="M44" s="99">
        <f t="shared" si="1"/>
        <v>0</v>
      </c>
    </row>
    <row r="45" spans="1:13" x14ac:dyDescent="0.25">
      <c r="A45" s="14"/>
      <c r="B45" s="98" t="s">
        <v>3118</v>
      </c>
      <c r="C45" s="108" t="s">
        <v>588</v>
      </c>
      <c r="D45" s="108" t="s">
        <v>3081</v>
      </c>
      <c r="E45" s="62" t="s">
        <v>3036</v>
      </c>
      <c r="F45" s="65"/>
      <c r="G45" s="49" t="s">
        <v>814</v>
      </c>
      <c r="H45" s="66"/>
      <c r="I45" s="99">
        <v>9315000</v>
      </c>
      <c r="J45" s="99">
        <v>0</v>
      </c>
      <c r="K45" s="99">
        <f t="shared" si="0"/>
        <v>9315000</v>
      </c>
      <c r="L45" s="99">
        <v>9315000</v>
      </c>
      <c r="M45" s="99">
        <f t="shared" si="1"/>
        <v>0</v>
      </c>
    </row>
    <row r="46" spans="1:13" x14ac:dyDescent="0.25">
      <c r="A46" s="14"/>
      <c r="B46" s="98" t="s">
        <v>855</v>
      </c>
      <c r="C46" s="108" t="s">
        <v>3082</v>
      </c>
      <c r="D46" s="108" t="s">
        <v>3083</v>
      </c>
      <c r="E46" s="62" t="s">
        <v>3037</v>
      </c>
      <c r="F46" s="65"/>
      <c r="G46" s="49" t="s">
        <v>2993</v>
      </c>
      <c r="H46" s="66"/>
      <c r="I46" s="99">
        <v>20400000</v>
      </c>
      <c r="J46" s="99">
        <v>0</v>
      </c>
      <c r="K46" s="99">
        <f t="shared" si="0"/>
        <v>20400000</v>
      </c>
      <c r="L46" s="99">
        <v>20400000</v>
      </c>
      <c r="M46" s="99">
        <f t="shared" si="1"/>
        <v>0</v>
      </c>
    </row>
    <row r="47" spans="1:13" x14ac:dyDescent="0.25">
      <c r="A47" s="14"/>
      <c r="B47" s="98" t="s">
        <v>3119</v>
      </c>
      <c r="C47" s="108" t="s">
        <v>3084</v>
      </c>
      <c r="D47" s="108" t="s">
        <v>3085</v>
      </c>
      <c r="E47" s="62" t="s">
        <v>3038</v>
      </c>
      <c r="F47" s="65"/>
      <c r="G47" s="49" t="s">
        <v>2994</v>
      </c>
      <c r="H47" s="66"/>
      <c r="I47" s="99">
        <v>20666880</v>
      </c>
      <c r="J47" s="99">
        <v>0</v>
      </c>
      <c r="K47" s="99">
        <f t="shared" si="0"/>
        <v>20666880</v>
      </c>
      <c r="L47" s="99">
        <v>20666880</v>
      </c>
      <c r="M47" s="99">
        <f t="shared" si="1"/>
        <v>0</v>
      </c>
    </row>
    <row r="48" spans="1:13" x14ac:dyDescent="0.25">
      <c r="A48" s="14"/>
      <c r="B48" s="98" t="s">
        <v>217</v>
      </c>
      <c r="C48" s="108" t="s">
        <v>590</v>
      </c>
      <c r="D48" s="108" t="s">
        <v>3086</v>
      </c>
      <c r="E48" s="62" t="s">
        <v>3039</v>
      </c>
      <c r="F48" s="65"/>
      <c r="G48" s="49" t="s">
        <v>2995</v>
      </c>
      <c r="H48" s="66"/>
      <c r="I48" s="99">
        <v>16500000</v>
      </c>
      <c r="J48" s="99">
        <v>0</v>
      </c>
      <c r="K48" s="99">
        <f t="shared" si="0"/>
        <v>16500000</v>
      </c>
      <c r="L48" s="99">
        <v>16500000</v>
      </c>
      <c r="M48" s="99">
        <f t="shared" si="1"/>
        <v>0</v>
      </c>
    </row>
    <row r="49" spans="1:13" x14ac:dyDescent="0.25">
      <c r="A49" s="14"/>
      <c r="B49" s="98" t="s">
        <v>3120</v>
      </c>
      <c r="C49" s="108" t="s">
        <v>3087</v>
      </c>
      <c r="D49" s="108" t="s">
        <v>3088</v>
      </c>
      <c r="E49" s="62" t="s">
        <v>3040</v>
      </c>
      <c r="F49" s="65"/>
      <c r="G49" s="49" t="s">
        <v>2996</v>
      </c>
      <c r="H49" s="66"/>
      <c r="I49" s="99">
        <v>21233334</v>
      </c>
      <c r="J49" s="99">
        <v>233334</v>
      </c>
      <c r="K49" s="99">
        <f t="shared" si="0"/>
        <v>21000000</v>
      </c>
      <c r="L49" s="99">
        <v>21000000</v>
      </c>
      <c r="M49" s="99">
        <f t="shared" si="1"/>
        <v>0</v>
      </c>
    </row>
    <row r="50" spans="1:13" x14ac:dyDescent="0.25">
      <c r="A50" s="14"/>
      <c r="B50" s="98" t="s">
        <v>767</v>
      </c>
      <c r="C50" s="108" t="s">
        <v>1868</v>
      </c>
      <c r="D50" s="108" t="s">
        <v>3089</v>
      </c>
      <c r="E50" s="62" t="s">
        <v>3041</v>
      </c>
      <c r="F50" s="65"/>
      <c r="G50" s="49" t="s">
        <v>2997</v>
      </c>
      <c r="H50" s="66"/>
      <c r="I50" s="99">
        <v>4364500</v>
      </c>
      <c r="J50" s="99">
        <v>0</v>
      </c>
      <c r="K50" s="99">
        <f t="shared" si="0"/>
        <v>4364500</v>
      </c>
      <c r="L50" s="99">
        <v>4364500</v>
      </c>
      <c r="M50" s="99">
        <f t="shared" si="1"/>
        <v>0</v>
      </c>
    </row>
    <row r="51" spans="1:13" x14ac:dyDescent="0.25">
      <c r="A51" s="14"/>
      <c r="B51" s="98" t="s">
        <v>670</v>
      </c>
      <c r="C51" s="108" t="s">
        <v>3090</v>
      </c>
      <c r="D51" s="108" t="s">
        <v>3091</v>
      </c>
      <c r="E51" s="62" t="s">
        <v>3042</v>
      </c>
      <c r="F51" s="65"/>
      <c r="G51" s="49" t="s">
        <v>2998</v>
      </c>
      <c r="H51" s="66"/>
      <c r="I51" s="99">
        <v>6021400</v>
      </c>
      <c r="J51" s="99">
        <v>0</v>
      </c>
      <c r="K51" s="99">
        <f t="shared" si="0"/>
        <v>6021400</v>
      </c>
      <c r="L51" s="99">
        <v>6021400</v>
      </c>
      <c r="M51" s="99">
        <f t="shared" si="1"/>
        <v>0</v>
      </c>
    </row>
    <row r="52" spans="1:13" x14ac:dyDescent="0.25">
      <c r="A52" s="14"/>
      <c r="B52" s="98" t="s">
        <v>292</v>
      </c>
      <c r="C52" s="108" t="s">
        <v>986</v>
      </c>
      <c r="D52" s="108" t="s">
        <v>987</v>
      </c>
      <c r="E52" s="62" t="s">
        <v>1219</v>
      </c>
      <c r="F52" s="65"/>
      <c r="G52" s="49" t="s">
        <v>1072</v>
      </c>
      <c r="H52" s="66"/>
      <c r="I52" s="99">
        <v>100000000</v>
      </c>
      <c r="J52" s="99">
        <v>4649527</v>
      </c>
      <c r="K52" s="99">
        <f t="shared" si="0"/>
        <v>95350473</v>
      </c>
      <c r="L52" s="99">
        <v>95350473</v>
      </c>
      <c r="M52" s="99">
        <f t="shared" si="1"/>
        <v>0</v>
      </c>
    </row>
    <row r="53" spans="1:13" x14ac:dyDescent="0.25">
      <c r="A53" s="14"/>
      <c r="B53" s="98" t="s">
        <v>356</v>
      </c>
      <c r="C53" s="108" t="s">
        <v>3092</v>
      </c>
      <c r="D53" s="108" t="s">
        <v>3093</v>
      </c>
      <c r="E53" s="62" t="s">
        <v>3043</v>
      </c>
      <c r="F53" s="65"/>
      <c r="G53" s="49" t="s">
        <v>2999</v>
      </c>
      <c r="H53" s="66"/>
      <c r="I53" s="99">
        <v>5200000</v>
      </c>
      <c r="J53" s="99">
        <v>0</v>
      </c>
      <c r="K53" s="99">
        <f t="shared" si="0"/>
        <v>5200000</v>
      </c>
      <c r="L53" s="99">
        <v>5200000</v>
      </c>
      <c r="M53" s="99">
        <f t="shared" si="1"/>
        <v>0</v>
      </c>
    </row>
    <row r="54" spans="1:13" x14ac:dyDescent="0.25">
      <c r="A54" s="14"/>
      <c r="B54" s="98" t="s">
        <v>793</v>
      </c>
      <c r="C54" s="108" t="s">
        <v>1866</v>
      </c>
      <c r="D54" s="108" t="s">
        <v>3094</v>
      </c>
      <c r="E54" s="62" t="s">
        <v>3044</v>
      </c>
      <c r="F54" s="65"/>
      <c r="G54" s="49" t="s">
        <v>2971</v>
      </c>
      <c r="H54" s="66"/>
      <c r="I54" s="99">
        <v>12940133</v>
      </c>
      <c r="J54" s="99">
        <v>0</v>
      </c>
      <c r="K54" s="99">
        <f t="shared" si="0"/>
        <v>12940133</v>
      </c>
      <c r="L54" s="99">
        <v>12940133</v>
      </c>
      <c r="M54" s="99">
        <f t="shared" si="1"/>
        <v>0</v>
      </c>
    </row>
    <row r="55" spans="1:13" x14ac:dyDescent="0.25">
      <c r="A55" s="14"/>
      <c r="B55" s="98" t="s">
        <v>3121</v>
      </c>
      <c r="C55" s="108" t="s">
        <v>1863</v>
      </c>
      <c r="D55" s="108" t="s">
        <v>3095</v>
      </c>
      <c r="E55" s="62" t="s">
        <v>3045</v>
      </c>
      <c r="F55" s="65"/>
      <c r="G55" s="49" t="s">
        <v>3000</v>
      </c>
      <c r="H55" s="66"/>
      <c r="I55" s="99">
        <v>25436160</v>
      </c>
      <c r="J55" s="99">
        <v>0</v>
      </c>
      <c r="K55" s="99">
        <f t="shared" si="0"/>
        <v>25436160</v>
      </c>
      <c r="L55" s="99">
        <v>25436160</v>
      </c>
      <c r="M55" s="99">
        <f t="shared" si="1"/>
        <v>0</v>
      </c>
    </row>
    <row r="56" spans="1:13" x14ac:dyDescent="0.25">
      <c r="A56" s="14"/>
      <c r="B56" s="98" t="s">
        <v>853</v>
      </c>
      <c r="C56" s="108" t="s">
        <v>3096</v>
      </c>
      <c r="D56" s="108" t="s">
        <v>3097</v>
      </c>
      <c r="E56" s="62" t="s">
        <v>3046</v>
      </c>
      <c r="F56" s="65"/>
      <c r="G56" s="49" t="s">
        <v>1561</v>
      </c>
      <c r="H56" s="66"/>
      <c r="I56" s="99">
        <v>16266234</v>
      </c>
      <c r="J56" s="99">
        <v>0</v>
      </c>
      <c r="K56" s="99">
        <f t="shared" si="0"/>
        <v>16266234</v>
      </c>
      <c r="L56" s="99">
        <v>16266234</v>
      </c>
      <c r="M56" s="99">
        <f t="shared" si="1"/>
        <v>0</v>
      </c>
    </row>
    <row r="57" spans="1:13" x14ac:dyDescent="0.25">
      <c r="A57" s="14"/>
      <c r="B57" s="98" t="s">
        <v>3122</v>
      </c>
      <c r="C57" s="108" t="s">
        <v>3098</v>
      </c>
      <c r="D57" s="108" t="s">
        <v>3099</v>
      </c>
      <c r="E57" s="62" t="s">
        <v>3047</v>
      </c>
      <c r="F57" s="65"/>
      <c r="G57" s="49" t="s">
        <v>456</v>
      </c>
      <c r="H57" s="66"/>
      <c r="I57" s="99">
        <v>3198000</v>
      </c>
      <c r="J57" s="99">
        <v>0</v>
      </c>
      <c r="K57" s="99">
        <f t="shared" si="0"/>
        <v>3198000</v>
      </c>
      <c r="L57" s="99">
        <v>3198000</v>
      </c>
      <c r="M57" s="99">
        <f t="shared" si="1"/>
        <v>0</v>
      </c>
    </row>
    <row r="58" spans="1:13" x14ac:dyDescent="0.25">
      <c r="A58" s="14"/>
      <c r="B58" s="98" t="s">
        <v>558</v>
      </c>
      <c r="C58" s="108" t="s">
        <v>3100</v>
      </c>
      <c r="D58" s="108" t="s">
        <v>3101</v>
      </c>
      <c r="E58" s="62" t="s">
        <v>3048</v>
      </c>
      <c r="F58" s="65"/>
      <c r="G58" s="49" t="s">
        <v>809</v>
      </c>
      <c r="H58" s="66"/>
      <c r="I58" s="99">
        <v>4513999</v>
      </c>
      <c r="J58" s="99">
        <v>0</v>
      </c>
      <c r="K58" s="99">
        <f t="shared" si="0"/>
        <v>4513999</v>
      </c>
      <c r="L58" s="99">
        <v>4513999</v>
      </c>
      <c r="M58" s="99">
        <f t="shared" si="1"/>
        <v>0</v>
      </c>
    </row>
    <row r="59" spans="1:13" x14ac:dyDescent="0.25">
      <c r="A59" s="14"/>
      <c r="B59" s="98" t="s">
        <v>3059</v>
      </c>
      <c r="C59" s="108" t="s">
        <v>2569</v>
      </c>
      <c r="D59" s="108" t="s">
        <v>3102</v>
      </c>
      <c r="E59" s="62" t="s">
        <v>3049</v>
      </c>
      <c r="F59" s="65"/>
      <c r="G59" s="49" t="s">
        <v>3001</v>
      </c>
      <c r="H59" s="66"/>
      <c r="I59" s="99">
        <v>9266534</v>
      </c>
      <c r="J59" s="99">
        <v>0</v>
      </c>
      <c r="K59" s="99">
        <f t="shared" si="0"/>
        <v>9266534</v>
      </c>
      <c r="L59" s="99">
        <v>9266534</v>
      </c>
      <c r="M59" s="99">
        <f t="shared" si="1"/>
        <v>0</v>
      </c>
    </row>
    <row r="60" spans="1:13" x14ac:dyDescent="0.25">
      <c r="A60" s="14"/>
      <c r="B60" s="98" t="s">
        <v>2628</v>
      </c>
      <c r="C60" s="108" t="s">
        <v>3103</v>
      </c>
      <c r="D60" s="108" t="s">
        <v>3104</v>
      </c>
      <c r="E60" s="62" t="s">
        <v>3050</v>
      </c>
      <c r="F60" s="65"/>
      <c r="G60" s="49" t="s">
        <v>3002</v>
      </c>
      <c r="H60" s="66"/>
      <c r="I60" s="99">
        <v>8710001</v>
      </c>
      <c r="J60" s="99">
        <v>0</v>
      </c>
      <c r="K60" s="99">
        <f t="shared" si="0"/>
        <v>8710001</v>
      </c>
      <c r="L60" s="99">
        <v>8710001</v>
      </c>
      <c r="M60" s="99">
        <f t="shared" si="1"/>
        <v>0</v>
      </c>
    </row>
    <row r="61" spans="1:13" x14ac:dyDescent="0.25">
      <c r="A61" s="14"/>
      <c r="B61" s="98" t="s">
        <v>1034</v>
      </c>
      <c r="C61" s="108" t="s">
        <v>1468</v>
      </c>
      <c r="D61" s="108" t="s">
        <v>1469</v>
      </c>
      <c r="E61" s="62" t="s">
        <v>1760</v>
      </c>
      <c r="F61" s="65"/>
      <c r="G61" s="49" t="s">
        <v>1086</v>
      </c>
      <c r="H61" s="66"/>
      <c r="I61" s="99">
        <v>46000000</v>
      </c>
      <c r="J61" s="99">
        <v>0</v>
      </c>
      <c r="K61" s="99">
        <f t="shared" si="0"/>
        <v>46000000</v>
      </c>
      <c r="L61" s="99">
        <v>46000000</v>
      </c>
      <c r="M61" s="99">
        <f t="shared" si="1"/>
        <v>0</v>
      </c>
    </row>
    <row r="62" spans="1:13" x14ac:dyDescent="0.25">
      <c r="A62" s="14"/>
      <c r="B62" s="98" t="s">
        <v>352</v>
      </c>
      <c r="C62" s="108" t="s">
        <v>2662</v>
      </c>
      <c r="D62" s="108" t="s">
        <v>3105</v>
      </c>
      <c r="E62" s="62" t="s">
        <v>3051</v>
      </c>
      <c r="F62" s="65"/>
      <c r="G62" s="49" t="s">
        <v>2972</v>
      </c>
      <c r="H62" s="66"/>
      <c r="I62" s="99">
        <v>13775000</v>
      </c>
      <c r="J62" s="99">
        <v>241667</v>
      </c>
      <c r="K62" s="99">
        <f t="shared" si="0"/>
        <v>13533333</v>
      </c>
      <c r="L62" s="148">
        <v>13533333</v>
      </c>
      <c r="M62" s="99">
        <f t="shared" si="1"/>
        <v>0</v>
      </c>
    </row>
    <row r="63" spans="1:13" x14ac:dyDescent="0.25">
      <c r="A63" s="7"/>
      <c r="B63" s="8"/>
      <c r="C63" s="8"/>
      <c r="D63" s="8"/>
      <c r="E63" s="8"/>
      <c r="F63" s="8"/>
      <c r="G63" s="220" t="s">
        <v>13</v>
      </c>
      <c r="H63" s="221"/>
      <c r="I63" s="16">
        <f>SUM(I8:I62)</f>
        <v>505625261</v>
      </c>
      <c r="J63" s="16">
        <f>SUM(J8:J62)</f>
        <v>42845062</v>
      </c>
      <c r="K63" s="16">
        <f>SUM(K8:K62)</f>
        <v>462780199</v>
      </c>
      <c r="L63" s="16">
        <f>SUM(L8:L62)</f>
        <v>462780199</v>
      </c>
      <c r="M63" s="16">
        <f>SUM(M8:M62)</f>
        <v>0</v>
      </c>
    </row>
    <row r="64" spans="1:13" ht="12.75" customHeight="1" x14ac:dyDescent="0.25">
      <c r="A64" s="7"/>
      <c r="B64" s="8"/>
      <c r="C64" s="8"/>
      <c r="D64" s="8"/>
      <c r="E64" s="8"/>
      <c r="F64" s="12"/>
      <c r="G64" s="8"/>
      <c r="H64" s="8"/>
      <c r="I64" s="12"/>
      <c r="J64" s="12"/>
      <c r="K64" s="12"/>
      <c r="L64" s="12"/>
      <c r="M64" s="13"/>
    </row>
    <row r="66" spans="2:11" x14ac:dyDescent="0.25">
      <c r="B66" s="45"/>
    </row>
    <row r="67" spans="2:11" x14ac:dyDescent="0.25">
      <c r="B67" s="45"/>
      <c r="I67" s="45"/>
      <c r="J67" s="45"/>
      <c r="K67" s="45"/>
    </row>
    <row r="68" spans="2:11" x14ac:dyDescent="0.25">
      <c r="B68" s="45"/>
    </row>
  </sheetData>
  <mergeCells count="9">
    <mergeCell ref="L6:L7"/>
    <mergeCell ref="E7:F7"/>
    <mergeCell ref="G7:H7"/>
    <mergeCell ref="A3:L3"/>
    <mergeCell ref="G63:H63"/>
    <mergeCell ref="G5:H5"/>
    <mergeCell ref="A6:A7"/>
    <mergeCell ref="E6:H6"/>
    <mergeCell ref="I6:I7"/>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7"/>
  <dimension ref="A1:Q28"/>
  <sheetViews>
    <sheetView tabSelected="1" workbookViewId="0">
      <selection activeCell="K12" sqref="K12"/>
    </sheetView>
  </sheetViews>
  <sheetFormatPr baseColWidth="10" defaultRowHeight="23.1" customHeight="1" x14ac:dyDescent="0.2"/>
  <cols>
    <col min="1" max="2" width="20.5703125" style="17" customWidth="1"/>
    <col min="3" max="3" width="12.7109375" style="17" customWidth="1"/>
    <col min="4" max="4" width="40.7109375" style="17" customWidth="1"/>
    <col min="5" max="6" width="18.5703125" style="17" hidden="1" customWidth="1"/>
    <col min="7" max="7" width="16.42578125" style="17" hidden="1" customWidth="1"/>
    <col min="8" max="8" width="18.5703125" style="17" hidden="1" customWidth="1"/>
    <col min="9" max="9" width="19.42578125" style="17" customWidth="1"/>
    <col min="10" max="10" width="15.7109375" style="17" hidden="1" customWidth="1"/>
    <col min="11" max="11" width="18.5703125" style="17" customWidth="1"/>
    <col min="12" max="12" width="18.7109375" style="17" customWidth="1"/>
    <col min="13" max="13" width="16.7109375" style="17" customWidth="1"/>
    <col min="14" max="14" width="12.7109375" style="17" customWidth="1"/>
    <col min="15" max="15" width="16.7109375" style="17" customWidth="1"/>
    <col min="16" max="17" width="12.85546875" style="55" bestFit="1" customWidth="1"/>
    <col min="18" max="16384" width="11.42578125" style="17"/>
  </cols>
  <sheetData>
    <row r="1" spans="1:16" ht="12.75" customHeight="1" x14ac:dyDescent="0.2">
      <c r="C1" s="18"/>
      <c r="D1" s="19"/>
      <c r="E1" s="18"/>
      <c r="F1" s="19" t="s">
        <v>31</v>
      </c>
      <c r="G1" s="18"/>
      <c r="H1" s="18"/>
      <c r="I1" s="18"/>
      <c r="J1" s="18"/>
      <c r="K1" s="18"/>
      <c r="L1" s="18"/>
      <c r="M1" s="18"/>
      <c r="N1" s="18"/>
      <c r="O1" s="42"/>
    </row>
    <row r="2" spans="1:16" ht="12.75" customHeight="1" x14ac:dyDescent="0.2">
      <c r="C2" s="18"/>
      <c r="D2" s="18"/>
      <c r="E2" s="19"/>
      <c r="F2" s="19"/>
      <c r="G2" s="18"/>
      <c r="H2" s="18"/>
      <c r="I2" s="18"/>
      <c r="J2" s="18"/>
      <c r="K2" s="18"/>
      <c r="L2" s="18"/>
      <c r="M2" s="20"/>
      <c r="N2" s="18"/>
      <c r="O2" s="91" t="s">
        <v>3125</v>
      </c>
    </row>
    <row r="3" spans="1:16" ht="33.950000000000003" customHeight="1" x14ac:dyDescent="0.2">
      <c r="A3" s="21" t="s">
        <v>18</v>
      </c>
      <c r="B3" s="21" t="s">
        <v>17</v>
      </c>
      <c r="C3" s="21" t="s">
        <v>26</v>
      </c>
      <c r="D3" s="21" t="s">
        <v>16</v>
      </c>
      <c r="E3" s="30" t="s">
        <v>27</v>
      </c>
      <c r="F3" s="21" t="s">
        <v>29</v>
      </c>
      <c r="G3" s="21" t="s">
        <v>30</v>
      </c>
      <c r="H3" s="30" t="s">
        <v>28</v>
      </c>
      <c r="I3" s="78" t="s">
        <v>310</v>
      </c>
      <c r="J3" s="30" t="s">
        <v>23</v>
      </c>
      <c r="K3" s="22" t="s">
        <v>311</v>
      </c>
      <c r="L3" s="30" t="s">
        <v>312</v>
      </c>
      <c r="M3" s="79" t="s">
        <v>313</v>
      </c>
      <c r="N3" s="30" t="s">
        <v>15</v>
      </c>
      <c r="O3" s="30" t="s">
        <v>3</v>
      </c>
    </row>
    <row r="4" spans="1:16" ht="38.25" customHeight="1" x14ac:dyDescent="0.2">
      <c r="B4" s="32"/>
      <c r="C4" s="56"/>
      <c r="D4" s="27" t="s">
        <v>94</v>
      </c>
      <c r="E4" s="28">
        <v>0</v>
      </c>
      <c r="F4" s="28" t="e">
        <f>SUM(F5:F11)</f>
        <v>#REF!</v>
      </c>
      <c r="G4" s="28" t="e">
        <f>+#REF!</f>
        <v>#REF!</v>
      </c>
      <c r="H4" s="28" t="e">
        <f>SUM(H5:H11)</f>
        <v>#REF!</v>
      </c>
      <c r="I4" s="28">
        <f>SUM(I5:I11)</f>
        <v>10376094811</v>
      </c>
      <c r="J4" s="26" t="e">
        <f>+I4/H4</f>
        <v>#REF!</v>
      </c>
      <c r="K4" s="28">
        <f>SUM(K5:K11)</f>
        <v>624408266</v>
      </c>
      <c r="L4" s="28">
        <f>SUM(L5:L11)</f>
        <v>9751686545</v>
      </c>
      <c r="M4" s="28">
        <f>SUM(M5:M11)</f>
        <v>9748960355</v>
      </c>
      <c r="N4" s="24">
        <f t="shared" ref="N4" si="0">+M4/L4</f>
        <v>0.99972043912738373</v>
      </c>
      <c r="O4" s="28">
        <f>SUM(O5:O11)</f>
        <v>2726190</v>
      </c>
    </row>
    <row r="5" spans="1:16" ht="52.5" customHeight="1" x14ac:dyDescent="0.2">
      <c r="B5" s="30" t="s">
        <v>19</v>
      </c>
      <c r="C5" s="56" t="s">
        <v>81</v>
      </c>
      <c r="D5" s="23" t="s">
        <v>80</v>
      </c>
      <c r="E5" s="28" t="e">
        <f>+'7787'!#REF!</f>
        <v>#REF!</v>
      </c>
      <c r="F5" s="28" t="e">
        <f>+'7787'!#REF!</f>
        <v>#REF!</v>
      </c>
      <c r="G5" s="28" t="e">
        <f>+'7787'!#REF!</f>
        <v>#REF!</v>
      </c>
      <c r="H5" s="28" t="e">
        <f>+'7787'!#REF!</f>
        <v>#REF!</v>
      </c>
      <c r="I5" s="28">
        <f>+'7787'!I140</f>
        <v>1377750609</v>
      </c>
      <c r="J5" s="26" t="e">
        <f>+'7787'!#REF!</f>
        <v>#REF!</v>
      </c>
      <c r="K5" s="28">
        <f>+'7787'!J140</f>
        <v>61455821</v>
      </c>
      <c r="L5" s="31">
        <f t="shared" ref="L5:L12" si="1">+I5-K5</f>
        <v>1316294788</v>
      </c>
      <c r="M5" s="28">
        <f>+'7787'!L140</f>
        <v>1316294788</v>
      </c>
      <c r="N5" s="24">
        <f t="shared" ref="N5:N12" si="2">+M5/L5</f>
        <v>1</v>
      </c>
      <c r="O5" s="31">
        <f t="shared" ref="O5:O11" si="3">+L5-M5</f>
        <v>0</v>
      </c>
    </row>
    <row r="6" spans="1:16" ht="38.25" customHeight="1" x14ac:dyDescent="0.2">
      <c r="B6" s="30" t="s">
        <v>21</v>
      </c>
      <c r="C6" s="56" t="s">
        <v>82</v>
      </c>
      <c r="D6" s="23" t="s">
        <v>83</v>
      </c>
      <c r="E6" s="28" t="e">
        <f>+'7787'!#REF!</f>
        <v>#REF!</v>
      </c>
      <c r="F6" s="28" t="e">
        <f>+'7795'!#REF!</f>
        <v>#REF!</v>
      </c>
      <c r="G6" s="28"/>
      <c r="H6" s="28" t="e">
        <f>+'7795'!#REF!</f>
        <v>#REF!</v>
      </c>
      <c r="I6" s="28">
        <f>+'7795'!I162</f>
        <v>4784723995</v>
      </c>
      <c r="J6" s="26" t="e">
        <f>+'7795'!#REF!</f>
        <v>#REF!</v>
      </c>
      <c r="K6" s="28">
        <f>+'7795'!J162</f>
        <v>185159765</v>
      </c>
      <c r="L6" s="31">
        <f t="shared" si="1"/>
        <v>4599564230</v>
      </c>
      <c r="M6" s="28">
        <f>+'7795'!L162</f>
        <v>4599564230</v>
      </c>
      <c r="N6" s="24">
        <f t="shared" si="2"/>
        <v>1</v>
      </c>
      <c r="O6" s="31">
        <f t="shared" si="3"/>
        <v>0</v>
      </c>
    </row>
    <row r="7" spans="1:16" ht="38.25" customHeight="1" x14ac:dyDescent="0.2">
      <c r="B7" s="30" t="s">
        <v>19</v>
      </c>
      <c r="C7" s="56" t="s">
        <v>84</v>
      </c>
      <c r="D7" s="23" t="s">
        <v>85</v>
      </c>
      <c r="E7" s="28">
        <f>+'7787'!A142</f>
        <v>0</v>
      </c>
      <c r="F7" s="28" t="e">
        <f>+'7793'!#REF!</f>
        <v>#REF!</v>
      </c>
      <c r="G7" s="28"/>
      <c r="H7" s="28" t="e">
        <f>+'7793'!#REF!</f>
        <v>#REF!</v>
      </c>
      <c r="I7" s="28">
        <f>+'7793'!I228</f>
        <v>1088232760</v>
      </c>
      <c r="J7" s="26" t="e">
        <f>+'7793'!#REF!</f>
        <v>#REF!</v>
      </c>
      <c r="K7" s="28">
        <f>+'7793'!J228</f>
        <v>184405192</v>
      </c>
      <c r="L7" s="31">
        <f t="shared" si="1"/>
        <v>903827568</v>
      </c>
      <c r="M7" s="28">
        <f>+'7793'!L228</f>
        <v>903827568</v>
      </c>
      <c r="N7" s="24">
        <f t="shared" si="2"/>
        <v>1</v>
      </c>
      <c r="O7" s="31">
        <f t="shared" si="3"/>
        <v>0</v>
      </c>
    </row>
    <row r="8" spans="1:16" ht="38.25" customHeight="1" x14ac:dyDescent="0.2">
      <c r="B8" s="30" t="s">
        <v>19</v>
      </c>
      <c r="C8" s="56" t="s">
        <v>86</v>
      </c>
      <c r="D8" s="23" t="s">
        <v>87</v>
      </c>
      <c r="E8" s="28">
        <f>+'7787'!A143</f>
        <v>0</v>
      </c>
      <c r="F8" s="28" t="e">
        <f>+'7803'!#REF!</f>
        <v>#REF!</v>
      </c>
      <c r="G8" s="28"/>
      <c r="H8" s="28" t="e">
        <f>+'7803'!#REF!</f>
        <v>#REF!</v>
      </c>
      <c r="I8" s="28">
        <f>+'7803'!I66</f>
        <v>938148216</v>
      </c>
      <c r="J8" s="26" t="e">
        <f>+'7803'!#REF!</f>
        <v>#REF!</v>
      </c>
      <c r="K8" s="28">
        <f>+'7803'!J66</f>
        <v>33927413</v>
      </c>
      <c r="L8" s="31">
        <f t="shared" si="1"/>
        <v>904220803</v>
      </c>
      <c r="M8" s="28">
        <f>+'7803'!L66</f>
        <v>904220803</v>
      </c>
      <c r="N8" s="24">
        <f t="shared" si="2"/>
        <v>1</v>
      </c>
      <c r="O8" s="31">
        <f t="shared" si="3"/>
        <v>0</v>
      </c>
    </row>
    <row r="9" spans="1:16" ht="38.25" customHeight="1" x14ac:dyDescent="0.2">
      <c r="B9" s="30" t="s">
        <v>22</v>
      </c>
      <c r="C9" s="56" t="s">
        <v>88</v>
      </c>
      <c r="D9" s="23" t="s">
        <v>89</v>
      </c>
      <c r="E9" s="28">
        <f>+'7787'!A144</f>
        <v>0</v>
      </c>
      <c r="F9" s="28" t="e">
        <f>+'7799'!#REF!</f>
        <v>#REF!</v>
      </c>
      <c r="G9" s="28"/>
      <c r="H9" s="28" t="e">
        <f>+'7799'!#REF!</f>
        <v>#REF!</v>
      </c>
      <c r="I9" s="28">
        <f>+'7799'!I25</f>
        <v>263329525</v>
      </c>
      <c r="J9" s="26" t="e">
        <f>+'7799'!#REF!</f>
        <v>#REF!</v>
      </c>
      <c r="K9" s="28">
        <f>+'7799'!J25</f>
        <v>10383334</v>
      </c>
      <c r="L9" s="31">
        <f t="shared" si="1"/>
        <v>252946191</v>
      </c>
      <c r="M9" s="28">
        <f>+'7799'!L25</f>
        <v>252946191</v>
      </c>
      <c r="N9" s="24">
        <f t="shared" si="2"/>
        <v>1</v>
      </c>
      <c r="O9" s="31">
        <f t="shared" si="3"/>
        <v>0</v>
      </c>
    </row>
    <row r="10" spans="1:16" ht="38.25" customHeight="1" x14ac:dyDescent="0.2">
      <c r="B10" s="30" t="s">
        <v>20</v>
      </c>
      <c r="C10" s="56" t="s">
        <v>90</v>
      </c>
      <c r="D10" s="23" t="s">
        <v>91</v>
      </c>
      <c r="E10" s="28">
        <f>+'7787'!A145</f>
        <v>0</v>
      </c>
      <c r="F10" s="28" t="e">
        <f>+'7800'!#REF!</f>
        <v>#REF!</v>
      </c>
      <c r="G10" s="28"/>
      <c r="H10" s="28" t="e">
        <f>+'7800'!#REF!</f>
        <v>#REF!</v>
      </c>
      <c r="I10" s="28">
        <f>+'7800'!I122</f>
        <v>1418284445</v>
      </c>
      <c r="J10" s="26" t="e">
        <f>+'7800'!#REF!</f>
        <v>#REF!</v>
      </c>
      <c r="K10" s="28">
        <f>+'7800'!J122</f>
        <v>106231679</v>
      </c>
      <c r="L10" s="31">
        <f t="shared" si="1"/>
        <v>1312052766</v>
      </c>
      <c r="M10" s="28">
        <f>+'7800'!L122</f>
        <v>1309326576</v>
      </c>
      <c r="N10" s="24">
        <f t="shared" si="2"/>
        <v>0.99792219484563016</v>
      </c>
      <c r="O10" s="31">
        <f t="shared" si="3"/>
        <v>2726190</v>
      </c>
    </row>
    <row r="11" spans="1:16" ht="38.25" customHeight="1" x14ac:dyDescent="0.2">
      <c r="B11" s="30" t="s">
        <v>21</v>
      </c>
      <c r="C11" s="56" t="s">
        <v>92</v>
      </c>
      <c r="D11" s="23" t="s">
        <v>93</v>
      </c>
      <c r="E11" s="28">
        <f>+'7787'!A146</f>
        <v>0</v>
      </c>
      <c r="F11" s="28" t="e">
        <f>+'7801'!#REF!</f>
        <v>#REF!</v>
      </c>
      <c r="G11" s="28"/>
      <c r="H11" s="28" t="e">
        <f>+'7801'!#REF!</f>
        <v>#REF!</v>
      </c>
      <c r="I11" s="28">
        <f>+'7801'!I63</f>
        <v>505625261</v>
      </c>
      <c r="J11" s="26" t="e">
        <f>+'7801'!#REF!</f>
        <v>#REF!</v>
      </c>
      <c r="K11" s="28">
        <f>+'7801'!J63</f>
        <v>42845062</v>
      </c>
      <c r="L11" s="31">
        <f t="shared" si="1"/>
        <v>462780199</v>
      </c>
      <c r="M11" s="28">
        <f>+'7801'!L63</f>
        <v>462780199</v>
      </c>
      <c r="N11" s="24">
        <f t="shared" si="2"/>
        <v>1</v>
      </c>
      <c r="O11" s="31">
        <f t="shared" si="3"/>
        <v>0</v>
      </c>
    </row>
    <row r="12" spans="1:16" ht="38.25" customHeight="1" x14ac:dyDescent="0.2">
      <c r="B12" s="33"/>
      <c r="C12" s="34"/>
      <c r="D12" s="29" t="s">
        <v>25</v>
      </c>
      <c r="E12" s="25" t="e">
        <f>+E5+E4</f>
        <v>#REF!</v>
      </c>
      <c r="F12" s="25" t="e">
        <f>+#REF!+F4</f>
        <v>#REF!</v>
      </c>
      <c r="G12" s="25" t="e">
        <f>+G5+G4</f>
        <v>#REF!</v>
      </c>
      <c r="H12" s="25" t="e">
        <f>+#REF!+H4</f>
        <v>#REF!</v>
      </c>
      <c r="I12" s="25">
        <f>+I4</f>
        <v>10376094811</v>
      </c>
      <c r="J12" s="26" t="e">
        <f>+I12/H12</f>
        <v>#REF!</v>
      </c>
      <c r="K12" s="25">
        <f>+K4</f>
        <v>624408266</v>
      </c>
      <c r="L12" s="31">
        <f t="shared" si="1"/>
        <v>9751686545</v>
      </c>
      <c r="M12" s="48">
        <f>+M4</f>
        <v>9748960355</v>
      </c>
      <c r="N12" s="24">
        <f t="shared" si="2"/>
        <v>0.99972043912738373</v>
      </c>
      <c r="O12" s="48">
        <f>+O4</f>
        <v>2726190</v>
      </c>
    </row>
    <row r="13" spans="1:16" ht="27" customHeight="1" x14ac:dyDescent="0.2">
      <c r="B13" s="37"/>
      <c r="C13" s="38"/>
      <c r="D13" s="39"/>
      <c r="E13" s="40"/>
      <c r="F13" s="40"/>
      <c r="G13" s="40"/>
      <c r="H13" s="40"/>
      <c r="I13" s="40"/>
      <c r="J13" s="41"/>
      <c r="K13" s="40"/>
      <c r="L13" s="40"/>
      <c r="M13" s="40"/>
      <c r="N13" s="41"/>
      <c r="O13" s="40"/>
    </row>
    <row r="14" spans="1:16" ht="27" customHeight="1" x14ac:dyDescent="0.2">
      <c r="C14" s="35"/>
      <c r="D14" s="53"/>
      <c r="E14" s="36"/>
      <c r="F14" s="36"/>
      <c r="G14" s="36"/>
      <c r="H14" s="36"/>
      <c r="I14" s="36"/>
      <c r="J14" s="36"/>
      <c r="K14" s="36"/>
      <c r="L14" s="36"/>
      <c r="M14" s="36"/>
      <c r="N14" s="36"/>
      <c r="O14" s="36"/>
      <c r="P14" s="54"/>
    </row>
    <row r="15" spans="1:16" ht="27" customHeight="1" x14ac:dyDescent="0.2">
      <c r="C15" s="35"/>
      <c r="D15" s="18"/>
      <c r="E15" s="36"/>
      <c r="F15" s="36"/>
      <c r="G15" s="36"/>
      <c r="H15" s="36"/>
      <c r="I15" s="36"/>
      <c r="J15" s="36"/>
      <c r="K15" s="36"/>
      <c r="L15" s="36"/>
      <c r="M15" s="36"/>
      <c r="N15" s="36"/>
      <c r="O15" s="36"/>
    </row>
    <row r="16" spans="1:16" ht="38.25" customHeight="1" x14ac:dyDescent="0.2">
      <c r="C16" s="35"/>
      <c r="D16" s="18"/>
      <c r="E16" s="36"/>
      <c r="F16" s="36"/>
      <c r="G16" s="36"/>
      <c r="H16" s="36"/>
      <c r="I16" s="36"/>
      <c r="J16" s="80"/>
      <c r="K16" s="36"/>
      <c r="L16" s="36"/>
      <c r="M16" s="36"/>
      <c r="N16" s="80"/>
      <c r="O16" s="36"/>
    </row>
    <row r="17" spans="3:15" ht="38.25" customHeight="1" x14ac:dyDescent="0.2">
      <c r="C17" s="35"/>
      <c r="D17" s="18"/>
      <c r="E17" s="81"/>
      <c r="F17" s="81"/>
      <c r="G17" s="81"/>
      <c r="H17" s="36"/>
      <c r="I17" s="81"/>
      <c r="J17" s="80"/>
      <c r="K17" s="81"/>
      <c r="L17" s="81"/>
      <c r="M17" s="81"/>
      <c r="N17" s="80"/>
      <c r="O17" s="81"/>
    </row>
    <row r="18" spans="3:15" ht="38.25" customHeight="1" x14ac:dyDescent="0.2">
      <c r="C18" s="35"/>
      <c r="D18" s="82"/>
      <c r="E18" s="83"/>
      <c r="F18" s="83"/>
      <c r="G18" s="83"/>
      <c r="H18" s="36"/>
      <c r="I18" s="83"/>
      <c r="J18" s="84"/>
      <c r="K18" s="83"/>
      <c r="L18" s="83"/>
      <c r="M18" s="83"/>
      <c r="N18" s="84"/>
      <c r="O18" s="83"/>
    </row>
    <row r="19" spans="3:15" ht="38.25" customHeight="1" x14ac:dyDescent="0.2">
      <c r="C19" s="35"/>
      <c r="D19" s="82"/>
      <c r="E19" s="83"/>
      <c r="F19" s="83"/>
      <c r="G19" s="83"/>
      <c r="H19" s="36"/>
      <c r="I19" s="83"/>
      <c r="J19" s="84"/>
      <c r="K19" s="83"/>
      <c r="L19" s="83"/>
      <c r="M19" s="83"/>
      <c r="N19" s="84"/>
      <c r="O19" s="83"/>
    </row>
    <row r="20" spans="3:15" ht="38.25" customHeight="1" x14ac:dyDescent="0.2">
      <c r="C20" s="35"/>
      <c r="D20" s="82"/>
      <c r="E20" s="83"/>
      <c r="F20" s="83"/>
      <c r="G20" s="83"/>
      <c r="H20" s="36"/>
      <c r="I20" s="83"/>
      <c r="J20" s="84"/>
      <c r="K20" s="83"/>
      <c r="L20" s="83"/>
      <c r="M20" s="83"/>
      <c r="N20" s="84"/>
      <c r="O20" s="83"/>
    </row>
    <row r="21" spans="3:15" ht="38.25" customHeight="1" x14ac:dyDescent="0.2">
      <c r="C21" s="35"/>
      <c r="D21" s="82"/>
      <c r="E21" s="83"/>
      <c r="F21" s="83"/>
      <c r="G21" s="83"/>
      <c r="H21" s="36"/>
      <c r="I21" s="83"/>
      <c r="J21" s="84"/>
      <c r="K21" s="83"/>
      <c r="L21" s="83"/>
      <c r="M21" s="83"/>
      <c r="N21" s="84"/>
      <c r="O21" s="83"/>
    </row>
    <row r="22" spans="3:15" ht="38.25" customHeight="1" x14ac:dyDescent="0.2">
      <c r="C22" s="35"/>
      <c r="D22" s="82"/>
      <c r="E22" s="83"/>
      <c r="F22" s="83"/>
      <c r="G22" s="83"/>
      <c r="H22" s="36"/>
      <c r="I22" s="83"/>
      <c r="J22" s="84"/>
      <c r="K22" s="83"/>
      <c r="L22" s="83"/>
      <c r="M22" s="83"/>
      <c r="N22" s="84"/>
      <c r="O22" s="83"/>
    </row>
    <row r="23" spans="3:15" ht="38.25" customHeight="1" x14ac:dyDescent="0.2">
      <c r="C23" s="35"/>
      <c r="D23" s="82"/>
      <c r="E23" s="83"/>
      <c r="F23" s="83"/>
      <c r="G23" s="83"/>
      <c r="H23" s="36"/>
      <c r="I23" s="83"/>
      <c r="J23" s="84"/>
      <c r="K23" s="83"/>
      <c r="L23" s="83"/>
      <c r="M23" s="83"/>
      <c r="N23" s="84"/>
      <c r="O23" s="83"/>
    </row>
    <row r="24" spans="3:15" ht="38.25" customHeight="1" x14ac:dyDescent="0.2">
      <c r="C24" s="35"/>
      <c r="D24" s="18"/>
      <c r="E24" s="36"/>
      <c r="F24" s="36"/>
      <c r="G24" s="36"/>
      <c r="H24" s="36"/>
      <c r="I24" s="87"/>
      <c r="J24" s="89"/>
      <c r="K24" s="87"/>
      <c r="L24" s="87"/>
      <c r="M24" s="87"/>
      <c r="N24" s="80"/>
      <c r="O24" s="36"/>
    </row>
    <row r="25" spans="3:15" ht="38.25" customHeight="1" x14ac:dyDescent="0.2">
      <c r="C25" s="35"/>
      <c r="D25" s="18"/>
      <c r="E25" s="36"/>
      <c r="F25" s="36"/>
      <c r="G25" s="36"/>
      <c r="H25" s="36"/>
      <c r="I25" s="87"/>
      <c r="J25" s="88"/>
      <c r="K25" s="87"/>
      <c r="L25" s="87"/>
      <c r="M25" s="90"/>
      <c r="N25" s="85"/>
      <c r="O25" s="86"/>
    </row>
    <row r="26" spans="3:15" ht="23.1" customHeight="1" x14ac:dyDescent="0.2">
      <c r="F26" s="43"/>
      <c r="H26" s="43"/>
      <c r="I26" s="44"/>
      <c r="M26" s="43"/>
    </row>
    <row r="27" spans="3:15" ht="23.1" customHeight="1" x14ac:dyDescent="0.2">
      <c r="E27" s="43"/>
      <c r="F27" s="43"/>
      <c r="G27" s="43"/>
      <c r="H27" s="43"/>
      <c r="I27" s="43"/>
      <c r="J27" s="43"/>
      <c r="K27" s="43"/>
      <c r="L27" s="43"/>
      <c r="M27" s="43"/>
      <c r="N27" s="43"/>
      <c r="O27" s="43"/>
    </row>
    <row r="28" spans="3:15" ht="23.1" customHeight="1" x14ac:dyDescent="0.2">
      <c r="E28" s="43"/>
      <c r="F28" s="43">
        <f>86996412000-86231106000</f>
        <v>765306000</v>
      </c>
      <c r="G28" s="43"/>
      <c r="H28" s="43"/>
      <c r="I28" s="43"/>
      <c r="J28" s="43"/>
      <c r="K28" s="43"/>
      <c r="L28" s="43"/>
      <c r="M28" s="43"/>
      <c r="N28" s="43"/>
      <c r="O28" s="43"/>
    </row>
  </sheetData>
  <printOptions horizontalCentered="1" verticalCentered="1"/>
  <pageMargins left="0.59055118110236227" right="0.19685039370078741" top="0.19685039370078741" bottom="0.19685039370078741" header="0" footer="0"/>
  <pageSetup paperSize="14" scale="60" orientation="landscape" r:id="rId1"/>
  <headerFooter>
    <oddHeader>&amp;L&amp;D&amp;R&amp;D</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2:L58"/>
  <sheetViews>
    <sheetView topLeftCell="A19" workbookViewId="0">
      <selection activeCell="F27" sqref="F27"/>
    </sheetView>
  </sheetViews>
  <sheetFormatPr baseColWidth="10" defaultRowHeight="12.75" x14ac:dyDescent="0.2"/>
  <cols>
    <col min="1" max="1" width="40.85546875" customWidth="1"/>
    <col min="2" max="2" width="11.85546875" bestFit="1" customWidth="1"/>
    <col min="3" max="3" width="19.5703125" customWidth="1"/>
    <col min="4" max="4" width="15" customWidth="1"/>
    <col min="5" max="5" width="15.85546875" customWidth="1"/>
    <col min="6" max="6" width="19" customWidth="1"/>
    <col min="8" max="8" width="13.42578125" customWidth="1"/>
    <col min="10" max="10" width="12.5703125" customWidth="1"/>
    <col min="11" max="11" width="20.5703125" customWidth="1"/>
    <col min="12" max="12" width="22.42578125" customWidth="1"/>
  </cols>
  <sheetData>
    <row r="2" spans="1:12" x14ac:dyDescent="0.2">
      <c r="A2" s="229" t="s">
        <v>44</v>
      </c>
      <c r="B2" s="229"/>
      <c r="C2" s="229"/>
      <c r="D2" s="229"/>
      <c r="E2" s="229"/>
      <c r="F2" s="229"/>
    </row>
    <row r="3" spans="1:12" x14ac:dyDescent="0.2">
      <c r="A3" s="229" t="s">
        <v>833</v>
      </c>
      <c r="B3" s="229"/>
      <c r="C3" s="229"/>
      <c r="D3" s="229"/>
      <c r="E3" s="229"/>
      <c r="F3" s="229"/>
    </row>
    <row r="5" spans="1:12" ht="13.5" thickBot="1" x14ac:dyDescent="0.25"/>
    <row r="6" spans="1:12" ht="26.25" customHeight="1" thickBot="1" x14ac:dyDescent="0.25">
      <c r="A6" s="157" t="s">
        <v>17</v>
      </c>
      <c r="B6" s="178" t="s">
        <v>825</v>
      </c>
      <c r="C6" s="178" t="s">
        <v>826</v>
      </c>
      <c r="D6" s="178" t="s">
        <v>311</v>
      </c>
      <c r="E6" s="178" t="s">
        <v>827</v>
      </c>
      <c r="F6" s="179" t="s">
        <v>828</v>
      </c>
    </row>
    <row r="7" spans="1:12" x14ac:dyDescent="0.2">
      <c r="A7" s="230" t="s">
        <v>832</v>
      </c>
      <c r="B7" s="165">
        <v>7787</v>
      </c>
      <c r="C7" s="156">
        <v>1222270591</v>
      </c>
      <c r="D7" s="156">
        <v>203641887</v>
      </c>
      <c r="E7" s="156">
        <v>978546213</v>
      </c>
      <c r="F7" s="158">
        <v>40082491</v>
      </c>
    </row>
    <row r="8" spans="1:12" x14ac:dyDescent="0.2">
      <c r="A8" s="231"/>
      <c r="B8" s="166">
        <v>7793</v>
      </c>
      <c r="C8" s="155">
        <v>1339625961</v>
      </c>
      <c r="D8" s="155">
        <v>242733190</v>
      </c>
      <c r="E8" s="155">
        <v>884495437</v>
      </c>
      <c r="F8" s="159">
        <f>+C8-D8-E8</f>
        <v>212397334</v>
      </c>
    </row>
    <row r="9" spans="1:12" x14ac:dyDescent="0.2">
      <c r="A9" s="231"/>
      <c r="B9" s="166">
        <v>7803</v>
      </c>
      <c r="C9" s="155">
        <v>645049511</v>
      </c>
      <c r="D9" s="155">
        <v>65681681</v>
      </c>
      <c r="E9" s="155">
        <v>391332125</v>
      </c>
      <c r="F9" s="159">
        <f t="shared" ref="F9:F13" si="0">+C9-D9-E9</f>
        <v>188035705</v>
      </c>
    </row>
    <row r="10" spans="1:12" x14ac:dyDescent="0.2">
      <c r="A10" s="232" t="s">
        <v>21</v>
      </c>
      <c r="B10" s="166">
        <v>7795</v>
      </c>
      <c r="C10" s="155">
        <v>7894348910</v>
      </c>
      <c r="D10" s="155">
        <v>212393533</v>
      </c>
      <c r="E10" s="155">
        <v>1839555402</v>
      </c>
      <c r="F10" s="159">
        <f t="shared" si="0"/>
        <v>5842399975</v>
      </c>
      <c r="K10" s="168" t="s">
        <v>839</v>
      </c>
    </row>
    <row r="11" spans="1:12" x14ac:dyDescent="0.2">
      <c r="A11" s="232"/>
      <c r="B11" s="166">
        <v>7801</v>
      </c>
      <c r="C11" s="155">
        <v>702346319</v>
      </c>
      <c r="D11" s="155">
        <v>33087092</v>
      </c>
      <c r="E11" s="155">
        <v>532267495</v>
      </c>
      <c r="F11" s="159">
        <f t="shared" si="0"/>
        <v>136991732</v>
      </c>
    </row>
    <row r="12" spans="1:12" x14ac:dyDescent="0.2">
      <c r="A12" s="160" t="s">
        <v>829</v>
      </c>
      <c r="B12" s="166">
        <v>7800</v>
      </c>
      <c r="C12" s="155">
        <v>554724185</v>
      </c>
      <c r="D12" s="155">
        <v>89773285</v>
      </c>
      <c r="E12" s="155">
        <v>318424807</v>
      </c>
      <c r="F12" s="159">
        <f t="shared" si="0"/>
        <v>146526093</v>
      </c>
      <c r="K12" t="s">
        <v>839</v>
      </c>
    </row>
    <row r="13" spans="1:12" x14ac:dyDescent="0.2">
      <c r="A13" s="160" t="s">
        <v>830</v>
      </c>
      <c r="B13" s="166">
        <v>7799</v>
      </c>
      <c r="C13" s="155">
        <v>20001</v>
      </c>
      <c r="D13" s="155">
        <v>20001</v>
      </c>
      <c r="E13" s="155">
        <v>0</v>
      </c>
      <c r="F13" s="159">
        <f t="shared" si="0"/>
        <v>0</v>
      </c>
    </row>
    <row r="14" spans="1:12" ht="13.5" thickBot="1" x14ac:dyDescent="0.25">
      <c r="A14" s="161" t="s">
        <v>831</v>
      </c>
      <c r="B14" s="162"/>
      <c r="C14" s="163">
        <f>SUM(C7:C13)</f>
        <v>12358385478</v>
      </c>
      <c r="D14" s="163">
        <f>SUM(D7:D13)</f>
        <v>847330669</v>
      </c>
      <c r="E14" s="163">
        <f>SUM(E7:E13)</f>
        <v>4944621479</v>
      </c>
      <c r="F14" s="164">
        <f>SUM(F7:F13)</f>
        <v>6566433330</v>
      </c>
      <c r="K14" s="168" t="s">
        <v>839</v>
      </c>
    </row>
    <row r="16" spans="1:12" ht="13.5" thickBot="1" x14ac:dyDescent="0.25">
      <c r="K16" s="168"/>
      <c r="L16" s="168" t="s">
        <v>839</v>
      </c>
    </row>
    <row r="17" spans="1:12" x14ac:dyDescent="0.2">
      <c r="A17" s="180" t="s">
        <v>834</v>
      </c>
      <c r="B17" s="178" t="s">
        <v>835</v>
      </c>
      <c r="C17" s="178" t="s">
        <v>838</v>
      </c>
      <c r="D17" s="178"/>
      <c r="E17" s="178" t="s">
        <v>837</v>
      </c>
      <c r="F17" s="181" t="s">
        <v>3</v>
      </c>
    </row>
    <row r="18" spans="1:12" x14ac:dyDescent="0.2">
      <c r="A18" s="160" t="s">
        <v>111</v>
      </c>
      <c r="B18" s="167">
        <v>7787</v>
      </c>
      <c r="C18" s="233" t="s">
        <v>314</v>
      </c>
      <c r="D18" s="234"/>
      <c r="E18" s="166" t="s">
        <v>353</v>
      </c>
      <c r="F18" s="182">
        <v>3010560</v>
      </c>
      <c r="L18" t="s">
        <v>839</v>
      </c>
    </row>
    <row r="19" spans="1:12" ht="12.75" customHeight="1" x14ac:dyDescent="0.2">
      <c r="A19" s="160" t="s">
        <v>320</v>
      </c>
      <c r="B19" s="167">
        <v>7787</v>
      </c>
      <c r="C19" s="170" t="s">
        <v>315</v>
      </c>
      <c r="D19" s="171"/>
      <c r="E19" s="166" t="s">
        <v>358</v>
      </c>
      <c r="F19" s="182">
        <v>26166000</v>
      </c>
    </row>
    <row r="20" spans="1:12" x14ac:dyDescent="0.2">
      <c r="A20" s="160" t="s">
        <v>325</v>
      </c>
      <c r="B20" s="167">
        <v>7787</v>
      </c>
      <c r="C20" s="170" t="s">
        <v>317</v>
      </c>
      <c r="D20" s="171"/>
      <c r="E20" s="107" t="s">
        <v>369</v>
      </c>
      <c r="F20" s="182">
        <v>9239263</v>
      </c>
    </row>
    <row r="21" spans="1:12" x14ac:dyDescent="0.2">
      <c r="A21" s="160" t="s">
        <v>346</v>
      </c>
      <c r="B21" s="167">
        <v>7787</v>
      </c>
      <c r="C21" s="172" t="s">
        <v>318</v>
      </c>
      <c r="D21" s="171"/>
      <c r="E21" s="166">
        <v>1360</v>
      </c>
      <c r="F21" s="182">
        <v>1666667</v>
      </c>
    </row>
    <row r="22" spans="1:12" x14ac:dyDescent="0.2">
      <c r="A22" s="183" t="s">
        <v>836</v>
      </c>
      <c r="B22" s="167"/>
      <c r="C22" s="169"/>
      <c r="D22" s="169"/>
      <c r="E22" s="166"/>
      <c r="F22" s="184">
        <f>SUM(F18:F21)</f>
        <v>40082490</v>
      </c>
    </row>
    <row r="23" spans="1:12" x14ac:dyDescent="0.2">
      <c r="A23" s="160" t="s">
        <v>451</v>
      </c>
      <c r="B23" s="167">
        <v>7795</v>
      </c>
      <c r="C23" s="173" t="s">
        <v>438</v>
      </c>
      <c r="D23" s="171"/>
      <c r="E23" s="166" t="s">
        <v>520</v>
      </c>
      <c r="F23" s="159">
        <v>71025355</v>
      </c>
    </row>
    <row r="24" spans="1:12" x14ac:dyDescent="0.2">
      <c r="A24" s="160" t="s">
        <v>116</v>
      </c>
      <c r="B24" s="167">
        <v>7795</v>
      </c>
      <c r="C24" s="173" t="s">
        <v>437</v>
      </c>
      <c r="D24" s="171"/>
      <c r="E24" s="166" t="s">
        <v>170</v>
      </c>
      <c r="F24" s="159">
        <v>7000000</v>
      </c>
    </row>
    <row r="25" spans="1:12" x14ac:dyDescent="0.2">
      <c r="A25" s="160" t="s">
        <v>460</v>
      </c>
      <c r="B25" s="167">
        <v>7795</v>
      </c>
      <c r="C25" s="173" t="s">
        <v>439</v>
      </c>
      <c r="D25" s="171"/>
      <c r="E25" s="166" t="s">
        <v>255</v>
      </c>
      <c r="F25" s="159">
        <v>76593664</v>
      </c>
    </row>
    <row r="26" spans="1:12" x14ac:dyDescent="0.2">
      <c r="A26" s="185" t="s">
        <v>238</v>
      </c>
      <c r="B26" s="167">
        <v>7795</v>
      </c>
      <c r="C26" s="173" t="s">
        <v>440</v>
      </c>
      <c r="D26" s="171"/>
      <c r="E26" s="166">
        <v>72</v>
      </c>
      <c r="F26" s="159">
        <v>1929771</v>
      </c>
    </row>
    <row r="27" spans="1:12" x14ac:dyDescent="0.2">
      <c r="A27" s="160" t="s">
        <v>479</v>
      </c>
      <c r="B27" s="167">
        <v>7795</v>
      </c>
      <c r="C27" s="173" t="s">
        <v>441</v>
      </c>
      <c r="D27" s="171"/>
      <c r="E27" s="166" t="s">
        <v>584</v>
      </c>
      <c r="F27" s="159">
        <v>59969349</v>
      </c>
    </row>
    <row r="28" spans="1:12" x14ac:dyDescent="0.2">
      <c r="A28" s="160" t="s">
        <v>486</v>
      </c>
      <c r="B28" s="167">
        <v>7795</v>
      </c>
      <c r="C28" s="173" t="s">
        <v>443</v>
      </c>
      <c r="D28" s="171"/>
      <c r="E28" s="166">
        <v>1349</v>
      </c>
      <c r="F28" s="159">
        <v>3466667</v>
      </c>
    </row>
    <row r="29" spans="1:12" x14ac:dyDescent="0.2">
      <c r="A29" s="160" t="s">
        <v>487</v>
      </c>
      <c r="B29" s="167">
        <v>7795</v>
      </c>
      <c r="C29" s="173" t="s">
        <v>444</v>
      </c>
      <c r="D29" s="171"/>
      <c r="E29" s="166">
        <v>1383</v>
      </c>
      <c r="F29" s="159">
        <v>5569228158</v>
      </c>
    </row>
    <row r="30" spans="1:12" x14ac:dyDescent="0.2">
      <c r="A30" s="160" t="s">
        <v>69</v>
      </c>
      <c r="B30" s="167">
        <v>7795</v>
      </c>
      <c r="C30" s="173" t="s">
        <v>445</v>
      </c>
      <c r="D30" s="171"/>
      <c r="E30" s="166" t="s">
        <v>152</v>
      </c>
      <c r="F30" s="159">
        <v>257365</v>
      </c>
    </row>
    <row r="31" spans="1:12" x14ac:dyDescent="0.2">
      <c r="A31" s="160" t="s">
        <v>495</v>
      </c>
      <c r="B31" s="167">
        <v>7795</v>
      </c>
      <c r="C31" s="173" t="s">
        <v>446</v>
      </c>
      <c r="D31" s="171"/>
      <c r="E31" s="166" t="s">
        <v>600</v>
      </c>
      <c r="F31" s="159">
        <v>20466102</v>
      </c>
    </row>
    <row r="32" spans="1:12" x14ac:dyDescent="0.2">
      <c r="A32" s="160" t="s">
        <v>496</v>
      </c>
      <c r="B32" s="167">
        <v>7795</v>
      </c>
      <c r="C32" s="173" t="s">
        <v>447</v>
      </c>
      <c r="D32" s="171"/>
      <c r="E32" s="166" t="s">
        <v>601</v>
      </c>
      <c r="F32" s="159">
        <v>32463544</v>
      </c>
    </row>
    <row r="33" spans="1:6" x14ac:dyDescent="0.2">
      <c r="A33" s="183" t="s">
        <v>836</v>
      </c>
      <c r="B33" s="167"/>
      <c r="C33" s="169"/>
      <c r="D33" s="169"/>
      <c r="E33" s="166"/>
      <c r="F33" s="186">
        <f>SUM(F23:F32)</f>
        <v>5842399975</v>
      </c>
    </row>
    <row r="34" spans="1:6" x14ac:dyDescent="0.2">
      <c r="A34" s="160" t="s">
        <v>603</v>
      </c>
      <c r="B34" s="167">
        <v>7793</v>
      </c>
      <c r="C34" s="172" t="s">
        <v>657</v>
      </c>
      <c r="D34" s="171"/>
      <c r="E34" s="166" t="s">
        <v>514</v>
      </c>
      <c r="F34" s="159">
        <v>526947</v>
      </c>
    </row>
    <row r="35" spans="1:6" x14ac:dyDescent="0.2">
      <c r="A35" s="160" t="s">
        <v>321</v>
      </c>
      <c r="B35" s="167">
        <v>7793</v>
      </c>
      <c r="C35" s="172" t="s">
        <v>316</v>
      </c>
      <c r="D35" s="171"/>
      <c r="E35" s="166" t="s">
        <v>363</v>
      </c>
      <c r="F35" s="159">
        <v>21066008</v>
      </c>
    </row>
    <row r="36" spans="1:6" x14ac:dyDescent="0.2">
      <c r="A36" s="160" t="s">
        <v>52</v>
      </c>
      <c r="B36" s="167">
        <v>7793</v>
      </c>
      <c r="C36" s="172" t="s">
        <v>442</v>
      </c>
      <c r="D36" s="171"/>
      <c r="E36" s="166" t="s">
        <v>360</v>
      </c>
      <c r="F36" s="159">
        <v>3276800</v>
      </c>
    </row>
    <row r="37" spans="1:6" x14ac:dyDescent="0.2">
      <c r="A37" s="160" t="s">
        <v>325</v>
      </c>
      <c r="B37" s="167">
        <v>7793</v>
      </c>
      <c r="C37" s="172" t="s">
        <v>317</v>
      </c>
      <c r="D37" s="171"/>
      <c r="E37" s="166" t="s">
        <v>369</v>
      </c>
      <c r="F37" s="159">
        <v>42060304</v>
      </c>
    </row>
    <row r="38" spans="1:6" x14ac:dyDescent="0.2">
      <c r="A38" s="160" t="s">
        <v>638</v>
      </c>
      <c r="B38" s="167">
        <v>7793</v>
      </c>
      <c r="C38" s="172" t="s">
        <v>658</v>
      </c>
      <c r="D38" s="171"/>
      <c r="E38" s="166">
        <v>1207</v>
      </c>
      <c r="F38" s="159">
        <v>10400000</v>
      </c>
    </row>
    <row r="39" spans="1:6" x14ac:dyDescent="0.2">
      <c r="A39" s="160" t="s">
        <v>99</v>
      </c>
      <c r="B39" s="167">
        <v>7793</v>
      </c>
      <c r="C39" s="172" t="s">
        <v>659</v>
      </c>
      <c r="D39" s="171"/>
      <c r="E39" s="166">
        <v>944</v>
      </c>
      <c r="F39" s="159">
        <v>67275</v>
      </c>
    </row>
    <row r="40" spans="1:6" x14ac:dyDescent="0.2">
      <c r="A40" s="160" t="s">
        <v>487</v>
      </c>
      <c r="B40" s="167">
        <v>7793</v>
      </c>
      <c r="C40" s="172" t="s">
        <v>444</v>
      </c>
      <c r="D40" s="171"/>
      <c r="E40" s="166">
        <v>1383</v>
      </c>
      <c r="F40" s="159">
        <v>135000000</v>
      </c>
    </row>
    <row r="41" spans="1:6" x14ac:dyDescent="0.2">
      <c r="A41" s="183" t="s">
        <v>836</v>
      </c>
      <c r="B41" s="167"/>
      <c r="C41" s="169"/>
      <c r="D41" s="169"/>
      <c r="E41" s="166"/>
      <c r="F41" s="186">
        <f>SUM(F34:F40)</f>
        <v>212397334</v>
      </c>
    </row>
    <row r="42" spans="1:6" x14ac:dyDescent="0.2">
      <c r="A42" s="160" t="s">
        <v>743</v>
      </c>
      <c r="B42" s="167">
        <v>7803</v>
      </c>
      <c r="C42" s="174" t="s">
        <v>751</v>
      </c>
      <c r="D42" s="171"/>
      <c r="E42" s="166" t="s">
        <v>757</v>
      </c>
      <c r="F42" s="159">
        <v>15680000</v>
      </c>
    </row>
    <row r="43" spans="1:6" x14ac:dyDescent="0.2">
      <c r="A43" s="160" t="s">
        <v>325</v>
      </c>
      <c r="B43" s="167">
        <v>7803</v>
      </c>
      <c r="C43" s="174" t="s">
        <v>317</v>
      </c>
      <c r="D43" s="171"/>
      <c r="E43" s="166" t="s">
        <v>369</v>
      </c>
      <c r="F43" s="159">
        <v>149008343</v>
      </c>
    </row>
    <row r="44" spans="1:6" x14ac:dyDescent="0.2">
      <c r="A44" s="160" t="s">
        <v>746</v>
      </c>
      <c r="B44" s="167">
        <v>7803</v>
      </c>
      <c r="C44" s="174" t="s">
        <v>752</v>
      </c>
      <c r="D44" s="171"/>
      <c r="E44" s="166" t="s">
        <v>764</v>
      </c>
      <c r="F44" s="159">
        <v>22644962</v>
      </c>
    </row>
    <row r="45" spans="1:6" x14ac:dyDescent="0.2">
      <c r="A45" s="160" t="s">
        <v>748</v>
      </c>
      <c r="B45" s="167">
        <v>7803</v>
      </c>
      <c r="C45" s="174" t="s">
        <v>753</v>
      </c>
      <c r="D45" s="171"/>
      <c r="E45" s="166" t="s">
        <v>768</v>
      </c>
      <c r="F45" s="159">
        <v>702400</v>
      </c>
    </row>
    <row r="46" spans="1:6" x14ac:dyDescent="0.2">
      <c r="A46" s="183" t="s">
        <v>836</v>
      </c>
      <c r="B46" s="167"/>
      <c r="C46" s="169"/>
      <c r="D46" s="169"/>
      <c r="E46" s="166"/>
      <c r="F46" s="159">
        <f>SUM(F42:F45)</f>
        <v>188035705</v>
      </c>
    </row>
    <row r="47" spans="1:6" x14ac:dyDescent="0.2">
      <c r="A47" s="160" t="s">
        <v>36</v>
      </c>
      <c r="B47" s="167">
        <v>7800</v>
      </c>
      <c r="C47" s="175" t="s">
        <v>790</v>
      </c>
      <c r="D47" s="176"/>
      <c r="E47" s="166">
        <v>174</v>
      </c>
      <c r="F47" s="159">
        <v>1621333</v>
      </c>
    </row>
    <row r="48" spans="1:6" x14ac:dyDescent="0.2">
      <c r="A48" s="160" t="s">
        <v>248</v>
      </c>
      <c r="B48" s="167">
        <v>7800</v>
      </c>
      <c r="C48" s="175" t="s">
        <v>249</v>
      </c>
      <c r="D48" s="176"/>
      <c r="E48" s="166">
        <v>236</v>
      </c>
      <c r="F48" s="159">
        <v>1576960</v>
      </c>
    </row>
    <row r="49" spans="1:6" x14ac:dyDescent="0.2">
      <c r="A49" s="160" t="s">
        <v>40</v>
      </c>
      <c r="B49" s="167">
        <v>7800</v>
      </c>
      <c r="C49" s="175" t="s">
        <v>33</v>
      </c>
      <c r="D49" s="176"/>
      <c r="E49" s="166" t="s">
        <v>231</v>
      </c>
      <c r="F49" s="159">
        <v>921600</v>
      </c>
    </row>
    <row r="50" spans="1:6" x14ac:dyDescent="0.2">
      <c r="A50" s="160" t="s">
        <v>782</v>
      </c>
      <c r="B50" s="167">
        <v>7800</v>
      </c>
      <c r="C50" s="175" t="s">
        <v>791</v>
      </c>
      <c r="D50" s="171"/>
      <c r="E50" s="166">
        <v>1220</v>
      </c>
      <c r="F50" s="159">
        <v>3626667</v>
      </c>
    </row>
    <row r="51" spans="1:6" x14ac:dyDescent="0.2">
      <c r="A51" s="160" t="s">
        <v>783</v>
      </c>
      <c r="B51" s="167">
        <v>7800</v>
      </c>
      <c r="C51" s="175" t="s">
        <v>792</v>
      </c>
      <c r="D51" s="171"/>
      <c r="E51" s="166">
        <v>1223</v>
      </c>
      <c r="F51" s="159">
        <v>3779533</v>
      </c>
    </row>
    <row r="52" spans="1:6" x14ac:dyDescent="0.2">
      <c r="A52" s="160" t="s">
        <v>487</v>
      </c>
      <c r="B52" s="167">
        <v>7800</v>
      </c>
      <c r="C52" s="175" t="s">
        <v>444</v>
      </c>
      <c r="D52" s="171"/>
      <c r="E52" s="166">
        <v>1383</v>
      </c>
      <c r="F52" s="159">
        <v>135000000</v>
      </c>
    </row>
    <row r="53" spans="1:6" x14ac:dyDescent="0.2">
      <c r="A53" s="183" t="s">
        <v>836</v>
      </c>
      <c r="B53" s="167"/>
      <c r="C53" s="169"/>
      <c r="D53" s="169"/>
      <c r="E53" s="166"/>
      <c r="F53" s="186">
        <f>SUM(F47:F52)</f>
        <v>146526093</v>
      </c>
    </row>
    <row r="54" spans="1:6" x14ac:dyDescent="0.2">
      <c r="A54" s="160" t="s">
        <v>810</v>
      </c>
      <c r="B54" s="167">
        <v>7801</v>
      </c>
      <c r="C54" s="174" t="s">
        <v>818</v>
      </c>
      <c r="D54" s="171"/>
      <c r="E54" s="166">
        <v>96</v>
      </c>
      <c r="F54" s="159">
        <v>1239999</v>
      </c>
    </row>
    <row r="55" spans="1:6" x14ac:dyDescent="0.2">
      <c r="A55" s="160" t="s">
        <v>811</v>
      </c>
      <c r="B55" s="167">
        <v>7801</v>
      </c>
      <c r="C55" s="174" t="s">
        <v>819</v>
      </c>
      <c r="D55" s="171"/>
      <c r="E55" s="166" t="s">
        <v>820</v>
      </c>
      <c r="F55" s="159">
        <v>6500333</v>
      </c>
    </row>
    <row r="56" spans="1:6" x14ac:dyDescent="0.2">
      <c r="A56" s="160" t="s">
        <v>321</v>
      </c>
      <c r="B56" s="167">
        <v>7801</v>
      </c>
      <c r="C56" s="174" t="s">
        <v>316</v>
      </c>
      <c r="D56" s="171"/>
      <c r="E56" s="166" t="s">
        <v>363</v>
      </c>
      <c r="F56" s="159">
        <v>251400</v>
      </c>
    </row>
    <row r="57" spans="1:6" x14ac:dyDescent="0.2">
      <c r="A57" s="160" t="s">
        <v>495</v>
      </c>
      <c r="B57" s="167">
        <v>7801</v>
      </c>
      <c r="C57" s="177" t="s">
        <v>446</v>
      </c>
      <c r="D57" s="171"/>
      <c r="E57" s="166">
        <v>1418</v>
      </c>
      <c r="F57" s="159">
        <v>129000000</v>
      </c>
    </row>
    <row r="58" spans="1:6" ht="13.5" thickBot="1" x14ac:dyDescent="0.25">
      <c r="A58" s="187" t="s">
        <v>836</v>
      </c>
      <c r="B58" s="162"/>
      <c r="C58" s="162"/>
      <c r="D58" s="162"/>
      <c r="E58" s="162"/>
      <c r="F58" s="188">
        <f>SUM(F54:F57)</f>
        <v>136991732</v>
      </c>
    </row>
  </sheetData>
  <mergeCells count="5">
    <mergeCell ref="A3:F3"/>
    <mergeCell ref="A2:F2"/>
    <mergeCell ref="A7:A9"/>
    <mergeCell ref="A10:A11"/>
    <mergeCell ref="C18:D18"/>
  </mergeCells>
  <printOptions horizontalCentered="1" verticalCentered="1"/>
  <pageMargins left="0.70866141732283472" right="0.70866141732283472" top="0.74803149606299213" bottom="0.74803149606299213" header="0.31496062992125984" footer="0.31496062992125984"/>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4</vt:i4>
      </vt:variant>
    </vt:vector>
  </HeadingPairs>
  <TitlesOfParts>
    <vt:vector size="13" baseType="lpstr">
      <vt:lpstr>7787</vt:lpstr>
      <vt:lpstr>7795</vt:lpstr>
      <vt:lpstr>7793</vt:lpstr>
      <vt:lpstr>7803</vt:lpstr>
      <vt:lpstr>7799</vt:lpstr>
      <vt:lpstr>7800</vt:lpstr>
      <vt:lpstr>7801</vt:lpstr>
      <vt:lpstr>TOTAL</vt:lpstr>
      <vt:lpstr>Hoja1</vt:lpstr>
      <vt:lpstr>'7787'!Área_de_impresión</vt:lpstr>
      <vt:lpstr>TOTAL!Área_de_impresión</vt:lpstr>
      <vt:lpstr>'7787'!Títulos_a_imprimir</vt:lpstr>
      <vt:lpstr>TOTAL!Títulos_a_imprimir</vt:lpstr>
    </vt:vector>
  </TitlesOfParts>
  <Company>secretaria de gobierno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presupuesto</dc:creator>
  <cp:lastModifiedBy>Lizeth Lopez Blanco</cp:lastModifiedBy>
  <cp:lastPrinted>2022-09-15T18:49:14Z</cp:lastPrinted>
  <dcterms:created xsi:type="dcterms:W3CDTF">2002-01-22T18:31:49Z</dcterms:created>
  <dcterms:modified xsi:type="dcterms:W3CDTF">2024-01-12T20:14:47Z</dcterms:modified>
</cp:coreProperties>
</file>