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24. PLANES 2024 APROBADOS CIGD_ALCALDIAS/"/>
    </mc:Choice>
  </mc:AlternateContent>
  <xr:revisionPtr revIDLastSave="2" documentId="13_ncr:1_{65F42C68-76CB-4662-B80D-76B4A3EB8EF6}" xr6:coauthVersionLast="47" xr6:coauthVersionMax="47" xr10:uidLastSave="{8D995A9A-9A98-43B6-95F0-80746EBAA118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H37" i="1"/>
  <c r="AF37" i="1"/>
  <c r="AA37" i="1"/>
  <c r="AC37" i="1" s="1"/>
  <c r="X37" i="1"/>
  <c r="AP36" i="1"/>
  <c r="AR36" i="1" s="1"/>
  <c r="X36" i="1"/>
  <c r="AR35" i="1"/>
  <c r="AP35" i="1"/>
  <c r="AK35" i="1"/>
  <c r="AM35" i="1" s="1"/>
  <c r="AJ35" i="1"/>
  <c r="AA35" i="1"/>
  <c r="AC35" i="1" s="1"/>
  <c r="AR34" i="1"/>
  <c r="AP34" i="1"/>
  <c r="AK34" i="1"/>
  <c r="AF34" i="1"/>
  <c r="AH34" i="1" s="1"/>
  <c r="AA34" i="1"/>
  <c r="AC34" i="1" s="1"/>
  <c r="X34" i="1"/>
  <c r="AR33" i="1"/>
  <c r="AP33" i="1"/>
  <c r="AK33" i="1"/>
  <c r="AM33" i="1" s="1"/>
  <c r="AF33" i="1"/>
  <c r="AH33" i="1" s="1"/>
  <c r="AA33" i="1"/>
  <c r="AC33" i="1" s="1"/>
  <c r="AR32" i="1"/>
  <c r="AR38" i="1" s="1"/>
  <c r="AR39" i="1" s="1"/>
  <c r="AP32" i="1"/>
  <c r="AK32" i="1"/>
  <c r="AM32" i="1" s="1"/>
  <c r="AF32" i="1"/>
  <c r="AH32" i="1" s="1"/>
  <c r="AH38" i="1" s="1"/>
  <c r="AH39" i="1" s="1"/>
  <c r="AA32" i="1"/>
  <c r="AC32" i="1" s="1"/>
  <c r="X32" i="1"/>
  <c r="X38" i="1" s="1"/>
  <c r="X39" i="1" s="1"/>
  <c r="AR31" i="1"/>
  <c r="AP31" i="1"/>
  <c r="AK31" i="1"/>
  <c r="AM31" i="1" s="1"/>
  <c r="AA31" i="1"/>
  <c r="AC31" i="1" s="1"/>
  <c r="P29" i="1"/>
  <c r="P28" i="1"/>
  <c r="AC38" i="1" l="1"/>
  <c r="AC39" i="1" s="1"/>
  <c r="AM38" i="1"/>
  <c r="AM39" i="1" s="1"/>
  <c r="P27" i="1"/>
  <c r="P26" i="1"/>
  <c r="P25" i="1"/>
  <c r="P24" i="1"/>
  <c r="P23" i="1"/>
  <c r="P22" i="1"/>
  <c r="AP13" i="1" l="1"/>
  <c r="AR13" i="1" s="1"/>
  <c r="AK13" i="1"/>
  <c r="AM13" i="1" s="1"/>
  <c r="AM30" i="1" s="1"/>
  <c r="AP29" i="1"/>
  <c r="AR29" i="1" s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/>
  <c r="V13" i="1"/>
  <c r="X13" i="1" s="1"/>
  <c r="X30" i="1" s="1"/>
  <c r="AR30" i="1" l="1"/>
  <c r="AH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559E0C75-5121-4B99-8D77-3875C5A72AEA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92EA1E8-EFC6-4212-B843-2F7A3D600678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<sst xmlns="http://schemas.openxmlformats.org/spreadsheetml/2006/main" count="479" uniqueCount="219">
  <si>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FONTIBÓN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</si>
  <si>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</si>
  <si>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</si>
  <si>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</si>
  <si>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</si>
  <si>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</si>
  <si>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</si>
  <si>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</si>
  <si>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14564</t>
    </r>
    <r>
      <rPr>
        <sz val="11"/>
        <color theme="1"/>
        <rFont val="Calibri Light"/>
        <family val="2"/>
        <scheme val="major"/>
      </rPr>
      <t xml:space="preserve"> 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</si>
  <si>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</si>
  <si>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</si>
  <si>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</si>
  <si>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</si>
  <si>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</si>
  <si>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</si>
  <si>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</si>
  <si>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</si>
  <si>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</si>
  <si>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</si>
  <si>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</si>
  <si>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</si>
  <si>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</si>
  <si>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</si>
  <si>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</si>
  <si>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</si>
  <si>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</si>
  <si>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</si>
  <si>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</si>
  <si>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</si>
  <si>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</si>
  <si>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</si>
  <si>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</si>
  <si>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</si>
  <si>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</si>
  <si>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</si>
  <si>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</si>
  <si>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</si>
  <si>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</si>
  <si>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</si>
  <si>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</si>
  <si>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</si>
  <si>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</si>
  <si>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</si>
  <si>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</si>
  <si>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</si>
  <si>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</si>
  <si>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</si>
  <si>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75%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</si>
  <si>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</si>
  <si>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</si>
  <si>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</si>
  <si>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</si>
  <si>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</si>
  <si>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</si>
  <si>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</si>
  <si>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</si>
  <si>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</si>
  <si>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</si>
  <si>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</si>
  <si>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</si>
  <si>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</si>
  <si>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</si>
  <si>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</si>
  <si>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</si>
  <si>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</si>
  <si>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</si>
  <si>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</si>
  <si>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</si>
  <si>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</si>
  <si>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</si>
  <si>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</si>
  <si>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</si>
  <si>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</si>
  <si>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</si>
  <si>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</si>
  <si>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</si>
  <si>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</si>
  <si>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</si>
  <si>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</si>
  <si>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</si>
  <si>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r>
      <t xml:space="preserve">Registrar en el sistema SIPSE Local,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de los contratos publicados en la plataforma SECOP II de la vigencia. (Con excepción de comodatos, procesos de contratos de corredor de seguros, convenios interadministrativos, procesos de contratación por Tienda Virtual)</t>
    </r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</si>
  <si>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</si>
  <si>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</si>
  <si>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</si>
  <si>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</si>
  <si>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</si>
  <si>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</si>
  <si>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</si>
  <si>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</si>
  <si>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</si>
  <si>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</si>
  <si>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</si>
  <si>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</si>
  <si>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r>
      <t xml:space="preserve">Registrar y actualizar al </t>
    </r>
    <r>
      <rPr>
        <sz val="11"/>
        <rFont val="Calibri Light"/>
        <family val="2"/>
        <scheme val="major"/>
      </rPr>
      <t>90</t>
    </r>
    <r>
      <rPr>
        <sz val="11"/>
        <color theme="1"/>
        <rFont val="Calibri Light"/>
        <family val="2"/>
        <scheme val="major"/>
      </rPr>
      <t>% la información en el Módulo de proyectos de SIPSE LOCAL de proyectos de inversión de la vigencia 2024</t>
    </r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</si>
  <si>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</si>
  <si>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</si>
  <si>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</si>
  <si>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</si>
  <si>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</si>
  <si>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r>
      <t xml:space="preserve">Registrar  al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la información en el Módulo de proyectos de SIPSE LOCAL de proyectos de inversión del nuevo plan de desarrollo local de la vigencia 2025 - 2028</t>
    </r>
  </si>
  <si>
    <t>(Numero Proyectos de inversión registrados en SIPSE Local / Numero de Proyectos de inversión aprobados en SEGPLAN)*100%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</si>
  <si>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</si>
  <si>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</si>
  <si>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11.088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</si>
  <si>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</si>
  <si>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</si>
  <si>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</si>
  <si>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</si>
  <si>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</si>
  <si>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</si>
  <si>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</si>
  <si>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</si>
  <si>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</si>
  <si>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3.696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</si>
  <si>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</si>
  <si>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</si>
  <si>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</si>
  <si>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</si>
  <si>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</si>
  <si>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r>
      <t xml:space="preserve">Terminar (archivar) </t>
    </r>
    <r>
      <rPr>
        <sz val="11"/>
        <rFont val="Calibri Light"/>
        <family val="2"/>
        <scheme val="major"/>
      </rPr>
      <t>120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</si>
  <si>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</si>
  <si>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</si>
  <si>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</si>
  <si>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</si>
  <si>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</si>
  <si>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</si>
  <si>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192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</si>
  <si>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</si>
  <si>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</si>
  <si>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</si>
  <si>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</si>
  <si>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81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</si>
  <si>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</si>
  <si>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</si>
  <si>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</si>
  <si>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</si>
  <si>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</si>
  <si>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</si>
  <si>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165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</si>
  <si>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</si>
  <si>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</si>
  <si>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</si>
  <si>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</si>
  <si>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r>
      <t xml:space="preserve">Realizar </t>
    </r>
    <r>
      <rPr>
        <sz val="11"/>
        <rFont val="Calibri Light"/>
        <family val="2"/>
        <scheme val="major"/>
      </rPr>
      <t>10</t>
    </r>
    <r>
      <rPr>
        <sz val="11"/>
        <color theme="1"/>
        <rFont val="Calibri Light"/>
        <family val="2"/>
        <scheme val="major"/>
      </rPr>
      <t xml:space="preserve"> operativos de inspección, vigilancia y control para dar cumplimiento a los fallos de río Bogotá</t>
    </r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</si>
  <si>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</si>
  <si>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</si>
  <si>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</si>
  <si>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17</t>
  </si>
  <si>
    <t>Realizar 39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</si>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</sst>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zoomScaleNormal="100" workbookViewId="0">
      <selection activeCell="F6" sqref="F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 t="s">
        <v>1</v>
      </c>
      <c r="M1" s="103"/>
      <c r="N1" s="103"/>
      <c r="O1" s="103"/>
      <c r="P1" s="103"/>
    </row>
    <row r="2" spans="1:45" s="40" customFormat="1" ht="23.45" customHeight="1">
      <c r="A2" s="105" t="s">
        <v>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107" t="s">
        <v>3</v>
      </c>
      <c r="G4" s="108"/>
      <c r="H4" s="108"/>
      <c r="I4" s="108"/>
      <c r="J4" s="108"/>
      <c r="K4" s="109"/>
    </row>
    <row r="5" spans="1:45" s="38" customFormat="1" ht="15" customHeight="1">
      <c r="F5" s="2" t="s">
        <v>4</v>
      </c>
      <c r="G5" s="2" t="s">
        <v>5</v>
      </c>
      <c r="H5" s="107" t="s">
        <v>6</v>
      </c>
      <c r="I5" s="108"/>
      <c r="J5" s="108"/>
      <c r="K5" s="109"/>
    </row>
    <row r="6" spans="1:45" s="38" customFormat="1">
      <c r="F6" s="37">
        <v>1</v>
      </c>
      <c r="G6" s="37" t="s">
        <v>7</v>
      </c>
      <c r="H6" s="110" t="s">
        <v>8</v>
      </c>
      <c r="I6" s="110"/>
      <c r="J6" s="110"/>
      <c r="K6" s="110"/>
    </row>
    <row r="7" spans="1:45" s="38" customFormat="1">
      <c r="F7" s="37"/>
      <c r="G7" s="37"/>
      <c r="H7" s="110"/>
      <c r="I7" s="110"/>
      <c r="J7" s="110"/>
      <c r="K7" s="110"/>
    </row>
    <row r="8" spans="1:45" s="38" customFormat="1">
      <c r="F8" s="37"/>
      <c r="G8" s="37"/>
      <c r="H8" s="110"/>
      <c r="I8" s="110"/>
      <c r="J8" s="110"/>
      <c r="K8" s="110"/>
    </row>
    <row r="9" spans="1:45" s="38" customFormat="1"/>
    <row r="10" spans="1:45" ht="14.45" customHeight="1">
      <c r="A10" s="100" t="s">
        <v>9</v>
      </c>
      <c r="B10" s="100"/>
      <c r="C10" s="100" t="s">
        <v>10</v>
      </c>
      <c r="D10" s="100" t="s">
        <v>11</v>
      </c>
      <c r="E10" s="100"/>
      <c r="F10" s="100"/>
      <c r="G10" s="104" t="s">
        <v>12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0" t="s">
        <v>13</v>
      </c>
      <c r="S10" s="100"/>
      <c r="T10" s="100"/>
      <c r="U10" s="100"/>
      <c r="V10" s="70" t="s">
        <v>14</v>
      </c>
      <c r="W10" s="71"/>
      <c r="X10" s="71"/>
      <c r="Y10" s="71"/>
      <c r="Z10" s="72"/>
      <c r="AA10" s="76" t="s">
        <v>15</v>
      </c>
      <c r="AB10" s="77"/>
      <c r="AC10" s="77"/>
      <c r="AD10" s="77"/>
      <c r="AE10" s="78"/>
      <c r="AF10" s="82" t="s">
        <v>16</v>
      </c>
      <c r="AG10" s="83"/>
      <c r="AH10" s="83"/>
      <c r="AI10" s="83"/>
      <c r="AJ10" s="84"/>
      <c r="AK10" s="88" t="s">
        <v>17</v>
      </c>
      <c r="AL10" s="89"/>
      <c r="AM10" s="89"/>
      <c r="AN10" s="89"/>
      <c r="AO10" s="90"/>
      <c r="AP10" s="94" t="s">
        <v>18</v>
      </c>
      <c r="AQ10" s="95"/>
      <c r="AR10" s="95"/>
      <c r="AS10" s="96"/>
    </row>
    <row r="11" spans="1:45" ht="14.45" customHeight="1">
      <c r="A11" s="100"/>
      <c r="B11" s="100"/>
      <c r="C11" s="100"/>
      <c r="D11" s="100"/>
      <c r="E11" s="100"/>
      <c r="F11" s="100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0"/>
      <c r="S11" s="100"/>
      <c r="T11" s="100"/>
      <c r="U11" s="100"/>
      <c r="V11" s="73"/>
      <c r="W11" s="74"/>
      <c r="X11" s="74"/>
      <c r="Y11" s="74"/>
      <c r="Z11" s="75"/>
      <c r="AA11" s="79"/>
      <c r="AB11" s="80"/>
      <c r="AC11" s="80"/>
      <c r="AD11" s="80"/>
      <c r="AE11" s="81"/>
      <c r="AF11" s="85"/>
      <c r="AG11" s="86"/>
      <c r="AH11" s="86"/>
      <c r="AI11" s="86"/>
      <c r="AJ11" s="87"/>
      <c r="AK11" s="91"/>
      <c r="AL11" s="92"/>
      <c r="AM11" s="92"/>
      <c r="AN11" s="92"/>
      <c r="AO11" s="93"/>
      <c r="AP11" s="97"/>
      <c r="AQ11" s="98"/>
      <c r="AR11" s="98"/>
      <c r="AS11" s="99"/>
    </row>
    <row r="12" spans="1:45" ht="45">
      <c r="A12" s="2" t="s">
        <v>19</v>
      </c>
      <c r="B12" s="2" t="s">
        <v>20</v>
      </c>
      <c r="C12" s="100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0.75</v>
      </c>
      <c r="AQ13" s="21"/>
      <c r="AR13" s="2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0.14000000000000001</v>
      </c>
      <c r="W14" s="21"/>
      <c r="X14" s="21">
        <f t="shared" ref="X14:X29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9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9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2772</v>
      </c>
      <c r="M22" s="21">
        <v>2772</v>
      </c>
      <c r="N22" s="21">
        <v>2772</v>
      </c>
      <c r="O22" s="21">
        <v>2772</v>
      </c>
      <c r="P22" s="21">
        <f t="shared" ref="P22:P29" si="10">SUM(L22:O22)</f>
        <v>11088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2772</v>
      </c>
      <c r="W22" s="21"/>
      <c r="X22" s="21">
        <f t="shared" si="5"/>
        <v>0</v>
      </c>
      <c r="Y22" s="21"/>
      <c r="Z22" s="21"/>
      <c r="AA22" s="29">
        <f t="shared" si="1"/>
        <v>2772</v>
      </c>
      <c r="AB22" s="21"/>
      <c r="AC22" s="21">
        <f t="shared" si="6"/>
        <v>0</v>
      </c>
      <c r="AD22" s="21"/>
      <c r="AE22" s="21"/>
      <c r="AF22" s="29">
        <f t="shared" si="2"/>
        <v>2772</v>
      </c>
      <c r="AG22" s="21"/>
      <c r="AH22" s="21">
        <f t="shared" si="7"/>
        <v>0</v>
      </c>
      <c r="AI22" s="21"/>
      <c r="AJ22" s="21"/>
      <c r="AK22" s="29">
        <f t="shared" si="3"/>
        <v>2772</v>
      </c>
      <c r="AL22" s="21"/>
      <c r="AM22" s="21">
        <f t="shared" si="8"/>
        <v>0</v>
      </c>
      <c r="AN22" s="21"/>
      <c r="AO22" s="21"/>
      <c r="AP22" s="21">
        <f t="shared" si="4"/>
        <v>11088</v>
      </c>
      <c r="AQ22" s="21"/>
      <c r="AR22" s="2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924</v>
      </c>
      <c r="M23" s="41">
        <v>924</v>
      </c>
      <c r="N23" s="41">
        <v>924</v>
      </c>
      <c r="O23" s="41">
        <v>924</v>
      </c>
      <c r="P23" s="21">
        <f t="shared" si="10"/>
        <v>3696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924</v>
      </c>
      <c r="W23" s="21"/>
      <c r="X23" s="21">
        <f t="shared" si="5"/>
        <v>0</v>
      </c>
      <c r="Y23" s="21"/>
      <c r="Z23" s="21"/>
      <c r="AA23" s="29">
        <f t="shared" si="1"/>
        <v>924</v>
      </c>
      <c r="AB23" s="21"/>
      <c r="AC23" s="21">
        <f t="shared" si="6"/>
        <v>0</v>
      </c>
      <c r="AD23" s="21"/>
      <c r="AE23" s="21"/>
      <c r="AF23" s="29">
        <f t="shared" si="2"/>
        <v>924</v>
      </c>
      <c r="AG23" s="21"/>
      <c r="AH23" s="21">
        <f t="shared" si="7"/>
        <v>0</v>
      </c>
      <c r="AI23" s="21"/>
      <c r="AJ23" s="21"/>
      <c r="AK23" s="29">
        <f t="shared" si="3"/>
        <v>924</v>
      </c>
      <c r="AL23" s="21"/>
      <c r="AM23" s="21">
        <f t="shared" si="8"/>
        <v>0</v>
      </c>
      <c r="AN23" s="21"/>
      <c r="AO23" s="21"/>
      <c r="AP23" s="21">
        <f t="shared" si="4"/>
        <v>3696</v>
      </c>
      <c r="AQ23" s="21"/>
      <c r="AR23" s="2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15</v>
      </c>
      <c r="M24" s="41">
        <v>40</v>
      </c>
      <c r="N24" s="41">
        <v>40</v>
      </c>
      <c r="O24" s="41">
        <v>25</v>
      </c>
      <c r="P24" s="21">
        <f t="shared" si="10"/>
        <v>120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15</v>
      </c>
      <c r="W24" s="21"/>
      <c r="X24" s="21">
        <f t="shared" si="5"/>
        <v>0</v>
      </c>
      <c r="Y24" s="21"/>
      <c r="Z24" s="21"/>
      <c r="AA24" s="29">
        <f t="shared" si="1"/>
        <v>40</v>
      </c>
      <c r="AB24" s="21"/>
      <c r="AC24" s="21">
        <f t="shared" si="6"/>
        <v>0</v>
      </c>
      <c r="AD24" s="21"/>
      <c r="AE24" s="21"/>
      <c r="AF24" s="29">
        <f t="shared" si="2"/>
        <v>40</v>
      </c>
      <c r="AG24" s="21"/>
      <c r="AH24" s="21">
        <f t="shared" si="7"/>
        <v>0</v>
      </c>
      <c r="AI24" s="21"/>
      <c r="AJ24" s="21"/>
      <c r="AK24" s="29">
        <f t="shared" si="3"/>
        <v>25</v>
      </c>
      <c r="AL24" s="21"/>
      <c r="AM24" s="21">
        <f t="shared" si="8"/>
        <v>0</v>
      </c>
      <c r="AN24" s="21"/>
      <c r="AO24" s="21"/>
      <c r="AP24" s="21">
        <f t="shared" si="4"/>
        <v>120</v>
      </c>
      <c r="AQ24" s="21"/>
      <c r="AR24" s="2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20</v>
      </c>
      <c r="M25" s="21">
        <v>57</v>
      </c>
      <c r="N25" s="21">
        <v>58</v>
      </c>
      <c r="O25" s="21">
        <v>57</v>
      </c>
      <c r="P25" s="21">
        <f t="shared" si="10"/>
        <v>192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20</v>
      </c>
      <c r="W25" s="21"/>
      <c r="X25" s="21">
        <f t="shared" si="5"/>
        <v>0</v>
      </c>
      <c r="Y25" s="21"/>
      <c r="Z25" s="21"/>
      <c r="AA25" s="29">
        <f t="shared" si="1"/>
        <v>57</v>
      </c>
      <c r="AB25" s="21"/>
      <c r="AC25" s="21">
        <f t="shared" si="6"/>
        <v>0</v>
      </c>
      <c r="AD25" s="21"/>
      <c r="AE25" s="21"/>
      <c r="AF25" s="29">
        <f t="shared" si="2"/>
        <v>58</v>
      </c>
      <c r="AG25" s="21"/>
      <c r="AH25" s="21">
        <f t="shared" si="7"/>
        <v>0</v>
      </c>
      <c r="AI25" s="21"/>
      <c r="AJ25" s="21"/>
      <c r="AK25" s="29">
        <f t="shared" si="3"/>
        <v>57</v>
      </c>
      <c r="AL25" s="21"/>
      <c r="AM25" s="21">
        <f t="shared" si="8"/>
        <v>0</v>
      </c>
      <c r="AN25" s="21"/>
      <c r="AO25" s="21"/>
      <c r="AP25" s="21">
        <f t="shared" si="4"/>
        <v>192</v>
      </c>
      <c r="AQ25" s="21"/>
      <c r="AR25" s="2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10</v>
      </c>
      <c r="M26" s="21">
        <v>30</v>
      </c>
      <c r="N26" s="21">
        <v>24</v>
      </c>
      <c r="O26" s="21">
        <v>17</v>
      </c>
      <c r="P26" s="21">
        <f t="shared" si="10"/>
        <v>81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10</v>
      </c>
      <c r="W26" s="21"/>
      <c r="X26" s="21">
        <f t="shared" si="5"/>
        <v>0</v>
      </c>
      <c r="Y26" s="21"/>
      <c r="Z26" s="21"/>
      <c r="AA26" s="29">
        <f t="shared" si="1"/>
        <v>30</v>
      </c>
      <c r="AB26" s="21"/>
      <c r="AC26" s="21">
        <f t="shared" si="6"/>
        <v>0</v>
      </c>
      <c r="AD26" s="21"/>
      <c r="AE26" s="21"/>
      <c r="AF26" s="29">
        <f t="shared" si="2"/>
        <v>24</v>
      </c>
      <c r="AG26" s="21"/>
      <c r="AH26" s="21">
        <f t="shared" si="7"/>
        <v>0</v>
      </c>
      <c r="AI26" s="21"/>
      <c r="AJ26" s="21"/>
      <c r="AK26" s="29">
        <f t="shared" si="3"/>
        <v>17</v>
      </c>
      <c r="AL26" s="21"/>
      <c r="AM26" s="21">
        <f t="shared" si="8"/>
        <v>0</v>
      </c>
      <c r="AN26" s="21"/>
      <c r="AO26" s="21"/>
      <c r="AP26" s="21">
        <f t="shared" si="4"/>
        <v>81</v>
      </c>
      <c r="AQ26" s="21"/>
      <c r="AR26" s="2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20</v>
      </c>
      <c r="M27" s="21">
        <v>48</v>
      </c>
      <c r="N27" s="21">
        <v>48</v>
      </c>
      <c r="O27" s="21">
        <v>49</v>
      </c>
      <c r="P27" s="21">
        <f t="shared" si="10"/>
        <v>165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20</v>
      </c>
      <c r="W27" s="21"/>
      <c r="X27" s="21">
        <f t="shared" si="5"/>
        <v>0</v>
      </c>
      <c r="Y27" s="21"/>
      <c r="Z27" s="21"/>
      <c r="AA27" s="29">
        <f t="shared" si="1"/>
        <v>48</v>
      </c>
      <c r="AB27" s="21"/>
      <c r="AC27" s="21">
        <f t="shared" si="6"/>
        <v>0</v>
      </c>
      <c r="AD27" s="21"/>
      <c r="AE27" s="21"/>
      <c r="AF27" s="29">
        <f t="shared" si="2"/>
        <v>48</v>
      </c>
      <c r="AG27" s="21"/>
      <c r="AH27" s="21">
        <f t="shared" si="7"/>
        <v>0</v>
      </c>
      <c r="AI27" s="21"/>
      <c r="AJ27" s="21"/>
      <c r="AK27" s="29">
        <f t="shared" si="3"/>
        <v>49</v>
      </c>
      <c r="AL27" s="21"/>
      <c r="AM27" s="21">
        <f t="shared" si="8"/>
        <v>0</v>
      </c>
      <c r="AN27" s="21"/>
      <c r="AO27" s="21"/>
      <c r="AP27" s="21">
        <f t="shared" si="4"/>
        <v>165</v>
      </c>
      <c r="AQ27" s="21"/>
      <c r="AR27" s="2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1</v>
      </c>
      <c r="M28" s="21">
        <v>3</v>
      </c>
      <c r="N28" s="21">
        <v>3</v>
      </c>
      <c r="O28" s="21">
        <v>3</v>
      </c>
      <c r="P28" s="21">
        <f t="shared" si="10"/>
        <v>10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1</v>
      </c>
      <c r="W28" s="21"/>
      <c r="X28" s="21">
        <f t="shared" si="5"/>
        <v>0</v>
      </c>
      <c r="Y28" s="21"/>
      <c r="Z28" s="21"/>
      <c r="AA28" s="29">
        <f t="shared" si="1"/>
        <v>3</v>
      </c>
      <c r="AB28" s="21"/>
      <c r="AC28" s="21">
        <f t="shared" si="6"/>
        <v>0</v>
      </c>
      <c r="AD28" s="21"/>
      <c r="AE28" s="21"/>
      <c r="AF28" s="29">
        <f t="shared" si="2"/>
        <v>3</v>
      </c>
      <c r="AG28" s="21"/>
      <c r="AH28" s="21">
        <f t="shared" si="7"/>
        <v>0</v>
      </c>
      <c r="AI28" s="21"/>
      <c r="AJ28" s="21"/>
      <c r="AK28" s="29">
        <f t="shared" si="3"/>
        <v>3</v>
      </c>
      <c r="AL28" s="21"/>
      <c r="AM28" s="21">
        <f t="shared" si="8"/>
        <v>0</v>
      </c>
      <c r="AN28" s="21"/>
      <c r="AO28" s="21"/>
      <c r="AP28" s="21">
        <f t="shared" si="4"/>
        <v>10</v>
      </c>
      <c r="AQ28" s="21"/>
      <c r="AR28" s="21">
        <f t="shared" si="9"/>
        <v>0</v>
      </c>
      <c r="AS28" s="21"/>
    </row>
    <row r="29" spans="1:45" s="30" customFormat="1" ht="90">
      <c r="A29" s="22">
        <v>4</v>
      </c>
      <c r="B29" s="21" t="s">
        <v>44</v>
      </c>
      <c r="C29" s="21" t="s">
        <v>101</v>
      </c>
      <c r="D29" s="26" t="s">
        <v>147</v>
      </c>
      <c r="E29" s="21" t="s">
        <v>148</v>
      </c>
      <c r="F29" s="21" t="s">
        <v>81</v>
      </c>
      <c r="G29" s="21" t="s">
        <v>149</v>
      </c>
      <c r="H29" s="21" t="s">
        <v>150</v>
      </c>
      <c r="I29" s="21" t="s">
        <v>51</v>
      </c>
      <c r="J29" s="21" t="s">
        <v>106</v>
      </c>
      <c r="K29" s="21" t="s">
        <v>134</v>
      </c>
      <c r="L29" s="21">
        <v>3</v>
      </c>
      <c r="M29" s="21">
        <v>12</v>
      </c>
      <c r="N29" s="21">
        <v>12</v>
      </c>
      <c r="O29" s="21">
        <v>12</v>
      </c>
      <c r="P29" s="21">
        <f t="shared" si="10"/>
        <v>39</v>
      </c>
      <c r="Q29" s="21" t="s">
        <v>64</v>
      </c>
      <c r="R29" s="21" t="s">
        <v>151</v>
      </c>
      <c r="S29" s="21" t="s">
        <v>136</v>
      </c>
      <c r="T29" s="21" t="s">
        <v>110</v>
      </c>
      <c r="U29" s="21" t="s">
        <v>111</v>
      </c>
      <c r="V29" s="29">
        <f t="shared" si="0"/>
        <v>3</v>
      </c>
      <c r="W29" s="21"/>
      <c r="X29" s="21">
        <f t="shared" si="5"/>
        <v>0</v>
      </c>
      <c r="Y29" s="21"/>
      <c r="Z29" s="21"/>
      <c r="AA29" s="29">
        <f t="shared" si="1"/>
        <v>12</v>
      </c>
      <c r="AB29" s="21"/>
      <c r="AC29" s="21">
        <f t="shared" si="6"/>
        <v>0</v>
      </c>
      <c r="AD29" s="21"/>
      <c r="AE29" s="21"/>
      <c r="AF29" s="29">
        <f t="shared" si="2"/>
        <v>12</v>
      </c>
      <c r="AG29" s="21"/>
      <c r="AH29" s="21">
        <f t="shared" si="7"/>
        <v>0</v>
      </c>
      <c r="AI29" s="21"/>
      <c r="AJ29" s="21"/>
      <c r="AK29" s="29">
        <f t="shared" si="3"/>
        <v>12</v>
      </c>
      <c r="AL29" s="21"/>
      <c r="AM29" s="21">
        <f t="shared" si="8"/>
        <v>0</v>
      </c>
      <c r="AN29" s="21"/>
      <c r="AO29" s="21"/>
      <c r="AP29" s="21">
        <f t="shared" si="4"/>
        <v>39</v>
      </c>
      <c r="AQ29" s="21"/>
      <c r="AR29" s="21">
        <f t="shared" si="9"/>
        <v>0</v>
      </c>
      <c r="AS29" s="21"/>
    </row>
    <row r="30" spans="1:45" s="5" customFormat="1" ht="15.75">
      <c r="A30" s="10"/>
      <c r="B30" s="10"/>
      <c r="C30" s="10"/>
      <c r="D30" s="10"/>
      <c r="E30" s="13" t="s">
        <v>152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56" customFormat="1" ht="105" customHeight="1">
      <c r="A31" s="36">
        <v>7</v>
      </c>
      <c r="B31" s="27" t="s">
        <v>153</v>
      </c>
      <c r="C31" s="27" t="s">
        <v>154</v>
      </c>
      <c r="D31" s="42" t="s">
        <v>155</v>
      </c>
      <c r="E31" s="43" t="s">
        <v>156</v>
      </c>
      <c r="F31" s="43" t="s">
        <v>157</v>
      </c>
      <c r="G31" s="43" t="s">
        <v>158</v>
      </c>
      <c r="H31" s="43" t="s">
        <v>159</v>
      </c>
      <c r="I31" s="44" t="s">
        <v>160</v>
      </c>
      <c r="J31" s="43" t="s">
        <v>161</v>
      </c>
      <c r="K31" s="43" t="s">
        <v>162</v>
      </c>
      <c r="L31" s="45" t="s">
        <v>163</v>
      </c>
      <c r="M31" s="46">
        <v>0.8</v>
      </c>
      <c r="N31" s="45" t="s">
        <v>163</v>
      </c>
      <c r="O31" s="47">
        <v>0.8</v>
      </c>
      <c r="P31" s="47">
        <v>0.8</v>
      </c>
      <c r="Q31" s="48" t="s">
        <v>164</v>
      </c>
      <c r="R31" s="48" t="s">
        <v>165</v>
      </c>
      <c r="S31" s="43" t="s">
        <v>166</v>
      </c>
      <c r="T31" s="43" t="s">
        <v>167</v>
      </c>
      <c r="U31" s="49" t="s">
        <v>168</v>
      </c>
      <c r="V31" s="50" t="s">
        <v>163</v>
      </c>
      <c r="W31" s="27" t="s">
        <v>163</v>
      </c>
      <c r="X31" s="51" t="s">
        <v>163</v>
      </c>
      <c r="Y31" s="27" t="s">
        <v>163</v>
      </c>
      <c r="Z31" s="27" t="s">
        <v>163</v>
      </c>
      <c r="AA31" s="52">
        <f>M31</f>
        <v>0.8</v>
      </c>
      <c r="AB31" s="53"/>
      <c r="AC31" s="54">
        <f t="shared" ref="AC31:AC37" si="11">IF(AB31/AA31&gt;100%,100%,AB31/AA31)</f>
        <v>0</v>
      </c>
      <c r="AD31" s="27"/>
      <c r="AE31" s="27"/>
      <c r="AF31" s="50" t="s">
        <v>163</v>
      </c>
      <c r="AG31" s="27" t="s">
        <v>163</v>
      </c>
      <c r="AH31" s="27" t="s">
        <v>163</v>
      </c>
      <c r="AI31" s="27" t="s">
        <v>163</v>
      </c>
      <c r="AJ31" s="27" t="s">
        <v>163</v>
      </c>
      <c r="AK31" s="52">
        <f>O31</f>
        <v>0.8</v>
      </c>
      <c r="AL31" s="27"/>
      <c r="AM31" s="54">
        <f t="shared" ref="AM31:AM37" si="12">IF(AL31/AK31&gt;100%,100%,AL31/AK31)</f>
        <v>0</v>
      </c>
      <c r="AN31" s="27"/>
      <c r="AO31" s="27"/>
      <c r="AP31" s="52">
        <f>P31</f>
        <v>0.8</v>
      </c>
      <c r="AQ31" s="55"/>
      <c r="AR31" s="54">
        <f t="shared" ref="AR31:AR37" si="13">IF(AQ31/AP31&gt;100%,100%,AQ31/AP31)</f>
        <v>0</v>
      </c>
      <c r="AS31" s="27"/>
    </row>
    <row r="32" spans="1:45" s="56" customFormat="1" ht="105">
      <c r="A32" s="36">
        <v>7</v>
      </c>
      <c r="B32" s="27" t="s">
        <v>153</v>
      </c>
      <c r="C32" s="27" t="s">
        <v>154</v>
      </c>
      <c r="D32" s="57" t="s">
        <v>169</v>
      </c>
      <c r="E32" s="48" t="s">
        <v>170</v>
      </c>
      <c r="F32" s="48" t="s">
        <v>157</v>
      </c>
      <c r="G32" s="48" t="s">
        <v>171</v>
      </c>
      <c r="H32" s="48" t="s">
        <v>172</v>
      </c>
      <c r="I32" s="48" t="s">
        <v>173</v>
      </c>
      <c r="J32" s="48" t="s">
        <v>161</v>
      </c>
      <c r="K32" s="48" t="s">
        <v>174</v>
      </c>
      <c r="L32" s="58">
        <v>1</v>
      </c>
      <c r="M32" s="58">
        <v>1</v>
      </c>
      <c r="N32" s="58">
        <v>1</v>
      </c>
      <c r="O32" s="59">
        <v>1</v>
      </c>
      <c r="P32" s="59">
        <v>1</v>
      </c>
      <c r="Q32" s="48" t="s">
        <v>164</v>
      </c>
      <c r="R32" s="48" t="s">
        <v>175</v>
      </c>
      <c r="S32" s="48" t="s">
        <v>176</v>
      </c>
      <c r="T32" s="43" t="s">
        <v>167</v>
      </c>
      <c r="U32" s="49" t="s">
        <v>177</v>
      </c>
      <c r="V32" s="53">
        <v>1</v>
      </c>
      <c r="W32" s="60"/>
      <c r="X32" s="54">
        <f t="shared" ref="X32:X37" si="14">IF(W32/V32&gt;100%,100%,W32/V32)</f>
        <v>0</v>
      </c>
      <c r="Y32" s="27"/>
      <c r="Z32" s="27"/>
      <c r="AA32" s="52">
        <f t="shared" ref="AA32:AA37" si="15">M32</f>
        <v>1</v>
      </c>
      <c r="AB32" s="55"/>
      <c r="AC32" s="54">
        <f t="shared" si="11"/>
        <v>0</v>
      </c>
      <c r="AD32" s="27"/>
      <c r="AE32" s="27"/>
      <c r="AF32" s="52">
        <f>N32</f>
        <v>1</v>
      </c>
      <c r="AG32" s="60"/>
      <c r="AH32" s="54">
        <f t="shared" ref="AH32:AH34" si="16">IF(AG32/AF32&gt;100%,100%,AG32/AF32)</f>
        <v>0</v>
      </c>
      <c r="AI32" s="27"/>
      <c r="AJ32" s="27"/>
      <c r="AK32" s="52">
        <f t="shared" ref="AK32:AK37" si="17">O32</f>
        <v>1</v>
      </c>
      <c r="AL32" s="60"/>
      <c r="AM32" s="54">
        <f t="shared" si="12"/>
        <v>0</v>
      </c>
      <c r="AN32" s="27"/>
      <c r="AO32" s="27"/>
      <c r="AP32" s="52">
        <f t="shared" ref="AP32:AP37" si="18">P32</f>
        <v>1</v>
      </c>
      <c r="AQ32" s="55"/>
      <c r="AR32" s="54">
        <f t="shared" si="13"/>
        <v>0</v>
      </c>
      <c r="AS32" s="61"/>
    </row>
    <row r="33" spans="1:45" s="56" customFormat="1" ht="150">
      <c r="A33" s="36">
        <v>7</v>
      </c>
      <c r="B33" s="27" t="s">
        <v>153</v>
      </c>
      <c r="C33" s="27" t="s">
        <v>178</v>
      </c>
      <c r="D33" s="57" t="s">
        <v>179</v>
      </c>
      <c r="E33" s="48" t="s">
        <v>180</v>
      </c>
      <c r="F33" s="48" t="s">
        <v>157</v>
      </c>
      <c r="G33" s="48" t="s">
        <v>181</v>
      </c>
      <c r="H33" s="48" t="s">
        <v>182</v>
      </c>
      <c r="I33" s="48" t="s">
        <v>173</v>
      </c>
      <c r="J33" s="48" t="s">
        <v>161</v>
      </c>
      <c r="K33" s="48" t="s">
        <v>183</v>
      </c>
      <c r="L33" s="45" t="s">
        <v>163</v>
      </c>
      <c r="M33" s="46">
        <v>1</v>
      </c>
      <c r="N33" s="46">
        <v>1</v>
      </c>
      <c r="O33" s="47">
        <v>1</v>
      </c>
      <c r="P33" s="47">
        <v>1</v>
      </c>
      <c r="Q33" s="48" t="s">
        <v>164</v>
      </c>
      <c r="R33" s="48" t="s">
        <v>184</v>
      </c>
      <c r="S33" s="48" t="s">
        <v>185</v>
      </c>
      <c r="T33" s="43" t="s">
        <v>167</v>
      </c>
      <c r="U33" s="49" t="s">
        <v>186</v>
      </c>
      <c r="V33" s="53" t="s">
        <v>163</v>
      </c>
      <c r="W33" s="27" t="s">
        <v>163</v>
      </c>
      <c r="X33" s="27" t="s">
        <v>163</v>
      </c>
      <c r="Y33" s="27" t="s">
        <v>163</v>
      </c>
      <c r="Z33" s="27" t="s">
        <v>163</v>
      </c>
      <c r="AA33" s="52">
        <f t="shared" si="15"/>
        <v>1</v>
      </c>
      <c r="AB33" s="55"/>
      <c r="AC33" s="54">
        <f t="shared" si="11"/>
        <v>0</v>
      </c>
      <c r="AD33" s="27"/>
      <c r="AE33" s="27"/>
      <c r="AF33" s="52">
        <f t="shared" ref="AF33:AF34" si="19">N33</f>
        <v>1</v>
      </c>
      <c r="AG33" s="27"/>
      <c r="AH33" s="54">
        <f t="shared" si="16"/>
        <v>0</v>
      </c>
      <c r="AI33" s="27"/>
      <c r="AJ33" s="27"/>
      <c r="AK33" s="52">
        <f t="shared" si="17"/>
        <v>1</v>
      </c>
      <c r="AL33" s="27"/>
      <c r="AM33" s="54">
        <f t="shared" si="12"/>
        <v>0</v>
      </c>
      <c r="AN33" s="27"/>
      <c r="AO33" s="27"/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153</v>
      </c>
      <c r="C34" s="27" t="s">
        <v>154</v>
      </c>
      <c r="D34" s="57" t="s">
        <v>187</v>
      </c>
      <c r="E34" s="48" t="s">
        <v>188</v>
      </c>
      <c r="F34" s="48" t="s">
        <v>157</v>
      </c>
      <c r="G34" s="48" t="s">
        <v>189</v>
      </c>
      <c r="H34" s="48" t="s">
        <v>190</v>
      </c>
      <c r="I34" s="48" t="s">
        <v>173</v>
      </c>
      <c r="J34" s="48" t="s">
        <v>84</v>
      </c>
      <c r="K34" s="48" t="s">
        <v>189</v>
      </c>
      <c r="L34" s="46">
        <v>1</v>
      </c>
      <c r="M34" s="45" t="s">
        <v>163</v>
      </c>
      <c r="N34" s="46">
        <v>1</v>
      </c>
      <c r="O34" s="47" t="s">
        <v>163</v>
      </c>
      <c r="P34" s="47">
        <v>1</v>
      </c>
      <c r="Q34" s="48" t="s">
        <v>64</v>
      </c>
      <c r="R34" s="48" t="s">
        <v>191</v>
      </c>
      <c r="S34" s="48" t="s">
        <v>191</v>
      </c>
      <c r="T34" s="43" t="s">
        <v>167</v>
      </c>
      <c r="U34" s="49" t="s">
        <v>177</v>
      </c>
      <c r="V34" s="53">
        <v>1</v>
      </c>
      <c r="W34" s="60"/>
      <c r="X34" s="54">
        <f t="shared" si="14"/>
        <v>0</v>
      </c>
      <c r="Y34" s="27"/>
      <c r="Z34" s="27"/>
      <c r="AA34" s="52" t="str">
        <f t="shared" si="15"/>
        <v>No programada</v>
      </c>
      <c r="AB34" s="55"/>
      <c r="AC34" s="54" t="e">
        <f t="shared" si="11"/>
        <v>#VALUE!</v>
      </c>
      <c r="AD34" s="27"/>
      <c r="AE34" s="27"/>
      <c r="AF34" s="52">
        <f t="shared" si="19"/>
        <v>1</v>
      </c>
      <c r="AG34" s="60"/>
      <c r="AH34" s="54">
        <f t="shared" si="16"/>
        <v>0</v>
      </c>
      <c r="AI34" s="27"/>
      <c r="AJ34" s="27"/>
      <c r="AK34" s="52" t="str">
        <f t="shared" si="17"/>
        <v>No programada</v>
      </c>
      <c r="AL34" s="31" t="s">
        <v>163</v>
      </c>
      <c r="AM34" s="31" t="s">
        <v>163</v>
      </c>
      <c r="AN34" s="31" t="s">
        <v>163</v>
      </c>
      <c r="AO34" s="31" t="s">
        <v>163</v>
      </c>
      <c r="AP34" s="52">
        <f t="shared" si="18"/>
        <v>1</v>
      </c>
      <c r="AQ34" s="55"/>
      <c r="AR34" s="54">
        <f t="shared" si="13"/>
        <v>0</v>
      </c>
      <c r="AS34" s="27"/>
    </row>
    <row r="35" spans="1:45" s="56" customFormat="1" ht="105">
      <c r="A35" s="36">
        <v>7</v>
      </c>
      <c r="B35" s="27" t="s">
        <v>153</v>
      </c>
      <c r="C35" s="27" t="s">
        <v>154</v>
      </c>
      <c r="D35" s="57" t="s">
        <v>192</v>
      </c>
      <c r="E35" s="27" t="s">
        <v>193</v>
      </c>
      <c r="F35" s="27" t="s">
        <v>157</v>
      </c>
      <c r="G35" s="27" t="s">
        <v>194</v>
      </c>
      <c r="H35" s="27" t="s">
        <v>195</v>
      </c>
      <c r="I35" s="27" t="s">
        <v>196</v>
      </c>
      <c r="J35" s="28" t="s">
        <v>106</v>
      </c>
      <c r="K35" s="27" t="s">
        <v>194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27" t="s">
        <v>64</v>
      </c>
      <c r="R35" s="63" t="s">
        <v>191</v>
      </c>
      <c r="S35" s="63" t="s">
        <v>191</v>
      </c>
      <c r="T35" s="27" t="s">
        <v>197</v>
      </c>
      <c r="U35" s="64" t="s">
        <v>163</v>
      </c>
      <c r="V35" s="64" t="s">
        <v>163</v>
      </c>
      <c r="W35" s="64" t="s">
        <v>163</v>
      </c>
      <c r="X35" s="64" t="s">
        <v>163</v>
      </c>
      <c r="Y35" s="64" t="s">
        <v>163</v>
      </c>
      <c r="Z35" s="64" t="s">
        <v>163</v>
      </c>
      <c r="AA35" s="65">
        <f t="shared" si="15"/>
        <v>1</v>
      </c>
      <c r="AB35" s="66"/>
      <c r="AC35" s="54">
        <f t="shared" si="11"/>
        <v>0</v>
      </c>
      <c r="AD35" s="27"/>
      <c r="AE35" s="64" t="s">
        <v>163</v>
      </c>
      <c r="AF35" s="64" t="s">
        <v>163</v>
      </c>
      <c r="AG35" s="64" t="s">
        <v>163</v>
      </c>
      <c r="AH35" s="64" t="s">
        <v>163</v>
      </c>
      <c r="AI35" s="64" t="s">
        <v>163</v>
      </c>
      <c r="AJ35" s="65">
        <f t="shared" ref="AJ35" si="20">O35</f>
        <v>1</v>
      </c>
      <c r="AK35" s="52">
        <f t="shared" si="17"/>
        <v>1</v>
      </c>
      <c r="AL35" s="66"/>
      <c r="AM35" s="54">
        <f t="shared" si="12"/>
        <v>0</v>
      </c>
      <c r="AN35" s="27"/>
      <c r="AO35" s="64"/>
      <c r="AP35" s="65">
        <f t="shared" si="18"/>
        <v>2</v>
      </c>
      <c r="AQ35" s="66"/>
      <c r="AR35" s="54">
        <f t="shared" si="13"/>
        <v>0</v>
      </c>
      <c r="AS35" s="67"/>
    </row>
    <row r="36" spans="1:45" s="56" customFormat="1" ht="105">
      <c r="A36" s="36">
        <v>5</v>
      </c>
      <c r="B36" s="27" t="s">
        <v>198</v>
      </c>
      <c r="C36" s="27" t="s">
        <v>199</v>
      </c>
      <c r="D36" s="57" t="s">
        <v>200</v>
      </c>
      <c r="E36" s="48" t="s">
        <v>201</v>
      </c>
      <c r="F36" s="48" t="s">
        <v>157</v>
      </c>
      <c r="G36" s="48" t="s">
        <v>202</v>
      </c>
      <c r="H36" s="48" t="s">
        <v>203</v>
      </c>
      <c r="I36" s="48" t="s">
        <v>204</v>
      </c>
      <c r="J36" s="48" t="s">
        <v>106</v>
      </c>
      <c r="K36" s="48" t="s">
        <v>205</v>
      </c>
      <c r="L36" s="46">
        <v>1</v>
      </c>
      <c r="M36" s="46">
        <v>0</v>
      </c>
      <c r="N36" s="46">
        <v>0</v>
      </c>
      <c r="O36" s="47">
        <v>0</v>
      </c>
      <c r="P36" s="47">
        <v>1</v>
      </c>
      <c r="Q36" s="48" t="s">
        <v>64</v>
      </c>
      <c r="R36" s="48" t="s">
        <v>206</v>
      </c>
      <c r="S36" s="48" t="s">
        <v>207</v>
      </c>
      <c r="T36" s="43" t="s">
        <v>208</v>
      </c>
      <c r="U36" s="49" t="s">
        <v>209</v>
      </c>
      <c r="V36" s="52">
        <v>1</v>
      </c>
      <c r="W36" s="68"/>
      <c r="X36" s="54">
        <f t="shared" si="14"/>
        <v>0</v>
      </c>
      <c r="Y36" s="52"/>
      <c r="Z36" s="52"/>
      <c r="AA36" s="31" t="s">
        <v>163</v>
      </c>
      <c r="AB36" s="31" t="s">
        <v>163</v>
      </c>
      <c r="AC36" s="31" t="s">
        <v>163</v>
      </c>
      <c r="AD36" s="31" t="s">
        <v>163</v>
      </c>
      <c r="AE36" s="31" t="s">
        <v>163</v>
      </c>
      <c r="AF36" s="31" t="s">
        <v>163</v>
      </c>
      <c r="AG36" s="31" t="s">
        <v>163</v>
      </c>
      <c r="AH36" s="31" t="s">
        <v>163</v>
      </c>
      <c r="AI36" s="31" t="s">
        <v>163</v>
      </c>
      <c r="AJ36" s="31" t="s">
        <v>163</v>
      </c>
      <c r="AK36" s="31" t="s">
        <v>163</v>
      </c>
      <c r="AL36" s="31" t="s">
        <v>163</v>
      </c>
      <c r="AM36" s="31" t="s">
        <v>163</v>
      </c>
      <c r="AN36" s="31" t="s">
        <v>163</v>
      </c>
      <c r="AO36" s="31" t="s">
        <v>163</v>
      </c>
      <c r="AP36" s="52">
        <f t="shared" si="18"/>
        <v>1</v>
      </c>
      <c r="AQ36" s="69"/>
      <c r="AR36" s="54">
        <f t="shared" si="13"/>
        <v>0</v>
      </c>
      <c r="AS36" s="67"/>
    </row>
    <row r="37" spans="1:45" s="56" customFormat="1" ht="150">
      <c r="A37" s="36">
        <v>5</v>
      </c>
      <c r="B37" s="27" t="s">
        <v>198</v>
      </c>
      <c r="C37" s="27" t="s">
        <v>199</v>
      </c>
      <c r="D37" s="57" t="s">
        <v>210</v>
      </c>
      <c r="E37" s="48" t="s">
        <v>211</v>
      </c>
      <c r="F37" s="48" t="s">
        <v>157</v>
      </c>
      <c r="G37" s="48" t="s">
        <v>212</v>
      </c>
      <c r="H37" s="48" t="s">
        <v>213</v>
      </c>
      <c r="I37" s="48" t="s">
        <v>196</v>
      </c>
      <c r="J37" s="48" t="s">
        <v>84</v>
      </c>
      <c r="K37" s="48" t="s">
        <v>214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8" t="s">
        <v>215</v>
      </c>
      <c r="R37" s="48" t="s">
        <v>216</v>
      </c>
      <c r="S37" s="48" t="s">
        <v>207</v>
      </c>
      <c r="T37" s="43" t="s">
        <v>208</v>
      </c>
      <c r="U37" s="49" t="s">
        <v>209</v>
      </c>
      <c r="V37" s="52">
        <v>1</v>
      </c>
      <c r="W37" s="68"/>
      <c r="X37" s="54">
        <f t="shared" si="14"/>
        <v>0</v>
      </c>
      <c r="Y37" s="52"/>
      <c r="Z37" s="52"/>
      <c r="AA37" s="52">
        <f t="shared" si="15"/>
        <v>1</v>
      </c>
      <c r="AB37" s="54"/>
      <c r="AC37" s="54">
        <f t="shared" si="11"/>
        <v>0</v>
      </c>
      <c r="AD37" s="52"/>
      <c r="AE37" s="52"/>
      <c r="AF37" s="52">
        <f t="shared" ref="AF37" si="21">N37</f>
        <v>1</v>
      </c>
      <c r="AG37" s="52"/>
      <c r="AH37" s="54">
        <f t="shared" ref="AH37" si="22">IF(AG37/AF37&gt;100%,100%,AG37/AF37)</f>
        <v>0</v>
      </c>
      <c r="AI37" s="52"/>
      <c r="AJ37" s="52"/>
      <c r="AK37" s="52">
        <f t="shared" si="17"/>
        <v>1</v>
      </c>
      <c r="AL37" s="52"/>
      <c r="AM37" s="54">
        <f t="shared" si="12"/>
        <v>0</v>
      </c>
      <c r="AN37" s="52"/>
      <c r="AO37" s="52"/>
      <c r="AP37" s="52">
        <f t="shared" si="18"/>
        <v>1</v>
      </c>
      <c r="AQ37" s="55"/>
      <c r="AR37" s="54">
        <f t="shared" si="13"/>
        <v>0</v>
      </c>
      <c r="AS37" s="27"/>
    </row>
    <row r="38" spans="1:45" s="5" customFormat="1" ht="15.75">
      <c r="A38" s="10"/>
      <c r="B38" s="10"/>
      <c r="C38" s="10"/>
      <c r="D38" s="10"/>
      <c r="E38" s="11" t="s">
        <v>217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>
        <f>AVERAGE(X31:X37)*20%</f>
        <v>0</v>
      </c>
      <c r="Y38" s="10"/>
      <c r="Z38" s="10"/>
      <c r="AA38" s="12"/>
      <c r="AB38" s="12"/>
      <c r="AC38" s="14" t="e">
        <f>AVERAGE(AC31:AC37)*20%</f>
        <v>#VALUE!</v>
      </c>
      <c r="AD38" s="10"/>
      <c r="AE38" s="10"/>
      <c r="AF38" s="12"/>
      <c r="AG38" s="12"/>
      <c r="AH38" s="14">
        <f>AVERAGE(AH31:AH37)*20%</f>
        <v>0</v>
      </c>
      <c r="AI38" s="10"/>
      <c r="AJ38" s="10"/>
      <c r="AK38" s="12"/>
      <c r="AL38" s="12"/>
      <c r="AM38" s="14">
        <f>AVERAGE(AM31:AM37)*20%</f>
        <v>0</v>
      </c>
      <c r="AN38" s="10"/>
      <c r="AO38" s="10"/>
      <c r="AP38" s="17"/>
      <c r="AQ38" s="17"/>
      <c r="AR38" s="14">
        <f>AVERAGE(AR31:AR37)*20%</f>
        <v>0</v>
      </c>
      <c r="AS38" s="10"/>
    </row>
    <row r="39" spans="1:45" s="9" customFormat="1" ht="18.75">
      <c r="A39" s="6"/>
      <c r="B39" s="6"/>
      <c r="C39" s="6"/>
      <c r="D39" s="6"/>
      <c r="E39" s="7" t="s">
        <v>218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>
        <f>AM30+AM38</f>
        <v>0</v>
      </c>
      <c r="AN39" s="6"/>
      <c r="AO39" s="6"/>
      <c r="AP39" s="18"/>
      <c r="AQ39" s="18"/>
      <c r="AR39" s="19">
        <f>AR30+AR38</f>
        <v>0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F13:F30 F40:F1048576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9FC9A537-6340-403E-AE9D-33BDBA51BF4E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