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mc:AlternateContent xmlns:mc="http://schemas.openxmlformats.org/markup-compatibility/2006">
    <mc:Choice Requires="x15">
      <x15ac:absPath xmlns:x15ac="http://schemas.microsoft.com/office/spreadsheetml/2010/11/ac" url="C:\Users\sandra.pereira\Documents\OCTUBRE 2018\ACTIVIDAD 2 CASOS HOLA\PRESUPUESTO\"/>
    </mc:Choice>
  </mc:AlternateContent>
  <xr:revisionPtr revIDLastSave="0" documentId="8_{0C753D46-EACE-4A7E-A591-7BF4276CE292}" xr6:coauthVersionLast="31" xr6:coauthVersionMax="31" xr10:uidLastSave="{00000000-0000-0000-0000-000000000000}"/>
  <bookViews>
    <workbookView xWindow="525" yWindow="4410" windowWidth="9180" windowHeight="1995" tabRatio="882" activeTab="6"/>
  </bookViews>
  <sheets>
    <sheet name="1131" sheetId="258" r:id="rId1"/>
    <sheet name="1128" sheetId="257" r:id="rId2"/>
    <sheet name="1120" sheetId="256" r:id="rId3"/>
    <sheet name="1094" sheetId="255" r:id="rId4"/>
    <sheet name="1129" sheetId="254" r:id="rId5"/>
    <sheet name="PASIVOS" sheetId="251" r:id="rId6"/>
    <sheet name="TOTAL" sheetId="252" r:id="rId7"/>
  </sheets>
  <definedNames>
    <definedName name="_xlnm.Print_Area" localSheetId="3">'1094'!$A$1:$K$461</definedName>
    <definedName name="_xlnm.Print_Area" localSheetId="2">'1120'!$A$1:$K$72</definedName>
    <definedName name="_xlnm.Print_Area" localSheetId="1">'1128'!$A$1:$K$362</definedName>
    <definedName name="_xlnm.Print_Area" localSheetId="4">'1129'!$A$1:$K$94</definedName>
    <definedName name="_xlnm.Print_Area" localSheetId="0">'1131'!$A$1:$K$362</definedName>
    <definedName name="_xlnm.Print_Area" localSheetId="5">PASIVOS!$A$1:$K$22</definedName>
    <definedName name="_xlnm.Print_Area" localSheetId="6">TOTAL!$B$3:$O$25</definedName>
    <definedName name="_xlnm.Print_Titles" localSheetId="3">'1094'!$28:$29</definedName>
    <definedName name="_xlnm.Print_Titles" localSheetId="1">'1128'!$16:$17</definedName>
    <definedName name="_xlnm.Print_Titles" localSheetId="0">'1131'!$21:$22</definedName>
    <definedName name="_xlnm.Print_Titles" localSheetId="5">PASIVOS!$12:$13</definedName>
    <definedName name="_xlnm.Print_Titles" localSheetId="6">TOTAL!$1:$3</definedName>
  </definedNames>
  <calcPr calcId="179017" fullCalcOnLoad="1"/>
</workbook>
</file>

<file path=xl/calcChain.xml><?xml version="1.0" encoding="utf-8"?>
<calcChain xmlns="http://schemas.openxmlformats.org/spreadsheetml/2006/main">
  <c r="I26" i="255" l="1"/>
  <c r="K454" i="255"/>
  <c r="K453" i="255"/>
  <c r="K452" i="255"/>
  <c r="K451" i="255"/>
  <c r="K450" i="255"/>
  <c r="K64" i="256"/>
  <c r="K354" i="257"/>
  <c r="K358" i="258"/>
  <c r="J358" i="258"/>
  <c r="I361" i="258"/>
  <c r="I358" i="258"/>
  <c r="K355" i="258"/>
  <c r="K354" i="258"/>
  <c r="K449" i="255"/>
  <c r="K353" i="257"/>
  <c r="K352" i="257"/>
  <c r="K88" i="254"/>
  <c r="K448" i="255"/>
  <c r="K447" i="255"/>
  <c r="K446" i="255"/>
  <c r="K445" i="255"/>
  <c r="K444" i="255"/>
  <c r="K443" i="255"/>
  <c r="K442" i="255"/>
  <c r="K441" i="255"/>
  <c r="K440" i="255"/>
  <c r="K439" i="255"/>
  <c r="K438" i="255"/>
  <c r="K437" i="255"/>
  <c r="K436" i="255"/>
  <c r="K435" i="255"/>
  <c r="K434" i="255"/>
  <c r="K63" i="256"/>
  <c r="K351" i="257"/>
  <c r="K350" i="257"/>
  <c r="K349" i="257"/>
  <c r="K348" i="257"/>
  <c r="K347" i="257"/>
  <c r="K346" i="257"/>
  <c r="K345" i="257"/>
  <c r="K344" i="257"/>
  <c r="K343" i="257"/>
  <c r="K342" i="257"/>
  <c r="K341" i="257"/>
  <c r="K340" i="257"/>
  <c r="K353" i="258"/>
  <c r="K352" i="258"/>
  <c r="K351" i="258"/>
  <c r="K350" i="258"/>
  <c r="K349" i="258"/>
  <c r="K348" i="258"/>
  <c r="K347" i="258"/>
  <c r="K346" i="258"/>
  <c r="K345" i="258"/>
  <c r="K344" i="258"/>
  <c r="K343" i="258"/>
  <c r="K342" i="258"/>
  <c r="K341" i="258"/>
  <c r="K340" i="258"/>
  <c r="K339" i="258"/>
  <c r="K338" i="258"/>
  <c r="K337" i="258"/>
  <c r="K336" i="258"/>
  <c r="K87" i="254"/>
  <c r="K86" i="254"/>
  <c r="K433" i="255"/>
  <c r="K432" i="255"/>
  <c r="K431" i="255"/>
  <c r="K430" i="255"/>
  <c r="K429" i="255"/>
  <c r="K428" i="255"/>
  <c r="K427" i="255"/>
  <c r="K426" i="255"/>
  <c r="K425" i="255"/>
  <c r="K424" i="255"/>
  <c r="K423" i="255"/>
  <c r="K422" i="255"/>
  <c r="K421" i="255"/>
  <c r="K420" i="255"/>
  <c r="K419" i="255"/>
  <c r="K418" i="255"/>
  <c r="K417" i="255"/>
  <c r="K416" i="255"/>
  <c r="K415" i="255"/>
  <c r="K414" i="255"/>
  <c r="K413" i="255"/>
  <c r="K412" i="255"/>
  <c r="K411" i="255"/>
  <c r="K410" i="255"/>
  <c r="K409" i="255"/>
  <c r="K408" i="255"/>
  <c r="K407" i="255"/>
  <c r="K406" i="255"/>
  <c r="K405" i="255"/>
  <c r="K404" i="255"/>
  <c r="K403" i="255"/>
  <c r="K402" i="255"/>
  <c r="K401" i="255"/>
  <c r="K400" i="255"/>
  <c r="K399" i="255"/>
  <c r="K398" i="255"/>
  <c r="K397" i="255"/>
  <c r="K396" i="255"/>
  <c r="K395" i="255"/>
  <c r="K394" i="255"/>
  <c r="K393" i="255"/>
  <c r="K392" i="255"/>
  <c r="K391" i="255"/>
  <c r="K390" i="255"/>
  <c r="K389" i="255"/>
  <c r="K388" i="255"/>
  <c r="K387" i="255"/>
  <c r="K386" i="255"/>
  <c r="K385" i="255"/>
  <c r="K384" i="255"/>
  <c r="K383" i="255"/>
  <c r="K382" i="255"/>
  <c r="K381" i="255"/>
  <c r="K380" i="255"/>
  <c r="K379" i="255"/>
  <c r="K378" i="255"/>
  <c r="K377" i="255"/>
  <c r="K376" i="255"/>
  <c r="K375" i="255"/>
  <c r="K374" i="255"/>
  <c r="K373" i="255"/>
  <c r="K372" i="255"/>
  <c r="K371" i="255"/>
  <c r="K370" i="255"/>
  <c r="K369" i="255"/>
  <c r="K368" i="255"/>
  <c r="K367" i="255"/>
  <c r="D460" i="255"/>
  <c r="H7" i="252"/>
  <c r="K62" i="256"/>
  <c r="K61" i="256"/>
  <c r="K60" i="256"/>
  <c r="K59" i="256"/>
  <c r="K58" i="256"/>
  <c r="K57" i="256"/>
  <c r="K56" i="256"/>
  <c r="K55" i="256"/>
  <c r="K54" i="256"/>
  <c r="K53" i="256"/>
  <c r="K52" i="256"/>
  <c r="K51" i="256"/>
  <c r="K339" i="257"/>
  <c r="K338" i="257"/>
  <c r="K337" i="257"/>
  <c r="K336" i="257"/>
  <c r="K335" i="257"/>
  <c r="K334" i="257"/>
  <c r="K333" i="257"/>
  <c r="K332" i="257"/>
  <c r="K331" i="257"/>
  <c r="K330" i="257"/>
  <c r="K329" i="257"/>
  <c r="K328" i="257"/>
  <c r="K327" i="257"/>
  <c r="K326" i="257"/>
  <c r="K325" i="257"/>
  <c r="K324" i="257"/>
  <c r="K323" i="257"/>
  <c r="K322" i="257"/>
  <c r="K321" i="257"/>
  <c r="K320" i="257"/>
  <c r="K319" i="257"/>
  <c r="K318" i="257"/>
  <c r="K317" i="257"/>
  <c r="K316" i="257"/>
  <c r="K315" i="257"/>
  <c r="K314" i="257"/>
  <c r="K313" i="257"/>
  <c r="K312" i="257"/>
  <c r="K311" i="257"/>
  <c r="K310" i="257"/>
  <c r="K309" i="257"/>
  <c r="K308" i="257"/>
  <c r="K307" i="257"/>
  <c r="K306" i="257"/>
  <c r="K305" i="257"/>
  <c r="K304" i="257"/>
  <c r="K303" i="257"/>
  <c r="K302" i="257"/>
  <c r="K301" i="257"/>
  <c r="K300" i="257"/>
  <c r="K299" i="257"/>
  <c r="K298" i="257"/>
  <c r="K297" i="257"/>
  <c r="K296" i="257"/>
  <c r="K295" i="257"/>
  <c r="K294" i="257"/>
  <c r="K293" i="257"/>
  <c r="K292" i="257"/>
  <c r="K291" i="257"/>
  <c r="K290" i="257"/>
  <c r="K289" i="257"/>
  <c r="K335" i="258"/>
  <c r="K334" i="258"/>
  <c r="K333" i="258"/>
  <c r="K332" i="258"/>
  <c r="K331" i="258"/>
  <c r="K330" i="258"/>
  <c r="K329" i="258"/>
  <c r="K328" i="258"/>
  <c r="K327" i="258"/>
  <c r="K326" i="258"/>
  <c r="K325" i="258"/>
  <c r="K324" i="258"/>
  <c r="K323" i="258"/>
  <c r="K322" i="258"/>
  <c r="K321" i="258"/>
  <c r="K320" i="258"/>
  <c r="K319" i="258"/>
  <c r="K318" i="258"/>
  <c r="K317" i="258"/>
  <c r="K316" i="258"/>
  <c r="K315" i="258"/>
  <c r="K314" i="258"/>
  <c r="K313" i="258"/>
  <c r="K312" i="258"/>
  <c r="K311" i="258"/>
  <c r="K310" i="258"/>
  <c r="K309" i="258"/>
  <c r="K308" i="258"/>
  <c r="K307" i="258"/>
  <c r="K306" i="258"/>
  <c r="K305" i="258"/>
  <c r="K304" i="258"/>
  <c r="K303" i="258"/>
  <c r="K302" i="258"/>
  <c r="K301" i="258"/>
  <c r="K300" i="258"/>
  <c r="K299" i="258"/>
  <c r="K298" i="258"/>
  <c r="K297" i="258"/>
  <c r="K296" i="258"/>
  <c r="K295" i="258"/>
  <c r="K294" i="258"/>
  <c r="K293" i="258"/>
  <c r="K292" i="258"/>
  <c r="K291" i="258"/>
  <c r="K290" i="258"/>
  <c r="K289" i="258"/>
  <c r="K85" i="254"/>
  <c r="K84" i="254"/>
  <c r="K83" i="254"/>
  <c r="K82" i="254"/>
  <c r="K81" i="254"/>
  <c r="K80" i="254"/>
  <c r="K79" i="254"/>
  <c r="K78" i="254"/>
  <c r="K77" i="254"/>
  <c r="K76" i="254"/>
  <c r="K75" i="254"/>
  <c r="K74" i="254"/>
  <c r="K73" i="254"/>
  <c r="K72" i="254"/>
  <c r="K71" i="254"/>
  <c r="K70" i="254"/>
  <c r="K69" i="254"/>
  <c r="K68" i="254"/>
  <c r="K67" i="254"/>
  <c r="K66" i="254"/>
  <c r="K65" i="254"/>
  <c r="K64" i="254"/>
  <c r="K63" i="254"/>
  <c r="K62" i="254"/>
  <c r="K61" i="254"/>
  <c r="K60" i="254"/>
  <c r="K366" i="255"/>
  <c r="K365" i="255"/>
  <c r="K364" i="255"/>
  <c r="K363" i="255"/>
  <c r="K362" i="255"/>
  <c r="K361" i="255"/>
  <c r="K360" i="255"/>
  <c r="K359" i="255"/>
  <c r="K358" i="255"/>
  <c r="K357" i="255"/>
  <c r="K356" i="255"/>
  <c r="K355" i="255"/>
  <c r="K354" i="255"/>
  <c r="K353" i="255"/>
  <c r="K352" i="255"/>
  <c r="K351" i="255"/>
  <c r="K350" i="255"/>
  <c r="K349" i="255"/>
  <c r="K348" i="255"/>
  <c r="K347" i="255"/>
  <c r="K346" i="255"/>
  <c r="K345" i="255"/>
  <c r="K344" i="255"/>
  <c r="K343" i="255"/>
  <c r="K342" i="255"/>
  <c r="K341" i="255"/>
  <c r="K340" i="255"/>
  <c r="K339" i="255"/>
  <c r="K338" i="255"/>
  <c r="K337" i="255"/>
  <c r="K336" i="255"/>
  <c r="K335" i="255"/>
  <c r="K334" i="255"/>
  <c r="K333" i="255"/>
  <c r="K332" i="255"/>
  <c r="K331" i="255"/>
  <c r="K330" i="255"/>
  <c r="K329" i="255"/>
  <c r="K328" i="255"/>
  <c r="K327" i="255"/>
  <c r="K326" i="255"/>
  <c r="K325" i="255"/>
  <c r="K324" i="255"/>
  <c r="K323" i="255"/>
  <c r="K322" i="255"/>
  <c r="K321" i="255"/>
  <c r="K320" i="255"/>
  <c r="K319" i="255"/>
  <c r="K318" i="255"/>
  <c r="K317" i="255"/>
  <c r="K316" i="255"/>
  <c r="K315" i="255"/>
  <c r="K314" i="255"/>
  <c r="K313" i="255"/>
  <c r="K312" i="255"/>
  <c r="K311" i="255"/>
  <c r="K310" i="255"/>
  <c r="K288" i="257"/>
  <c r="K287" i="257"/>
  <c r="K286" i="257"/>
  <c r="K285" i="257"/>
  <c r="K284" i="257"/>
  <c r="K283" i="257"/>
  <c r="K282" i="257"/>
  <c r="K281" i="257"/>
  <c r="K280" i="257"/>
  <c r="K279" i="257"/>
  <c r="K278" i="257"/>
  <c r="K277" i="257"/>
  <c r="K276" i="257"/>
  <c r="K275" i="257"/>
  <c r="K274" i="257"/>
  <c r="K273" i="257"/>
  <c r="K272" i="257"/>
  <c r="K271" i="257"/>
  <c r="K270" i="257"/>
  <c r="K269" i="257"/>
  <c r="K268" i="257"/>
  <c r="K267" i="257"/>
  <c r="K266" i="257"/>
  <c r="K265" i="257"/>
  <c r="K264" i="257"/>
  <c r="K263" i="257"/>
  <c r="K262" i="257"/>
  <c r="K261" i="257"/>
  <c r="K260" i="257"/>
  <c r="K259" i="257"/>
  <c r="K258" i="257"/>
  <c r="K257" i="257"/>
  <c r="K256" i="257"/>
  <c r="K255" i="257"/>
  <c r="K254" i="257"/>
  <c r="K253" i="257"/>
  <c r="K252" i="257"/>
  <c r="K251" i="257"/>
  <c r="K250" i="257"/>
  <c r="K249" i="257"/>
  <c r="K248" i="257"/>
  <c r="K247" i="257"/>
  <c r="K246" i="257"/>
  <c r="K245" i="257"/>
  <c r="K288" i="258"/>
  <c r="K287" i="258"/>
  <c r="K286" i="258"/>
  <c r="K285" i="258"/>
  <c r="K284" i="258"/>
  <c r="K283" i="258"/>
  <c r="K282" i="258"/>
  <c r="K281" i="258"/>
  <c r="K280" i="258"/>
  <c r="K279" i="258"/>
  <c r="K278" i="258"/>
  <c r="K277" i="258"/>
  <c r="K276" i="258"/>
  <c r="K275" i="258"/>
  <c r="K274" i="258"/>
  <c r="K273" i="258"/>
  <c r="K272" i="258"/>
  <c r="K271" i="258"/>
  <c r="K270" i="258"/>
  <c r="K269" i="258"/>
  <c r="K268" i="258"/>
  <c r="K267" i="258"/>
  <c r="K266" i="258"/>
  <c r="K265" i="258"/>
  <c r="K264" i="258"/>
  <c r="K263" i="258"/>
  <c r="K262" i="258"/>
  <c r="K261" i="258"/>
  <c r="K260" i="258"/>
  <c r="K259" i="258"/>
  <c r="K258" i="258"/>
  <c r="K257" i="258"/>
  <c r="K256" i="258"/>
  <c r="K255" i="258"/>
  <c r="K254" i="258"/>
  <c r="K253" i="258"/>
  <c r="K252" i="258"/>
  <c r="K251" i="258"/>
  <c r="K250" i="258"/>
  <c r="K249" i="258"/>
  <c r="K248" i="258"/>
  <c r="K247" i="258"/>
  <c r="K246" i="258"/>
  <c r="K245" i="258"/>
  <c r="K244" i="258"/>
  <c r="K243" i="258"/>
  <c r="K242" i="258"/>
  <c r="K241" i="258"/>
  <c r="K240" i="258"/>
  <c r="K239" i="258"/>
  <c r="K238" i="258"/>
  <c r="K237" i="258"/>
  <c r="K236" i="258"/>
  <c r="K235" i="258"/>
  <c r="K234" i="258"/>
  <c r="K233" i="258"/>
  <c r="K232" i="258"/>
  <c r="K231" i="258"/>
  <c r="K230" i="258"/>
  <c r="K309" i="255"/>
  <c r="K308" i="255"/>
  <c r="K307" i="255"/>
  <c r="K306" i="255"/>
  <c r="K244" i="257"/>
  <c r="K243" i="257"/>
  <c r="K242" i="257"/>
  <c r="K241" i="257"/>
  <c r="K240" i="257"/>
  <c r="K239" i="257"/>
  <c r="K238" i="257"/>
  <c r="K237" i="257"/>
  <c r="K236" i="257"/>
  <c r="K235" i="257"/>
  <c r="K234" i="257"/>
  <c r="K233" i="257"/>
  <c r="K232" i="257"/>
  <c r="K231" i="257"/>
  <c r="K230" i="257"/>
  <c r="K229" i="257"/>
  <c r="K228" i="257"/>
  <c r="K229" i="258"/>
  <c r="I19" i="258"/>
  <c r="G361" i="258"/>
  <c r="K4" i="252"/>
  <c r="K305" i="255"/>
  <c r="K304" i="255"/>
  <c r="K303" i="255"/>
  <c r="K227" i="257"/>
  <c r="K226" i="257"/>
  <c r="K225" i="257"/>
  <c r="K302" i="255"/>
  <c r="K301" i="255"/>
  <c r="K300" i="255"/>
  <c r="I14" i="257"/>
  <c r="G361" i="257"/>
  <c r="K5" i="252"/>
  <c r="K228" i="258"/>
  <c r="K227" i="258"/>
  <c r="K226" i="258"/>
  <c r="K299" i="255"/>
  <c r="K224" i="257"/>
  <c r="K223" i="257"/>
  <c r="K222" i="257"/>
  <c r="K225" i="258"/>
  <c r="K224" i="258"/>
  <c r="K223" i="258"/>
  <c r="K298" i="255"/>
  <c r="K297" i="255"/>
  <c r="K296" i="255"/>
  <c r="I21" i="256"/>
  <c r="I68" i="256"/>
  <c r="E71" i="256"/>
  <c r="K221" i="257"/>
  <c r="K222" i="258"/>
  <c r="K50" i="256"/>
  <c r="K221" i="258"/>
  <c r="K220" i="258"/>
  <c r="K219" i="258"/>
  <c r="K218" i="258"/>
  <c r="K295" i="255"/>
  <c r="K294" i="255"/>
  <c r="K49" i="256"/>
  <c r="K217" i="258"/>
  <c r="K216" i="258"/>
  <c r="K215" i="258"/>
  <c r="K214" i="258"/>
  <c r="K220" i="257"/>
  <c r="K219" i="257"/>
  <c r="I47" i="254"/>
  <c r="K47" i="254"/>
  <c r="I90" i="254"/>
  <c r="E93" i="254"/>
  <c r="K213" i="258"/>
  <c r="K212" i="258"/>
  <c r="K293" i="255"/>
  <c r="K292" i="255"/>
  <c r="K291" i="255"/>
  <c r="K290" i="255"/>
  <c r="K289" i="255"/>
  <c r="K288" i="255"/>
  <c r="K218" i="257"/>
  <c r="K287" i="255"/>
  <c r="K286" i="255"/>
  <c r="K285" i="255"/>
  <c r="I23" i="256"/>
  <c r="K48" i="256"/>
  <c r="K47" i="256"/>
  <c r="I187" i="257"/>
  <c r="K187" i="257"/>
  <c r="I83" i="257"/>
  <c r="K83" i="257"/>
  <c r="K217" i="257"/>
  <c r="K216" i="257"/>
  <c r="K215" i="257"/>
  <c r="K211" i="258"/>
  <c r="K210" i="258"/>
  <c r="K209" i="258"/>
  <c r="K208" i="258"/>
  <c r="K207" i="258"/>
  <c r="K59" i="254"/>
  <c r="K284" i="255"/>
  <c r="K283" i="255"/>
  <c r="K282" i="255"/>
  <c r="K214" i="257"/>
  <c r="K213" i="257"/>
  <c r="K281" i="255"/>
  <c r="K46" i="256"/>
  <c r="K45" i="256"/>
  <c r="K44" i="256"/>
  <c r="K43" i="256"/>
  <c r="K206" i="258"/>
  <c r="K205" i="258"/>
  <c r="K204" i="258"/>
  <c r="K203" i="258"/>
  <c r="K202" i="258"/>
  <c r="K201" i="258"/>
  <c r="K280" i="255"/>
  <c r="K212" i="257"/>
  <c r="I10" i="256"/>
  <c r="K42" i="256"/>
  <c r="K211" i="257"/>
  <c r="K41" i="256"/>
  <c r="K279" i="255"/>
  <c r="K278" i="255"/>
  <c r="I9" i="256"/>
  <c r="I16" i="256"/>
  <c r="G71" i="256"/>
  <c r="K6" i="252"/>
  <c r="K200" i="258"/>
  <c r="K277" i="255"/>
  <c r="K276" i="255"/>
  <c r="K275" i="255"/>
  <c r="K274" i="255"/>
  <c r="K199" i="258"/>
  <c r="K198" i="258"/>
  <c r="K197" i="258"/>
  <c r="K196" i="258"/>
  <c r="K58" i="254"/>
  <c r="K273" i="255"/>
  <c r="K272" i="255"/>
  <c r="K193" i="258"/>
  <c r="K192" i="258"/>
  <c r="K191" i="258"/>
  <c r="K190" i="258"/>
  <c r="K189" i="258"/>
  <c r="K188" i="258"/>
  <c r="K187" i="258"/>
  <c r="J358" i="257"/>
  <c r="I361" i="257"/>
  <c r="I13" i="254"/>
  <c r="G93" i="254"/>
  <c r="K57" i="254"/>
  <c r="K186" i="258"/>
  <c r="K185" i="258"/>
  <c r="K184" i="258"/>
  <c r="K183" i="258"/>
  <c r="K271" i="255"/>
  <c r="K270" i="255"/>
  <c r="K269" i="255"/>
  <c r="K268" i="255"/>
  <c r="K56" i="254"/>
  <c r="K55" i="254"/>
  <c r="K54" i="254"/>
  <c r="K53" i="254"/>
  <c r="K52" i="254"/>
  <c r="K51" i="254"/>
  <c r="K50" i="254"/>
  <c r="K49" i="254"/>
  <c r="K48" i="254"/>
  <c r="K46" i="254"/>
  <c r="K45" i="254"/>
  <c r="K44" i="254"/>
  <c r="K43" i="254"/>
  <c r="K42" i="254"/>
  <c r="K41" i="254"/>
  <c r="K40" i="254"/>
  <c r="K39" i="254"/>
  <c r="K38" i="254"/>
  <c r="K37" i="254"/>
  <c r="K36" i="254"/>
  <c r="K35" i="254"/>
  <c r="K34" i="254"/>
  <c r="K33" i="254"/>
  <c r="K32" i="254"/>
  <c r="K31" i="254"/>
  <c r="K30" i="254"/>
  <c r="K29" i="254"/>
  <c r="K28" i="254"/>
  <c r="K27" i="254"/>
  <c r="K26" i="254"/>
  <c r="K25" i="254"/>
  <c r="K24" i="254"/>
  <c r="K23" i="254"/>
  <c r="K22" i="254"/>
  <c r="K21" i="254"/>
  <c r="K20" i="254"/>
  <c r="K19" i="254"/>
  <c r="K18" i="254"/>
  <c r="K17" i="254"/>
  <c r="K267" i="255"/>
  <c r="K266" i="255"/>
  <c r="K265" i="255"/>
  <c r="K264" i="255"/>
  <c r="K263" i="255"/>
  <c r="K262" i="255"/>
  <c r="K261" i="255"/>
  <c r="K260" i="255"/>
  <c r="K259" i="255"/>
  <c r="K258" i="255"/>
  <c r="K257" i="255"/>
  <c r="K256" i="255"/>
  <c r="K255" i="255"/>
  <c r="K254" i="255"/>
  <c r="K253" i="255"/>
  <c r="K252" i="255"/>
  <c r="K251" i="255"/>
  <c r="K250" i="255"/>
  <c r="K249" i="255"/>
  <c r="K248" i="255"/>
  <c r="K247" i="255"/>
  <c r="K246" i="255"/>
  <c r="K245" i="255"/>
  <c r="K244" i="255"/>
  <c r="K243" i="255"/>
  <c r="K242" i="255"/>
  <c r="K241" i="255"/>
  <c r="K240" i="255"/>
  <c r="K239" i="255"/>
  <c r="K238" i="255"/>
  <c r="K237" i="255"/>
  <c r="K236" i="255"/>
  <c r="K235" i="255"/>
  <c r="K234" i="255"/>
  <c r="K233" i="255"/>
  <c r="K232" i="255"/>
  <c r="K231" i="255"/>
  <c r="K230" i="255"/>
  <c r="K229" i="255"/>
  <c r="K228" i="255"/>
  <c r="K227" i="255"/>
  <c r="K226" i="255"/>
  <c r="K225" i="255"/>
  <c r="K224" i="255"/>
  <c r="K223" i="255"/>
  <c r="K222" i="255"/>
  <c r="K221" i="255"/>
  <c r="K220" i="255"/>
  <c r="K219" i="255"/>
  <c r="K218" i="255"/>
  <c r="K217" i="255"/>
  <c r="K216" i="255"/>
  <c r="K215" i="255"/>
  <c r="K214" i="255"/>
  <c r="K213" i="255"/>
  <c r="K212" i="255"/>
  <c r="K211" i="255"/>
  <c r="K210" i="255"/>
  <c r="K209" i="255"/>
  <c r="K208" i="255"/>
  <c r="K207" i="255"/>
  <c r="K206" i="255"/>
  <c r="K205" i="255"/>
  <c r="K204" i="255"/>
  <c r="K203" i="255"/>
  <c r="K202" i="255"/>
  <c r="K201" i="255"/>
  <c r="K200" i="255"/>
  <c r="K199" i="255"/>
  <c r="K198" i="255"/>
  <c r="K197" i="255"/>
  <c r="K196" i="255"/>
  <c r="K195" i="255"/>
  <c r="K194" i="255"/>
  <c r="K193" i="255"/>
  <c r="K192" i="255"/>
  <c r="K191" i="255"/>
  <c r="K190" i="255"/>
  <c r="K189" i="255"/>
  <c r="K188" i="255"/>
  <c r="K187" i="255"/>
  <c r="K209" i="257"/>
  <c r="K208" i="257"/>
  <c r="K207" i="257"/>
  <c r="K206" i="257"/>
  <c r="K205" i="257"/>
  <c r="K204" i="257"/>
  <c r="K203" i="257"/>
  <c r="K202" i="257"/>
  <c r="K201" i="257"/>
  <c r="K200" i="257"/>
  <c r="K199" i="257"/>
  <c r="K198" i="257"/>
  <c r="K197" i="257"/>
  <c r="K196" i="257"/>
  <c r="K195" i="257"/>
  <c r="K194" i="257"/>
  <c r="K193" i="257"/>
  <c r="K192" i="257"/>
  <c r="K191" i="257"/>
  <c r="K190" i="257"/>
  <c r="K189" i="257"/>
  <c r="K188" i="257"/>
  <c r="K186" i="257"/>
  <c r="K185" i="257"/>
  <c r="K184" i="257"/>
  <c r="K183" i="257"/>
  <c r="K182" i="257"/>
  <c r="K181" i="257"/>
  <c r="K180" i="257"/>
  <c r="K179" i="257"/>
  <c r="K178" i="257"/>
  <c r="K177" i="257"/>
  <c r="K176" i="257"/>
  <c r="K175" i="257"/>
  <c r="K174" i="257"/>
  <c r="K173" i="257"/>
  <c r="K172" i="257"/>
  <c r="K171" i="257"/>
  <c r="K170" i="257"/>
  <c r="K169" i="257"/>
  <c r="K168" i="257"/>
  <c r="K167" i="257"/>
  <c r="K166" i="257"/>
  <c r="K165" i="257"/>
  <c r="K182" i="258"/>
  <c r="K181" i="258"/>
  <c r="K180" i="258"/>
  <c r="K179" i="258"/>
  <c r="K178" i="258"/>
  <c r="K177" i="258"/>
  <c r="K176" i="258"/>
  <c r="K175" i="258"/>
  <c r="K174" i="258"/>
  <c r="K173" i="258"/>
  <c r="K172" i="258"/>
  <c r="K171" i="258"/>
  <c r="K170" i="258"/>
  <c r="K169" i="258"/>
  <c r="K168" i="258"/>
  <c r="K167" i="258"/>
  <c r="K166" i="258"/>
  <c r="K165" i="258"/>
  <c r="K164" i="258"/>
  <c r="K163" i="258"/>
  <c r="K162" i="258"/>
  <c r="K161" i="258"/>
  <c r="K160" i="258"/>
  <c r="K159" i="258"/>
  <c r="K158" i="258"/>
  <c r="K157" i="258"/>
  <c r="K156" i="258"/>
  <c r="K155" i="258"/>
  <c r="K154" i="258"/>
  <c r="K153" i="258"/>
  <c r="K152" i="258"/>
  <c r="K151" i="258"/>
  <c r="K150" i="258"/>
  <c r="K149" i="258"/>
  <c r="K148" i="258"/>
  <c r="K147" i="258"/>
  <c r="K146" i="258"/>
  <c r="K145" i="258"/>
  <c r="K144" i="258"/>
  <c r="K143" i="258"/>
  <c r="K142" i="258"/>
  <c r="K141" i="258"/>
  <c r="K140" i="258"/>
  <c r="K139" i="258"/>
  <c r="K138" i="258"/>
  <c r="K137" i="258"/>
  <c r="K136" i="258"/>
  <c r="K135" i="258"/>
  <c r="K186" i="255"/>
  <c r="K185" i="255"/>
  <c r="K184" i="255"/>
  <c r="K183" i="255"/>
  <c r="K182" i="255"/>
  <c r="K181" i="255"/>
  <c r="K180" i="255"/>
  <c r="K179" i="255"/>
  <c r="K178" i="255"/>
  <c r="K177" i="255"/>
  <c r="K176" i="255"/>
  <c r="K175" i="255"/>
  <c r="K174" i="255"/>
  <c r="K173" i="255"/>
  <c r="K172" i="255"/>
  <c r="K171" i="255"/>
  <c r="K170" i="255"/>
  <c r="K169" i="255"/>
  <c r="K168" i="255"/>
  <c r="K167" i="255"/>
  <c r="K166" i="255"/>
  <c r="K165" i="255"/>
  <c r="K164" i="255"/>
  <c r="K163" i="255"/>
  <c r="K162" i="255"/>
  <c r="K161" i="255"/>
  <c r="K160" i="255"/>
  <c r="K159" i="255"/>
  <c r="K158" i="255"/>
  <c r="K157" i="255"/>
  <c r="K156" i="255"/>
  <c r="K155" i="255"/>
  <c r="K154" i="255"/>
  <c r="K153" i="255"/>
  <c r="K152" i="255"/>
  <c r="K151" i="255"/>
  <c r="K150" i="255"/>
  <c r="K149" i="255"/>
  <c r="K148" i="255"/>
  <c r="K147" i="255"/>
  <c r="K146" i="255"/>
  <c r="K145" i="255"/>
  <c r="K144" i="255"/>
  <c r="K143" i="255"/>
  <c r="K142" i="255"/>
  <c r="K141" i="255"/>
  <c r="K140" i="255"/>
  <c r="K139" i="255"/>
  <c r="K138" i="255"/>
  <c r="K137" i="255"/>
  <c r="K136" i="255"/>
  <c r="K135" i="255"/>
  <c r="K134" i="255"/>
  <c r="K133" i="255"/>
  <c r="K132" i="255"/>
  <c r="K131" i="255"/>
  <c r="K130" i="255"/>
  <c r="K129" i="255"/>
  <c r="K128" i="255"/>
  <c r="K127" i="255"/>
  <c r="K126" i="255"/>
  <c r="K125" i="255"/>
  <c r="K124" i="255"/>
  <c r="K123" i="255"/>
  <c r="K122" i="255"/>
  <c r="K121" i="255"/>
  <c r="K120" i="255"/>
  <c r="K119" i="255"/>
  <c r="K118" i="255"/>
  <c r="K117" i="255"/>
  <c r="K116" i="255"/>
  <c r="K115" i="255"/>
  <c r="K114" i="255"/>
  <c r="K113" i="255"/>
  <c r="K112" i="255"/>
  <c r="K111" i="255"/>
  <c r="K110" i="255"/>
  <c r="K109" i="255"/>
  <c r="K108" i="255"/>
  <c r="K107" i="255"/>
  <c r="K106" i="255"/>
  <c r="K105" i="255"/>
  <c r="K104" i="255"/>
  <c r="K103" i="255"/>
  <c r="K102" i="255"/>
  <c r="K101" i="255"/>
  <c r="K100" i="255"/>
  <c r="K99" i="255"/>
  <c r="K98" i="255"/>
  <c r="K97" i="255"/>
  <c r="K96" i="255"/>
  <c r="K95" i="255"/>
  <c r="K94" i="255"/>
  <c r="K93" i="255"/>
  <c r="K92" i="255"/>
  <c r="K91" i="255"/>
  <c r="K90" i="255"/>
  <c r="K89" i="255"/>
  <c r="K88" i="255"/>
  <c r="K87" i="255"/>
  <c r="K86" i="255"/>
  <c r="K85" i="255"/>
  <c r="K84" i="255"/>
  <c r="K83" i="255"/>
  <c r="K82" i="255"/>
  <c r="K81" i="255"/>
  <c r="K80" i="255"/>
  <c r="K79" i="255"/>
  <c r="K78" i="255"/>
  <c r="K77" i="255"/>
  <c r="K76" i="255"/>
  <c r="K75" i="255"/>
  <c r="K74" i="255"/>
  <c r="K164" i="257"/>
  <c r="K163" i="257"/>
  <c r="K162" i="257"/>
  <c r="K161" i="257"/>
  <c r="K160" i="257"/>
  <c r="K159" i="257"/>
  <c r="K158" i="257"/>
  <c r="K157" i="257"/>
  <c r="K156" i="257"/>
  <c r="K155" i="257"/>
  <c r="K154" i="257"/>
  <c r="K153" i="257"/>
  <c r="K152" i="257"/>
  <c r="K151" i="257"/>
  <c r="K150" i="257"/>
  <c r="K149" i="257"/>
  <c r="K148" i="257"/>
  <c r="K147" i="257"/>
  <c r="K146" i="257"/>
  <c r="K145" i="257"/>
  <c r="K144" i="257"/>
  <c r="K143" i="257"/>
  <c r="K142" i="257"/>
  <c r="K141" i="257"/>
  <c r="K140" i="257"/>
  <c r="K139" i="257"/>
  <c r="K138" i="257"/>
  <c r="K137" i="257"/>
  <c r="K136" i="257"/>
  <c r="K135" i="257"/>
  <c r="K134" i="257"/>
  <c r="K133" i="257"/>
  <c r="K132" i="257"/>
  <c r="K131" i="257"/>
  <c r="K130" i="257"/>
  <c r="K129" i="257"/>
  <c r="K128" i="257"/>
  <c r="K127" i="257"/>
  <c r="K126" i="257"/>
  <c r="K125" i="257"/>
  <c r="K124" i="257"/>
  <c r="K123" i="257"/>
  <c r="K122" i="257"/>
  <c r="K121" i="257"/>
  <c r="K120" i="257"/>
  <c r="K119" i="257"/>
  <c r="K118" i="257"/>
  <c r="K117" i="257"/>
  <c r="K116" i="257"/>
  <c r="K115" i="257"/>
  <c r="K114" i="257"/>
  <c r="K113" i="257"/>
  <c r="K112" i="257"/>
  <c r="K111" i="257"/>
  <c r="K110" i="257"/>
  <c r="K109" i="257"/>
  <c r="K108" i="257"/>
  <c r="K107" i="257"/>
  <c r="K134" i="258"/>
  <c r="K133" i="258"/>
  <c r="K132" i="258"/>
  <c r="K131" i="258"/>
  <c r="K130" i="258"/>
  <c r="K129" i="258"/>
  <c r="K128" i="258"/>
  <c r="K127" i="258"/>
  <c r="K126" i="258"/>
  <c r="K125" i="258"/>
  <c r="K124" i="258"/>
  <c r="K123" i="258"/>
  <c r="K122" i="258"/>
  <c r="K121" i="258"/>
  <c r="K120" i="258"/>
  <c r="K119" i="258"/>
  <c r="K118" i="258"/>
  <c r="K117" i="258"/>
  <c r="K116" i="258"/>
  <c r="K115" i="258"/>
  <c r="K114" i="258"/>
  <c r="K113" i="258"/>
  <c r="K112" i="258"/>
  <c r="K111" i="258"/>
  <c r="K110" i="258"/>
  <c r="K109" i="258"/>
  <c r="K108" i="258"/>
  <c r="K107" i="258"/>
  <c r="K106" i="258"/>
  <c r="K105" i="258"/>
  <c r="K104" i="258"/>
  <c r="K103" i="258"/>
  <c r="K102" i="258"/>
  <c r="K101" i="258"/>
  <c r="K100" i="258"/>
  <c r="K99" i="258"/>
  <c r="K98" i="258"/>
  <c r="K97" i="258"/>
  <c r="K96" i="258"/>
  <c r="K95" i="258"/>
  <c r="K94" i="258"/>
  <c r="K93" i="258"/>
  <c r="K92" i="258"/>
  <c r="K91" i="258"/>
  <c r="K90" i="258"/>
  <c r="K89" i="258"/>
  <c r="K88" i="258"/>
  <c r="K87" i="258"/>
  <c r="K86" i="258"/>
  <c r="K85" i="258"/>
  <c r="K84" i="258"/>
  <c r="K83" i="258"/>
  <c r="K82" i="258"/>
  <c r="K81" i="258"/>
  <c r="K80" i="258"/>
  <c r="K79" i="258"/>
  <c r="K78" i="258"/>
  <c r="K77" i="258"/>
  <c r="K76" i="258"/>
  <c r="K75" i="258"/>
  <c r="K74" i="258"/>
  <c r="K73" i="258"/>
  <c r="K72" i="258"/>
  <c r="K71" i="258"/>
  <c r="K70" i="258"/>
  <c r="K69" i="258"/>
  <c r="K68" i="258"/>
  <c r="K67" i="258"/>
  <c r="K66" i="258"/>
  <c r="K65" i="258"/>
  <c r="K64" i="258"/>
  <c r="K63" i="258"/>
  <c r="K62" i="258"/>
  <c r="K61" i="258"/>
  <c r="K60" i="258"/>
  <c r="F7" i="252"/>
  <c r="D361" i="257"/>
  <c r="H5" i="252"/>
  <c r="K99" i="257"/>
  <c r="K63" i="255"/>
  <c r="K61" i="255"/>
  <c r="K52" i="255"/>
  <c r="G460" i="255"/>
  <c r="K7" i="252"/>
  <c r="K45" i="255"/>
  <c r="K78" i="257"/>
  <c r="K16" i="251"/>
  <c r="D361" i="258"/>
  <c r="H4" i="252"/>
  <c r="K84" i="257"/>
  <c r="K50" i="257"/>
  <c r="K46" i="257"/>
  <c r="K50" i="258"/>
  <c r="K53" i="255"/>
  <c r="K102" i="257"/>
  <c r="K95" i="257"/>
  <c r="K92" i="257"/>
  <c r="K90" i="257"/>
  <c r="K89" i="257"/>
  <c r="K77" i="257"/>
  <c r="K76" i="257"/>
  <c r="K75" i="257"/>
  <c r="K65" i="257"/>
  <c r="K58" i="257"/>
  <c r="K56" i="257"/>
  <c r="K55" i="257"/>
  <c r="K54" i="257"/>
  <c r="K52" i="257"/>
  <c r="K51" i="257"/>
  <c r="K48" i="257"/>
  <c r="K21" i="257"/>
  <c r="K26" i="258"/>
  <c r="K44" i="255"/>
  <c r="K31" i="258"/>
  <c r="K35" i="258"/>
  <c r="I11" i="251"/>
  <c r="K53" i="257"/>
  <c r="K30" i="258"/>
  <c r="K14" i="251"/>
  <c r="K18" i="251"/>
  <c r="K21" i="251"/>
  <c r="O11" i="252"/>
  <c r="J18" i="251"/>
  <c r="I21" i="251"/>
  <c r="M11" i="252"/>
  <c r="I18" i="251"/>
  <c r="E21" i="251"/>
  <c r="K70" i="257"/>
  <c r="K34" i="257"/>
  <c r="K39" i="257"/>
  <c r="J457" i="255"/>
  <c r="I460" i="255"/>
  <c r="K106" i="257"/>
  <c r="K105" i="257"/>
  <c r="K104" i="257"/>
  <c r="K103" i="257"/>
  <c r="K73" i="255"/>
  <c r="K72" i="255"/>
  <c r="K71" i="255"/>
  <c r="K70" i="255"/>
  <c r="K69" i="255"/>
  <c r="K68" i="255"/>
  <c r="K67" i="255"/>
  <c r="K66" i="255"/>
  <c r="K65" i="255"/>
  <c r="K64" i="255"/>
  <c r="K62" i="255"/>
  <c r="K101" i="257"/>
  <c r="K100" i="257"/>
  <c r="K98" i="257"/>
  <c r="K97" i="257"/>
  <c r="K96" i="257"/>
  <c r="K94" i="257"/>
  <c r="K93" i="257"/>
  <c r="K60" i="255"/>
  <c r="K59" i="255"/>
  <c r="K58" i="255"/>
  <c r="K57" i="255"/>
  <c r="K56" i="255"/>
  <c r="K55" i="255"/>
  <c r="K54" i="255"/>
  <c r="K51" i="255"/>
  <c r="K50" i="255"/>
  <c r="K49" i="255"/>
  <c r="K48" i="255"/>
  <c r="K47" i="255"/>
  <c r="K91" i="257"/>
  <c r="K88" i="257"/>
  <c r="K46" i="255"/>
  <c r="K43" i="255"/>
  <c r="K42" i="255"/>
  <c r="K41" i="255"/>
  <c r="K40" i="255"/>
  <c r="K87" i="257"/>
  <c r="K86" i="257"/>
  <c r="K85" i="257"/>
  <c r="K82" i="257"/>
  <c r="K81" i="257"/>
  <c r="K80" i="257"/>
  <c r="K79" i="257"/>
  <c r="K74" i="257"/>
  <c r="K59" i="258"/>
  <c r="K58" i="258"/>
  <c r="K57" i="258"/>
  <c r="K56" i="258"/>
  <c r="K73" i="257"/>
  <c r="K72" i="257"/>
  <c r="K71" i="257"/>
  <c r="K55" i="258"/>
  <c r="K54" i="258"/>
  <c r="K53" i="258"/>
  <c r="K52" i="258"/>
  <c r="K51" i="258"/>
  <c r="K49" i="258"/>
  <c r="K48" i="258"/>
  <c r="K47" i="258"/>
  <c r="K46" i="258"/>
  <c r="K45" i="258"/>
  <c r="K44" i="258"/>
  <c r="K43" i="258"/>
  <c r="K42" i="258"/>
  <c r="K41" i="258"/>
  <c r="K40" i="258"/>
  <c r="K39" i="258"/>
  <c r="K38" i="258"/>
  <c r="K69" i="257"/>
  <c r="K68" i="257"/>
  <c r="K67" i="257"/>
  <c r="K66" i="257"/>
  <c r="K61" i="257"/>
  <c r="K60" i="257"/>
  <c r="K59" i="257"/>
  <c r="K25" i="258"/>
  <c r="K34" i="258"/>
  <c r="K29" i="258"/>
  <c r="K64" i="257"/>
  <c r="K63" i="257"/>
  <c r="K62" i="257"/>
  <c r="K57" i="257"/>
  <c r="K31" i="255"/>
  <c r="K30" i="255"/>
  <c r="K20" i="257"/>
  <c r="K19" i="257"/>
  <c r="K18" i="257"/>
  <c r="K23" i="258"/>
  <c r="K24" i="258"/>
  <c r="K27" i="258"/>
  <c r="K28" i="258"/>
  <c r="K32" i="258"/>
  <c r="K33" i="258"/>
  <c r="K36" i="258"/>
  <c r="K37" i="258"/>
  <c r="K39" i="255"/>
  <c r="K38" i="255"/>
  <c r="K37" i="255"/>
  <c r="K36" i="255"/>
  <c r="K35" i="255"/>
  <c r="K34" i="255"/>
  <c r="K32" i="255"/>
  <c r="K33" i="255"/>
  <c r="K49" i="257"/>
  <c r="K47" i="257"/>
  <c r="K45" i="257"/>
  <c r="K44" i="257"/>
  <c r="K43" i="257"/>
  <c r="K42" i="257"/>
  <c r="K41" i="257"/>
  <c r="K40" i="257"/>
  <c r="K38" i="257"/>
  <c r="K37" i="257"/>
  <c r="K36" i="257"/>
  <c r="K35" i="257"/>
  <c r="K33" i="257"/>
  <c r="J90" i="254"/>
  <c r="I93" i="254"/>
  <c r="J93" i="254"/>
  <c r="N8" i="252"/>
  <c r="K32" i="257"/>
  <c r="K31" i="257"/>
  <c r="K30" i="257"/>
  <c r="K29" i="257"/>
  <c r="K28" i="257"/>
  <c r="K27" i="257"/>
  <c r="K26" i="257"/>
  <c r="K25" i="257"/>
  <c r="K24" i="257"/>
  <c r="K22" i="257"/>
  <c r="F8" i="252"/>
  <c r="G8" i="252"/>
  <c r="E8" i="252"/>
  <c r="G7" i="252"/>
  <c r="E7" i="252"/>
  <c r="F6" i="252"/>
  <c r="G6" i="252"/>
  <c r="E6" i="252"/>
  <c r="G5" i="252"/>
  <c r="E5" i="252"/>
  <c r="G4" i="252"/>
  <c r="E4" i="252"/>
  <c r="D93" i="254"/>
  <c r="H8" i="252"/>
  <c r="D71" i="256"/>
  <c r="H6" i="252"/>
  <c r="K23" i="257"/>
  <c r="G11" i="252"/>
  <c r="E11" i="252"/>
  <c r="F11" i="252"/>
  <c r="D21" i="251"/>
  <c r="H11" i="252"/>
  <c r="K15" i="251"/>
  <c r="G21" i="251"/>
  <c r="K11" i="252"/>
  <c r="J11" i="252"/>
  <c r="F5" i="252"/>
  <c r="N11" i="252"/>
  <c r="F4" i="252"/>
  <c r="K39" i="256"/>
  <c r="K31" i="256"/>
  <c r="K27" i="256"/>
  <c r="K35" i="256"/>
  <c r="K20" i="256"/>
  <c r="K38" i="256"/>
  <c r="K34" i="256"/>
  <c r="K30" i="256"/>
  <c r="K26" i="256"/>
  <c r="K22" i="256"/>
  <c r="K37" i="256"/>
  <c r="K33" i="256"/>
  <c r="K29" i="256"/>
  <c r="K25" i="256"/>
  <c r="K40" i="256"/>
  <c r="K36" i="256"/>
  <c r="K32" i="256"/>
  <c r="K28" i="256"/>
  <c r="K24" i="256"/>
  <c r="I457" i="255"/>
  <c r="E460" i="255"/>
  <c r="J68" i="256"/>
  <c r="I71" i="256"/>
  <c r="K210" i="257"/>
  <c r="K194" i="258"/>
  <c r="E361" i="258"/>
  <c r="I4" i="252"/>
  <c r="K195" i="258"/>
  <c r="K23" i="256"/>
  <c r="K21" i="256"/>
  <c r="I358" i="257"/>
  <c r="E361" i="257"/>
  <c r="K90" i="254"/>
  <c r="K93" i="254"/>
  <c r="O8" i="252"/>
  <c r="K68" i="256"/>
  <c r="K71" i="256"/>
  <c r="O6" i="252"/>
  <c r="I11" i="252"/>
  <c r="H21" i="251"/>
  <c r="L11" i="252"/>
  <c r="F93" i="254"/>
  <c r="J8" i="252"/>
  <c r="I8" i="252"/>
  <c r="M8" i="252"/>
  <c r="K8" i="252"/>
  <c r="K9" i="252"/>
  <c r="K10" i="252"/>
  <c r="K12" i="252"/>
  <c r="K25" i="252"/>
  <c r="H93" i="254"/>
  <c r="L8" i="252"/>
  <c r="K457" i="255"/>
  <c r="K460" i="255"/>
  <c r="O7" i="252"/>
  <c r="M7" i="252"/>
  <c r="J460" i="255"/>
  <c r="N7" i="252"/>
  <c r="F460" i="255"/>
  <c r="J7" i="252"/>
  <c r="H460" i="255"/>
  <c r="L7" i="252"/>
  <c r="I7" i="252"/>
  <c r="E9" i="252"/>
  <c r="E10" i="252"/>
  <c r="E12" i="252"/>
  <c r="E25" i="252"/>
  <c r="G9" i="252"/>
  <c r="G10" i="252"/>
  <c r="G12" i="252"/>
  <c r="G25" i="252"/>
  <c r="H9" i="252"/>
  <c r="H10" i="252"/>
  <c r="H12" i="252"/>
  <c r="H25" i="252"/>
  <c r="J71" i="256"/>
  <c r="N6" i="252"/>
  <c r="M6" i="252"/>
  <c r="F71" i="256"/>
  <c r="J6" i="252"/>
  <c r="I6" i="252"/>
  <c r="H71" i="256"/>
  <c r="L6" i="252"/>
  <c r="K358" i="257"/>
  <c r="K361" i="257"/>
  <c r="O5" i="252"/>
  <c r="M5" i="252"/>
  <c r="J361" i="257"/>
  <c r="N5" i="252"/>
  <c r="I5" i="252"/>
  <c r="H361" i="257"/>
  <c r="L5" i="252"/>
  <c r="F361" i="257"/>
  <c r="J5" i="252"/>
  <c r="F9" i="252"/>
  <c r="F10" i="252"/>
  <c r="F12" i="252"/>
  <c r="F25" i="252"/>
  <c r="J361" i="258"/>
  <c r="N4" i="252"/>
  <c r="M4" i="252"/>
  <c r="H361" i="258"/>
  <c r="L4" i="252"/>
  <c r="K361" i="258"/>
  <c r="O4" i="252"/>
  <c r="F361" i="258"/>
  <c r="J4" i="252"/>
  <c r="O9" i="252"/>
  <c r="O10" i="252"/>
  <c r="O12" i="252"/>
  <c r="O25" i="252"/>
  <c r="I9" i="252"/>
  <c r="J9" i="252"/>
  <c r="M9" i="252"/>
  <c r="L9" i="252"/>
  <c r="L10" i="252"/>
  <c r="L12" i="252"/>
  <c r="L25" i="252"/>
  <c r="I10" i="252"/>
  <c r="I12" i="252"/>
  <c r="J12" i="252"/>
  <c r="N9" i="252"/>
  <c r="M10" i="252"/>
  <c r="I25" i="252"/>
  <c r="J25" i="252"/>
  <c r="J10" i="252"/>
  <c r="M12" i="252"/>
  <c r="N10" i="252"/>
  <c r="N12" i="252"/>
  <c r="M25" i="252"/>
  <c r="N25" i="252"/>
</calcChain>
</file>

<file path=xl/sharedStrings.xml><?xml version="1.0" encoding="utf-8"?>
<sst xmlns="http://schemas.openxmlformats.org/spreadsheetml/2006/main" count="3272" uniqueCount="2071">
  <si>
    <t>APROPIACION DISPONIBLE</t>
  </si>
  <si>
    <t>SALDO POR</t>
  </si>
  <si>
    <t>GIRAR</t>
  </si>
  <si>
    <t xml:space="preserve">CODIGO </t>
  </si>
  <si>
    <t>OBJETO</t>
  </si>
  <si>
    <t>4 = (1+2-3)</t>
  </si>
  <si>
    <t>SALDO POR GIRAR</t>
  </si>
  <si>
    <t>FECHA</t>
  </si>
  <si>
    <t>GIROS</t>
  </si>
  <si>
    <t>SUSPENSION</t>
  </si>
  <si>
    <t>VALOR</t>
  </si>
  <si>
    <t>CONTRATISTA</t>
  </si>
  <si>
    <t>8 = (4-5-7)</t>
  </si>
  <si>
    <t>REGISTRO</t>
  </si>
  <si>
    <t>CDP</t>
  </si>
  <si>
    <t>TOTAL GIROS</t>
  </si>
  <si>
    <t xml:space="preserve">COMPROMISO </t>
  </si>
  <si>
    <t>TIPO Y No.</t>
  </si>
  <si>
    <t>COMPROMISOS</t>
  </si>
  <si>
    <t>CDP POR COMPROMETER</t>
  </si>
  <si>
    <t>No. C.D.P.</t>
  </si>
  <si>
    <t>6 = (5 / 4)</t>
  </si>
  <si>
    <t>TOTAL</t>
  </si>
  <si>
    <t>MODIFICACION</t>
  </si>
  <si>
    <t>TOTAL ENTIDAD</t>
  </si>
  <si>
    <t>% EJECUCION</t>
  </si>
  <si>
    <t>No.</t>
  </si>
  <si>
    <t>TOTAL INVERSION</t>
  </si>
  <si>
    <t>OBSERVACIONES</t>
  </si>
  <si>
    <t>APROPIACION INICIAL</t>
  </si>
  <si>
    <t>SALDO DISPONIBLE</t>
  </si>
  <si>
    <t>% GIROS</t>
  </si>
  <si>
    <t>EJECUCION DETALLADA DE UN PROYECTO DE INVERSION</t>
  </si>
  <si>
    <t>10 = (9 / 4)</t>
  </si>
  <si>
    <t>11 = (5 - 9)</t>
  </si>
  <si>
    <t>SOLICITANTE</t>
  </si>
  <si>
    <t>PASIVOS EXIGIBLES</t>
  </si>
  <si>
    <t xml:space="preserve">PROYECTO  </t>
  </si>
  <si>
    <t>Promoción, protección y garantía de derechos humanos</t>
  </si>
  <si>
    <t>1131-152</t>
  </si>
  <si>
    <t>Construcción de una Bogotá que vive los Derechos Humanos</t>
  </si>
  <si>
    <t>1128-185</t>
  </si>
  <si>
    <t>Fortalecimiento de la capacidad institucional</t>
  </si>
  <si>
    <t>Fortalecimiento a la gestión pública efectiva y eficiente</t>
  </si>
  <si>
    <t>1120-192</t>
  </si>
  <si>
    <t>Implementación del modelo de gestión de tecnología de la información para el fortalecimiento institucional</t>
  </si>
  <si>
    <t>Fortalecimiento institucional a través del uso de TIC</t>
  </si>
  <si>
    <t>1094-196</t>
  </si>
  <si>
    <t>Fortalecimiento de la capacidad institucional de las Alcaldías Locales</t>
  </si>
  <si>
    <t>Fortalecimiento local, gobernabilidad, gobernanza y participación ciudadana</t>
  </si>
  <si>
    <t>1129-194</t>
  </si>
  <si>
    <t>Fortalecimiento de las relaciones estratégicas del Distrito Capital con actores políticos y sociales</t>
  </si>
  <si>
    <t>Agenciamiento político</t>
  </si>
  <si>
    <t>3-3-4</t>
  </si>
  <si>
    <t>DEPENDENCIA</t>
  </si>
  <si>
    <t>1131 - 152</t>
  </si>
  <si>
    <t>1128 - 185</t>
  </si>
  <si>
    <t>1120 - 192</t>
  </si>
  <si>
    <t>1094 - 196</t>
  </si>
  <si>
    <t>1129 -194</t>
  </si>
  <si>
    <t>TOTAL "BOGOTÁ MEJOR PARA TODOS"</t>
  </si>
  <si>
    <t>TOTAL INVERSIÓN DIRECTA</t>
  </si>
  <si>
    <t>SUBSECRETARÍA</t>
  </si>
  <si>
    <t>PASIVOS EXIGIBLES (INVERSION)</t>
  </si>
  <si>
    <t>GASTOS GENERALES</t>
  </si>
  <si>
    <t>SERVICIOS PERSONALES</t>
  </si>
  <si>
    <t>NOMINA</t>
  </si>
  <si>
    <t>HONORARIOS</t>
  </si>
  <si>
    <t>REMUNERACION SERVICIOS TECNICOS</t>
  </si>
  <si>
    <t>APORTES PATRONALES</t>
  </si>
  <si>
    <t>TOTAL FUNCIONAMIENTO</t>
  </si>
  <si>
    <t>Subsecretaría para la Gobernabilidad y la Garantía de Derechos</t>
  </si>
  <si>
    <t>Subsecretaría de  Gestión Institucional</t>
  </si>
  <si>
    <t>Subsecretaría de Gestión Local</t>
  </si>
  <si>
    <t>Subsecretaría de Gestión Institucional</t>
  </si>
  <si>
    <t>Director de Relaciones Políticas</t>
  </si>
  <si>
    <t>C.P.S 33</t>
  </si>
  <si>
    <t>C.P.S 35</t>
  </si>
  <si>
    <t>C.P.S. 52</t>
  </si>
  <si>
    <t>C.P.S 148</t>
  </si>
  <si>
    <t>C.P.S. 161</t>
  </si>
  <si>
    <t>C.P.S 203</t>
  </si>
  <si>
    <t>C.P.S 60</t>
  </si>
  <si>
    <t>C.P.S 156</t>
  </si>
  <si>
    <t>C.P.S 165</t>
  </si>
  <si>
    <t>C.P.S 158</t>
  </si>
  <si>
    <t>C.P.S 166</t>
  </si>
  <si>
    <t>C.P.S 176</t>
  </si>
  <si>
    <t>FACTURAS 4936153430</t>
  </si>
  <si>
    <t>FACTURAS 4949671049</t>
  </si>
  <si>
    <t>FACTURAS 4939638580</t>
  </si>
  <si>
    <t>FACTURAS 2530071681</t>
  </si>
  <si>
    <t>C.P.S 152</t>
  </si>
  <si>
    <t>C.P.S 181</t>
  </si>
  <si>
    <t>C.P.S 186</t>
  </si>
  <si>
    <t>C.P.S 188</t>
  </si>
  <si>
    <t>C.P.S 191</t>
  </si>
  <si>
    <t>C.P.S 190</t>
  </si>
  <si>
    <t>C.P.S 187</t>
  </si>
  <si>
    <t>C.P.S 173</t>
  </si>
  <si>
    <t>C.P.S 164</t>
  </si>
  <si>
    <t>C.P.S 193</t>
  </si>
  <si>
    <t>C.P.S 198</t>
  </si>
  <si>
    <t>C.P.S 205</t>
  </si>
  <si>
    <t>C.P.S 206</t>
  </si>
  <si>
    <t>FACTURAS 9268937613</t>
  </si>
  <si>
    <t>C.P.S 197</t>
  </si>
  <si>
    <t>C.P.S 202</t>
  </si>
  <si>
    <t>C.P.S 209</t>
  </si>
  <si>
    <t>C.P.S 212</t>
  </si>
  <si>
    <t>C.P.S 216</t>
  </si>
  <si>
    <t>C.P.S 167</t>
  </si>
  <si>
    <t>C.P.S 218</t>
  </si>
  <si>
    <t>C.P.S 208</t>
  </si>
  <si>
    <t>C.P.S 210</t>
  </si>
  <si>
    <t>C.P.S 207</t>
  </si>
  <si>
    <t>Yira Alexandra Morante Gomez</t>
  </si>
  <si>
    <t>Julian Alberto Vasquez Grajales</t>
  </si>
  <si>
    <t>Maria Del Rosario Perea Garces</t>
  </si>
  <si>
    <t>Erickc David Ruiz Acosta</t>
  </si>
  <si>
    <t>Yina Natalia Poveda Rodriguez</t>
  </si>
  <si>
    <t>Sandra Lucia Rojas Garzon</t>
  </si>
  <si>
    <t>Ana Gabriela Mojica Londoño</t>
  </si>
  <si>
    <t>Edwin  Caicedo Marinez</t>
  </si>
  <si>
    <t>Codensa S. A. Esp</t>
  </si>
  <si>
    <t>Empresa De Acueducto Alcantarillado Y Aseo De Bogota Esp</t>
  </si>
  <si>
    <t>Laura  Gomez Cruz</t>
  </si>
  <si>
    <t>Angela Patricia Cruz Vargas</t>
  </si>
  <si>
    <t>Victor Alfonso Angarita</t>
  </si>
  <si>
    <t>Diana Carolina Rua Rangel</t>
  </si>
  <si>
    <t>Bethsy  Hinestroza Mosquera</t>
  </si>
  <si>
    <t>Carlos Ariel Valencia Mosquera</t>
  </si>
  <si>
    <t>Jorge Enrique Grosso Perez</t>
  </si>
  <si>
    <t>Maria Angelica Ramirez Celis</t>
  </si>
  <si>
    <t>Luz Amanda Guzman Mojica</t>
  </si>
  <si>
    <t>Sandra Heleanne Riascos Rivas</t>
  </si>
  <si>
    <t>Maria Camila Parra Patiño</t>
  </si>
  <si>
    <t>Carlos Yesid Gordillo Pitre</t>
  </si>
  <si>
    <t>Blanca Yaneth Uribe Neuta</t>
  </si>
  <si>
    <t>Vicky Johanna Cogua Nova</t>
  </si>
  <si>
    <t>Bernardo Alfredo Prieto Ruiz</t>
  </si>
  <si>
    <t>Julieth Paola Mateus Mendoza</t>
  </si>
  <si>
    <t>Yhaser Sadat Yurgaqui Posso</t>
  </si>
  <si>
    <t>Marcus Antony Hooker Martinez</t>
  </si>
  <si>
    <t>Lorena Piedad Campos Cuesta</t>
  </si>
  <si>
    <t>Melissa Maria Moore Diaz</t>
  </si>
  <si>
    <t>Alina Santos Aragon Pinedo</t>
  </si>
  <si>
    <t>Yury Marcela Tapiero Garcia</t>
  </si>
  <si>
    <t>Maria Ruviela Aguirre Cifuentes</t>
  </si>
  <si>
    <t>Maria Fernanda Torres Arevalo</t>
  </si>
  <si>
    <t>C.P.S 7</t>
  </si>
  <si>
    <t>C.P.S 9</t>
  </si>
  <si>
    <t>C.P.S 11</t>
  </si>
  <si>
    <t>C.P.S 5</t>
  </si>
  <si>
    <t>C.P.S 6</t>
  </si>
  <si>
    <t>C.P.S 12</t>
  </si>
  <si>
    <t>C.P.S 2</t>
  </si>
  <si>
    <t>C.P.S 13</t>
  </si>
  <si>
    <t>C.P.S 16</t>
  </si>
  <si>
    <t>C.P.S 3</t>
  </si>
  <si>
    <t>C.P.S 17</t>
  </si>
  <si>
    <t>C.P.S 18</t>
  </si>
  <si>
    <t>C.P.S 28</t>
  </si>
  <si>
    <t>C.P.S 32</t>
  </si>
  <si>
    <t>C.P.S 23</t>
  </si>
  <si>
    <t>C.P.S 31</t>
  </si>
  <si>
    <t>C.P.S 55</t>
  </si>
  <si>
    <t>C.P.S 54</t>
  </si>
  <si>
    <t>C.P.S 61</t>
  </si>
  <si>
    <t>C.P.S 56</t>
  </si>
  <si>
    <t>C.P.S 27</t>
  </si>
  <si>
    <t>C.P.S 67</t>
  </si>
  <si>
    <t>C.P.S 8</t>
  </si>
  <si>
    <t>C.P.S 30</t>
  </si>
  <si>
    <t>C.P.S 53</t>
  </si>
  <si>
    <t>C.P.S 66</t>
  </si>
  <si>
    <t>C.P.S 75</t>
  </si>
  <si>
    <t>C.P.S 72</t>
  </si>
  <si>
    <t>C.P.S 79</t>
  </si>
  <si>
    <t>C.P.S 68</t>
  </si>
  <si>
    <t>C.P.S 76</t>
  </si>
  <si>
    <t>C.P.S 38</t>
  </si>
  <si>
    <t>C.P.S 40</t>
  </si>
  <si>
    <t>C.P.S 25</t>
  </si>
  <si>
    <t>C.P.S 89</t>
  </si>
  <si>
    <t>C.P.S 94</t>
  </si>
  <si>
    <t>C.P.S 99</t>
  </si>
  <si>
    <t>C.P.S 34</t>
  </si>
  <si>
    <t>C.P.S 41</t>
  </si>
  <si>
    <t>C.P.S 42</t>
  </si>
  <si>
    <t>C.P.S 43</t>
  </si>
  <si>
    <t>C.P.S 69</t>
  </si>
  <si>
    <t>C.P.S 107</t>
  </si>
  <si>
    <t>C.P.S 24</t>
  </si>
  <si>
    <t>C.P.S 29</t>
  </si>
  <si>
    <t>C.P.S 82</t>
  </si>
  <si>
    <t>C.P.S 83</t>
  </si>
  <si>
    <t>C.P.S 113</t>
  </si>
  <si>
    <t>C.P.S 36</t>
  </si>
  <si>
    <t>C.P.S 115</t>
  </si>
  <si>
    <t>C.P.S 37</t>
  </si>
  <si>
    <t>C.P.S 39</t>
  </si>
  <si>
    <t>C.P.S 85</t>
  </si>
  <si>
    <t>C.P.S 98</t>
  </si>
  <si>
    <t>C.P.S 117</t>
  </si>
  <si>
    <t>C.P.S 118</t>
  </si>
  <si>
    <t>C.P.S 91</t>
  </si>
  <si>
    <t>C.P.S 84</t>
  </si>
  <si>
    <t>C.P.S 109</t>
  </si>
  <si>
    <t>C.P.S 122</t>
  </si>
  <si>
    <t>C.P.S 106</t>
  </si>
  <si>
    <t>C.P.S 121</t>
  </si>
  <si>
    <t>C.P.S 123</t>
  </si>
  <si>
    <t>C.P.S 128</t>
  </si>
  <si>
    <t>C.P.S 130</t>
  </si>
  <si>
    <t>C.P.S 114</t>
  </si>
  <si>
    <t>C.P.S 44</t>
  </si>
  <si>
    <t>C.P.S 132</t>
  </si>
  <si>
    <t>C.P.S 133</t>
  </si>
  <si>
    <t>C.P.S 135</t>
  </si>
  <si>
    <t>C.P.S 140</t>
  </si>
  <si>
    <t>C.P.S 141</t>
  </si>
  <si>
    <t>C.P.S 150</t>
  </si>
  <si>
    <t>C.P.S 74</t>
  </si>
  <si>
    <t>C.P.S 102</t>
  </si>
  <si>
    <t>C.P.S 147</t>
  </si>
  <si>
    <t>C.P.S 151</t>
  </si>
  <si>
    <t>C.P.S 153</t>
  </si>
  <si>
    <t>C.P.S 101</t>
  </si>
  <si>
    <t>C.P.S 136</t>
  </si>
  <si>
    <t>C.P.S 163</t>
  </si>
  <si>
    <t>C.P.S 170</t>
  </si>
  <si>
    <t>C.P.S 180</t>
  </si>
  <si>
    <t>C.P.S 142</t>
  </si>
  <si>
    <t>C.P.S 169</t>
  </si>
  <si>
    <t>C.P.S 146</t>
  </si>
  <si>
    <t>Lizeth Jahira Gonzalez Vargas</t>
  </si>
  <si>
    <t>Ruby Lorena Cruz Cruz</t>
  </si>
  <si>
    <t>Lilyam Beatriz Rodriguez Alvarez</t>
  </si>
  <si>
    <t>Juan Carlos Agreda Botina</t>
  </si>
  <si>
    <t>Paola  Ospina Castañeda</t>
  </si>
  <si>
    <t>Jose Gregorio Rey Amador</t>
  </si>
  <si>
    <t>Wilmar Jose Valencia Suarez</t>
  </si>
  <si>
    <t>Anderson Albey Acosta Torres</t>
  </si>
  <si>
    <t>Juan Camilo Ramirez Jaramillo</t>
  </si>
  <si>
    <t>Edna Rocio Mora Rojas</t>
  </si>
  <si>
    <t>Victor Alfonso Garrido Velilla</t>
  </si>
  <si>
    <t>Maria Fernanda Camargo Jimenez</t>
  </si>
  <si>
    <t>Gheiner Saul Cardenas Manzanares</t>
  </si>
  <si>
    <t>Duglas  Moreno Cardona</t>
  </si>
  <si>
    <t>Yeny  Yañez Bolivar</t>
  </si>
  <si>
    <t>Yaira Milena Quintero Caucali</t>
  </si>
  <si>
    <t>Nancy Magaly Guerrero Gutierrez</t>
  </si>
  <si>
    <t>Jose Carlos Chaparro Firacative</t>
  </si>
  <si>
    <t>Daniela  Pachon Laverde</t>
  </si>
  <si>
    <t>Hector Julio Sichaca Castelblanco</t>
  </si>
  <si>
    <t>Nancy Paola Bolivar Cuchia</t>
  </si>
  <si>
    <t>Juan Carlos Rodriguez Guzman</t>
  </si>
  <si>
    <t>Eydi Viviana Ramirez Gomez</t>
  </si>
  <si>
    <t>Sebastian  Bello Alfaro</t>
  </si>
  <si>
    <t>Anjulibed  Gonzalez Ariza</t>
  </si>
  <si>
    <t>Cesar Fabian Ortiz Fonseca</t>
  </si>
  <si>
    <t>Joaquin Alvaro Florez Bernal</t>
  </si>
  <si>
    <t>Cristian David Pardo Martinez</t>
  </si>
  <si>
    <t>Franci Nathaly Diaz Soto</t>
  </si>
  <si>
    <t>Luis Eduardo Gomez Narvaez</t>
  </si>
  <si>
    <t>Miguel  Agudelo</t>
  </si>
  <si>
    <t>Magda Bolena Rojas Ballesteros</t>
  </si>
  <si>
    <t>Andres Felipe Lopez Reyes</t>
  </si>
  <si>
    <t>Alejandro Zapata Villalobos</t>
  </si>
  <si>
    <t>Johanna Marcela Rodriguez Ruiz</t>
  </si>
  <si>
    <t>Maritza Milena Noguera Simijaca</t>
  </si>
  <si>
    <t>Daniel Alejandro Rubiano Sosa</t>
  </si>
  <si>
    <t>Sandy Lorena Calderon Martinez</t>
  </si>
  <si>
    <t>Astrid Dalila Camargo Vargas</t>
  </si>
  <si>
    <t>Miguel Angel Vargas Medina</t>
  </si>
  <si>
    <t>Ivan Andres Fonseca Peña</t>
  </si>
  <si>
    <t>Jenny Carolina Herrera Cagua</t>
  </si>
  <si>
    <t>Hugo Alberto Zamora Contreras</t>
  </si>
  <si>
    <t>Astrid Lorena Castañeda Peña</t>
  </si>
  <si>
    <t>Hernan David Cervera Pabon</t>
  </si>
  <si>
    <t>Edison Guiovanni Clavijo Martinez</t>
  </si>
  <si>
    <t>Sandra Patricia Espitia Garcia</t>
  </si>
  <si>
    <t>Marco Andrei Guacaneme Boada</t>
  </si>
  <si>
    <t>Mauricio Antonio Pava Linares</t>
  </si>
  <si>
    <t>Juan Sebastian Jimenez Castro</t>
  </si>
  <si>
    <t>Juan Pablo Escobar Roa</t>
  </si>
  <si>
    <t>Claudia Viviana Villalobos Fagua</t>
  </si>
  <si>
    <t>Mariela  Guzman Huertas</t>
  </si>
  <si>
    <t>Jeisson Ferney Zubieta Diaz</t>
  </si>
  <si>
    <t>Miriam  Lizarazo Arocha</t>
  </si>
  <si>
    <t>Daniela  Rodriguez Mejia</t>
  </si>
  <si>
    <t>Angie Johanna Granada Castro</t>
  </si>
  <si>
    <t>Catherine  Alvarez Escovar</t>
  </si>
  <si>
    <t>Carlos Alberto Lopez Rodriguez</t>
  </si>
  <si>
    <t>Natali  Mossos Reyes</t>
  </si>
  <si>
    <t>Loren Liliana Chaves Santos</t>
  </si>
  <si>
    <t>Lina Marcela Hernandez Valencia</t>
  </si>
  <si>
    <t>Melissa  Ocampo Cardona</t>
  </si>
  <si>
    <t>Linda Lorena Sarmiento Lopez</t>
  </si>
  <si>
    <t>Alejandra Patricia Serrano Guzman</t>
  </si>
  <si>
    <t>Juan Carlos Callejas Gomez</t>
  </si>
  <si>
    <t>Juan Guillermo Herrera Luna</t>
  </si>
  <si>
    <t>Laureano Jose Cerro Turrizo</t>
  </si>
  <si>
    <t>Santiago Rafael Poveda Quintero</t>
  </si>
  <si>
    <t>Liliana Paola Perea Cristancho</t>
  </si>
  <si>
    <t>Nancy Jeanet Cardenas Leon</t>
  </si>
  <si>
    <t>Sandra Liliana Osorio Barreto</t>
  </si>
  <si>
    <t>Daissy Tatiana Santos Yate</t>
  </si>
  <si>
    <t>Maite Daniela Duque Arciniegas</t>
  </si>
  <si>
    <t>German Andres Caro Lagos</t>
  </si>
  <si>
    <t>Juan Pablo Linares Vargas</t>
  </si>
  <si>
    <t>Augusto Cesar Moscarella Riascos</t>
  </si>
  <si>
    <t>Guiomar Luzette Oliveros Rengifo</t>
  </si>
  <si>
    <t>Yenny Andrea Penagos Cely</t>
  </si>
  <si>
    <t>Nelcy Aleyda Mesa Albarracin</t>
  </si>
  <si>
    <t>David Arturo Parra Villate</t>
  </si>
  <si>
    <t>Diego Mauricio Rey Jimenez</t>
  </si>
  <si>
    <t>Angela Viviana Castillo Alarcon</t>
  </si>
  <si>
    <t>Omar Arturo Calderon Zaque</t>
  </si>
  <si>
    <t>Oswaldo Hernan Suarez Sanchez</t>
  </si>
  <si>
    <t>Ariel Ramiro Polania Medina</t>
  </si>
  <si>
    <t>Lady Johana Arevalo Niampira</t>
  </si>
  <si>
    <t>Jose Ernesto Ariza Fernandez</t>
  </si>
  <si>
    <t>Nancy Beatriz Montañez Gomez</t>
  </si>
  <si>
    <t>C.P.S 145</t>
  </si>
  <si>
    <t>Juan Carlos Riveros Morales</t>
  </si>
  <si>
    <t>Nex Computer Sas</t>
  </si>
  <si>
    <t>Enrique  Calderon Pava</t>
  </si>
  <si>
    <t>Isis Catalina Bernal Cepeda</t>
  </si>
  <si>
    <t>Mary Luz Rodriguez Calderon</t>
  </si>
  <si>
    <t>Sandra Mary Pereira Lizcano</t>
  </si>
  <si>
    <t>Jairo Hernando Puentes Fernandez</t>
  </si>
  <si>
    <t>C.P.S 103</t>
  </si>
  <si>
    <t>C. CV 592</t>
  </si>
  <si>
    <t>C.P.S 174</t>
  </si>
  <si>
    <t>C.P.S 171</t>
  </si>
  <si>
    <t>C.P.S 178</t>
  </si>
  <si>
    <t>C.P.S 192</t>
  </si>
  <si>
    <t>C.P.S 179</t>
  </si>
  <si>
    <t>C. CV 585</t>
  </si>
  <si>
    <t>C.P.S 10</t>
  </si>
  <si>
    <t>C.P.S 15</t>
  </si>
  <si>
    <t>C.P.S 1</t>
  </si>
  <si>
    <t>C.P.S 14</t>
  </si>
  <si>
    <t>C.P.S 26</t>
  </si>
  <si>
    <t>C.P.S 21</t>
  </si>
  <si>
    <t>C.P.S 49</t>
  </si>
  <si>
    <t>C.P.S 50</t>
  </si>
  <si>
    <t>C.P.S 58</t>
  </si>
  <si>
    <t>C.P.S 57</t>
  </si>
  <si>
    <t>C.P.S 48</t>
  </si>
  <si>
    <t>C.P.S 78</t>
  </si>
  <si>
    <t>C.P.S 81</t>
  </si>
  <si>
    <t>C.P.S 87</t>
  </si>
  <si>
    <t>C.P.S 51</t>
  </si>
  <si>
    <t>C.P.S 88</t>
  </si>
  <si>
    <t>C.P.S 86</t>
  </si>
  <si>
    <t>C.P.S 92</t>
  </si>
  <si>
    <t>C.P.S 45</t>
  </si>
  <si>
    <t>C.P.S 100</t>
  </si>
  <si>
    <t>C.P.S 112</t>
  </si>
  <si>
    <t>C.P.S 46</t>
  </si>
  <si>
    <t>C.P.S 120</t>
  </si>
  <si>
    <t>C.P.S 111</t>
  </si>
  <si>
    <t>C.P.S 131</t>
  </si>
  <si>
    <t>C.P.S 22</t>
  </si>
  <si>
    <t>C.P.S 137</t>
  </si>
  <si>
    <t>C.P.S 155</t>
  </si>
  <si>
    <t>C.P.S 159</t>
  </si>
  <si>
    <t>C.P.S 80</t>
  </si>
  <si>
    <t>C.P.S 144</t>
  </si>
  <si>
    <t>C.P.S 139</t>
  </si>
  <si>
    <t>C.P.S 162</t>
  </si>
  <si>
    <t>C.P.S 177</t>
  </si>
  <si>
    <t>C.P.S 185</t>
  </si>
  <si>
    <t>C.P.S 154</t>
  </si>
  <si>
    <t>C.P.S 157</t>
  </si>
  <si>
    <t>C.P.S 138</t>
  </si>
  <si>
    <t>C.P.S 168</t>
  </si>
  <si>
    <t>C.P.S 204</t>
  </si>
  <si>
    <t>C.P.S 219</t>
  </si>
  <si>
    <t>C.P.S 220</t>
  </si>
  <si>
    <t>Juan Sabastian Castro Gaona</t>
  </si>
  <si>
    <t>Carlos Alberto Osorio Cifuentes</t>
  </si>
  <si>
    <t>Ruben Dario Carrillo Caicedo</t>
  </si>
  <si>
    <t>Javier  Prieto Tristancho</t>
  </si>
  <si>
    <t>Jorge German Estacio Rodriguez</t>
  </si>
  <si>
    <t>Maria Fernanda Hurtado Caycedo</t>
  </si>
  <si>
    <t>Angelica Maria Segura Bonell</t>
  </si>
  <si>
    <t>Manuel Jose Medina Mendoza</t>
  </si>
  <si>
    <t>Mauricio Ortiz Coronado</t>
  </si>
  <si>
    <t>Daniela De Los Angeles Vargas Cano</t>
  </si>
  <si>
    <t>Jeison Andres Plazas Romero</t>
  </si>
  <si>
    <t>Fabian Leonardo Luna Filizzola</t>
  </si>
  <si>
    <t>Lester Eduardo Tamayo Lopez</t>
  </si>
  <si>
    <t>Lisseth Maria Ibañez Rolong</t>
  </si>
  <si>
    <t>Rubby Esperanza Vasquez Herrera</t>
  </si>
  <si>
    <t>Luisa Fernanda Tanco Cruz</t>
  </si>
  <si>
    <t>Diana Maritza Quitian Cubides</t>
  </si>
  <si>
    <t>Carlos Arturo Lopez Ospina</t>
  </si>
  <si>
    <t>Camilo Alfredo D Costa Rodriguez</t>
  </si>
  <si>
    <t>Lina Maria Echeverri Lombana</t>
  </si>
  <si>
    <t>Jacqueline  Friede Villaroel</t>
  </si>
  <si>
    <t>Angelica Maria Ballesteros Saray</t>
  </si>
  <si>
    <t>Diego Edinson Roldan Solano</t>
  </si>
  <si>
    <t>Juan Pablo Celis Duarte</t>
  </si>
  <si>
    <t>Adriana  Conti Diaz</t>
  </si>
  <si>
    <t>John Fredy Silva Tenorio</t>
  </si>
  <si>
    <t>Tatiana Gisela Lopez Ospina</t>
  </si>
  <si>
    <t>Nathali  Rodriguez Orduz</t>
  </si>
  <si>
    <t>Leydy Lucia Largo Alvarado</t>
  </si>
  <si>
    <t>Yuliana  Molano Franco</t>
  </si>
  <si>
    <t>Alfonso  Moreno Buitrago</t>
  </si>
  <si>
    <t>Nashly  Peinado Malagon</t>
  </si>
  <si>
    <t>Jenny Mireya Chaparro Ortiz</t>
  </si>
  <si>
    <t>Valeria  Muñeton Tamayo</t>
  </si>
  <si>
    <t>Angie Stefann Perez Barbosa</t>
  </si>
  <si>
    <t>Maria Beatriz Alvarez Guerrero</t>
  </si>
  <si>
    <t>Alisson Daniela Caicedo Serna</t>
  </si>
  <si>
    <t>Andres Felipe Castellanos Mosquera</t>
  </si>
  <si>
    <t>Nancy  Acosta Torres</t>
  </si>
  <si>
    <t>Diana Paola Matiz Castillo</t>
  </si>
  <si>
    <t>Javier Alejandro Zuñiga Rojas</t>
  </si>
  <si>
    <t>Gloria Alejandra Castañeda Alvarez</t>
  </si>
  <si>
    <t>Sebastian  Osorio Jimenez</t>
  </si>
  <si>
    <t>C.P.S 4</t>
  </si>
  <si>
    <t>C.P.S 20</t>
  </si>
  <si>
    <t>C.P.S 59</t>
  </si>
  <si>
    <t>Andres Camilo Reynosa Carrero</t>
  </si>
  <si>
    <t>Oscar David Pulecio Diaz</t>
  </si>
  <si>
    <t>Veronica Maria Gutierrez Ustariz</t>
  </si>
  <si>
    <t>RESUMEN EJECUCION DE GASTOS DE INVERSION - VIGENCIA 2018</t>
  </si>
  <si>
    <t>Subsecretaria para la gobernabilidad y Garantía de Derechos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</si>
  <si>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</si>
  <si>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C.P.S 183</t>
  </si>
  <si>
    <t>C.P.S 194</t>
  </si>
  <si>
    <t>C.P.S 184</t>
  </si>
  <si>
    <t>C.P.S 214</t>
  </si>
  <si>
    <t>Maria Carmenza Ussa Tunubala</t>
  </si>
  <si>
    <t>Laura Alejandra Samaca Caro</t>
  </si>
  <si>
    <t>Jose Virgilio Mena Mena</t>
  </si>
  <si>
    <t>Nidia Patricia Varela Arismendy</t>
  </si>
  <si>
    <t>Saldo</t>
  </si>
  <si>
    <t>C.P.S 217</t>
  </si>
  <si>
    <t>C.P.S 195</t>
  </si>
  <si>
    <t>Mabel Rocio Bravo Leon</t>
  </si>
  <si>
    <t>Javier  Bautista Perdomo</t>
  </si>
  <si>
    <t>Prestar los servicios profesionales para la implementación, acompañamiento y seguimiento de las políticas, planes y proyectos formulados por la administración distrital para el fortalecimiento de la capacidad institucional de  las alcaldías locales</t>
  </si>
  <si>
    <t>C.P.S 2015</t>
  </si>
  <si>
    <t>Andrea Marcela Rodriguez Arango</t>
  </si>
  <si>
    <t>Prestar los servicios de apoyo a la gestión en la dirección jurídica en los diferentes trámites administrativos y de gestión que se requieran en el grupo de tutelas.</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</si>
  <si>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</si>
  <si>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como abogado (a) en la dirección jurídica de la secretaría distrital de gobierno, para atender lo correspondiente al requerimiento, intervención y cumplimiento de las acciones de grupo y acciones populares.</t>
  </si>
  <si>
    <t>Prestar los servicios profesionales especializados en la subsecretaria de gestion institucional en las tematicas lideradas por la dependencia, tendientes al fortalecimiento de la capacidad institucional y resultados de gestion</t>
  </si>
  <si>
    <t>Prestar servicios profesionales en la subsecretaria de gestion institucional para el seguimiento al modelo integral de planeacion y gestion institucional y sectorial</t>
  </si>
  <si>
    <t>Prestar los servicios profesionales para apoyar la gestion contractual que adelante la entidad</t>
  </si>
  <si>
    <t>Prestar servicios de apoyo a la gestion en la subsecretaria de gestion institucional para el seguimiento al modelo integral de planeacion y gestion institucional y sectorial</t>
  </si>
  <si>
    <t>Prestar los servicios profesionales al despacho de la secretaria distrital de gobierno en seguimiento de las relaciones con las corporaciones administrativas distritales y demas actores</t>
  </si>
  <si>
    <t>Prestar servicios profesionales especializados en la subsecretaria de gestion institucional para el seguimiento al modelo integral de planeacion y gestion institucional y sectorial</t>
  </si>
  <si>
    <t>Prestar los servicios profesionales especializados al despacho de la secretaria distrital de gobierno en seguimiento de las relaciones interinstitucionales que se desarrollen con actores sociales y comunales,  dentro del marco del modelo integral de planeacion y gestion institucional</t>
  </si>
  <si>
    <t>Asesorar y asistir al secretario de gobierno en la coordinacion de su gestion frente a entidades y organismos de orden distrital , territorial, nacional e internacional</t>
  </si>
  <si>
    <t>Prestar los servicios profesionales a la direccion de gestion del talento humano con el fin de brindar apoyo juridico  en los procesos a cargo  de la direccion</t>
  </si>
  <si>
    <t>Prestar los servicios profesionales a la direccion de gestion del talento humano con el fin de brindar apoyo juridico en los procesos a cargo de la direccion</t>
  </si>
  <si>
    <t>Prestar los servicios profesionales a la dirección de contratación en las diferentes etapas de los procesos contractuales que adelante la secretaria distrital de gobierno para el cumplimiento de su misión</t>
  </si>
  <si>
    <t>Prestar los servicios de apoyo a la gestión y seguimiento en los diferentes trámites administrativos que requiera la dirección de contratación de la secretaría distrital de gobierno</t>
  </si>
  <si>
    <t>Prestar los servicios profesionales en la proyeccion, seguimiento y ejecucion de los procesos, procedimientos y actividades propias de la direccion financiera</t>
  </si>
  <si>
    <t>Prestar servicios profesionales en la proyección, seguimiento y ejecución de los procesos, procedimientos y actividades propias de la dirección financiera</t>
  </si>
  <si>
    <t>Prestar los servicios profesionales en la direccion de gestion  del talento humano para apoyar la elaboracion  y liquidacion de la nomina de la secretaria distrital de gobierno</t>
  </si>
  <si>
    <t>Prestar los servicios profesionales a la direccion de gestion del talento humano en los temas relacionados con los procesos de seguridad y salud en el trabajo</t>
  </si>
  <si>
    <t>Prestar los servicios profesionales en la direccion juridica de la secretaria distrital de gobierno, para apoyar actividades relacionadas con el sistema integrado de gestion, cobro persuasivo, prestamo del uso de plaza de bolivar y permiso unificado para filmaciones audiovisuales pufa.</t>
  </si>
  <si>
    <t>Prestar servicios profesionales en la proyeccion, seguimiento y ejecucion de los procesos, procedimientos y actividades propias de la direccion financiera</t>
  </si>
  <si>
    <t>Prestar servicios profesionales en aspectos juridicos y normativos que requiere la subsecretaria de gestion institucional dentro del marco de implementacion del modelo integral de planeacion y gestion institucional y sectorial</t>
  </si>
  <si>
    <t>Prestar servicios de apoyo a la gestion a la subsecretaria de gestion institucional en los puntos de atencion a la ciudadania de la secretaria distrital de gobierno para la implementacion de la politica publica distrital de atencion a la ciudadania</t>
  </si>
  <si>
    <t>Prestar servicios de apoyo a la gestion a la subsecretaria de gestion institucional en los puntos de atenciona la ciudadania de la secretaria distrital de gobierno para la implementacion de la politica publica distrital de atencion a la ciudadania</t>
  </si>
  <si>
    <t>Prestar los servicios profesionales a la dirección administrativa de la secretaria distrital de gobierno en los asuntos jurídicos y legales que requieran los procesos misionales y administrativos que se adelantan en la dirección</t>
  </si>
  <si>
    <t>Prestar servicios profesionales en la subsecretaria de gestion institucional para apoyar la estructuracion de lineamientos necesarios para la articulacion de buenas practicas de gestion y buen gobierno en la entidad</t>
  </si>
  <si>
    <t>Prestar los servicios profesionales como abogado (a) en la dirección jurídica de la secretaría distrital de gobierno, para representar judicial y extrajudicialmente a la entidad y sus representadas, en los procesos que le sean asignados, así como en las demás actuaciones administrativas que se requieran.</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</si>
  <si>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</si>
  <si>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Prestar los servicios profesionales en la oficina asesora de planeación en el acompañamiento técnico en la implementación de los lineamiento y herramientas que soportan las fases de las políticas públicas y de los proyectos de inversión que es responsable la secretaría distrital de gobierno.</t>
  </si>
  <si>
    <t>Prestar los servicios profesionales a la dirección administrativa de la secretaría distrital de gobierno en el diagnóstico,  apoyo técnico y administrativo en lo relacionado al mantenimiento y buen funcionamiento de la infraestructura de los predios de propiedad de la entidad.</t>
  </si>
  <si>
    <t>Prestar los servicios profesionales como abogada a la direccion juridica de la secretaria distrital de gobierno y sus representadas, para representar judicial y extrajudicialmente a la entidad en los procesos que sean asignados, asi como en las demas actuaciones administrativas que se requieran</t>
  </si>
  <si>
    <t>Prestar servicios de apoyo a la gestion a la subsecretaria  de gestion institucional en los puntos de atencion a la ciudadania de la secretaria distrital de gobierno para la implementacion de la politica publica de atencion a la ciudadania</t>
  </si>
  <si>
    <t>Prestar servicios de apoyo a la gestion a la  subsecretaria de gestion institucional en los puntos de atencion a la ciudadania de la secretaria distrital de gobierno para la implementacion de la politica publica distrital de atencion a la ciudadania</t>
  </si>
  <si>
    <t>Prestar los servicios profesionales en la oficina asesora de planeación, como apoyo en la implementación del modelo integrado de planeación y gestión institucional, en cumplimiento de las responsabilidades asignadas en el plan de trabajo correspondiente con enfasis en las dimensiones de evaluación y resultados y control interno, y sus correspondientes políticas de gestión y desempeño institucional</t>
  </si>
  <si>
    <t>Prestar los servicios profesionales en la oficina asesora de planeación en el acompañamiento técnico en la implementación de los lineamiento y herramientas que soportan las fases de las políticas públicas de las que es responsable liderar la secretaría distrital de gobierno.</t>
  </si>
  <si>
    <t>Prestar los servicios profesionales en la oficina asesora de planeación acompañando en la implementación de las herramientas que soportan la planeación, ejecución y seguimiento de los proyectos de inversión de la secretaría distrital de gobierno y de la planeación sectorial.</t>
  </si>
  <si>
    <t>Prestar los servicios profesionales a la subsecretaria de gestion institucional para la implementacion de la politica publica distrital de atencion a la ciudadania</t>
  </si>
  <si>
    <t>Prestar los servicios profesionales como abogado en la dirección jurídica dando trámite a las acciones de tutela y demás requerimientos relacionados con la materia, así como la proyección de actos administrativos que se encuentren dentro del marco de competencia de la dirección jurídica de la secretaría distrital de gobierno</t>
  </si>
  <si>
    <t>Prestar los servicios profesionales en la oficina asesora de planeación, como apoyo en la implementación del modelo integrado de planeación y gestión institucional, en cumplimiento de las responsabilidades asignadas en el plan de trabajo correspondiente - con enfasis en las dimensiones de talento humano y gestión con valores para resultados, y sus correspondientes políticas de gestión y desempeño institucional</t>
  </si>
  <si>
    <t>Prestar servicios de apoyo a la gestion de la subsecretaria de gestion institucional en los puntos de atencion a la ciudadania de la secretaria distrital de gobierno para la implementacion  de la politica publica distrital de atencion a la ciudadania</t>
  </si>
  <si>
    <t>Prrestar los servicios profesionales como abogado (a) en la direccion juridica de la secretaria distrital de gobierno, para representar judicial y extrajudicialmente  a la entidad y sus representadas, en los procesos que sean asignados, asi como en los demas actuaciones administrativas que se requieran</t>
  </si>
  <si>
    <t>Prestar los servicios profesionales como abogado (a) en la direccion juridica de la secretaria distrital de gobierno, para representar judicial y extrajudialmente a la entidad y sus representadas, en los procesos que sean asignados, asi como en las demas actuaciones administrativas que se requieran</t>
  </si>
  <si>
    <t>Prestar los servicios profesionales en la oficina asesora de planeación, como apoyo en el diseño e implementación del modelo integrado de planeación y gestión institucional, en cumplimiento de las responsabilidades asignadas en el plan de trabajo correspondiente, con enfasis en la la formulación, ejecución, seguimiento y mejora continua de las herramientas que conforman la gestión ambiental institucional</t>
  </si>
  <si>
    <t>Prestar servicios de apoyo a la gestion de la subsecretaria de gestion institucional en los puntos de atencion a la ciudadania de la secretaria distrital de gobierno para la implementacion de la politica publica distrital de atencion a la ciudadania</t>
  </si>
  <si>
    <t>Prestar los servicios profesionales para  la planeación, organización y seguimiento de  eventos y agendas desarrolladas en el orden distrital, local y/o las realizadas en conjunto con la nación en el marco del desarrollo institucional de la secretaria distrital de gobierno</t>
  </si>
  <si>
    <t>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t>
  </si>
  <si>
    <t>Prestación de servicios profesionales para dar acompañamiento jurídico a todos los trámites requeridos para dar respuesta a las solicitudes relacionadas con las aglomeraciones.</t>
  </si>
  <si>
    <t>Prestar los servicios de apoyo a la gestión en lo relacionado con la pre-producción, producción y post-producción de material audiovisual conforme a la estrategia de comunicaciones de la secretaria distrital de gobierno</t>
  </si>
  <si>
    <t>Prestar los servicios profesionales como abogado en la dirección jurídica dando trámite a las acciones de tutela y demás requerimientos relacionados con la materia, así como la proyección de actos administrativos que se encuentren dentro del marco de competencia de la dirección jurídica de la secretaría distrital de gobierno.</t>
  </si>
  <si>
    <t>Prestación de servicios profesionales para adelantar los trámites requeridos para dar respuesta a las solicitudes relacionadas con aglomeraciones.</t>
  </si>
  <si>
    <t>Prestar los servicios profesionales para  apoyar la divulgacion de los planes y programas previstos en la estrategia de comunicaciones de la secretaria distrital de gobierno, a partir de la elaboracion de los contenidos escritos y audiovisuales</t>
  </si>
  <si>
    <t>Prestar los servicios técnicos para apoyar la realización de productos audiovisuales de acuerdo con las necesidades de la secretaría distrital de gobierno y demás dependencias de la entidad en el marco de la implementación y desarrollo del plan estratégico de comunicaciones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</si>
  <si>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</si>
  <si>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Prestar los servicios profesionales en el desarrollo de piezas gráficas y contenidos audiovisuales para las campañas realizadas en la secretaría distrital de gobierno y las diferentes dependencias.</t>
  </si>
  <si>
    <t>Prestar servicios profesionales en el análisis, verificación y evaluación de la eficiencia, eficacia y efectividad del  sistema de control interno y de las actividades relacionadas con la articulación del nuevo enfoque del modelo integrado de planeación y gestión en la operación de la oficina de control interno, específicamente con la dimensión de control interno, en coherencia con los roles de la oficina de control interno</t>
  </si>
  <si>
    <t>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t>
  </si>
  <si>
    <t>Prestar los servicios profesionales para la edición, producción y realización de material audiovisual de las diferentes actividades organizadas por la secretaría distrital de gobierno, que responda al plan estratégico de comunicaciones</t>
  </si>
  <si>
    <t>Prestar los servicios profesionales en la dirección jurídica para dar trámite a las acciones de tutela y demás requerimientos relacionados con la materia, así como la proyección de actos administrativos que se encuentren dentro del marco de competencia de la dirección jurídica de la secretaría distrital de gobierno.</t>
  </si>
  <si>
    <t>Prestar los servicios profesionales a la secretaría distrital de gobierno para apoyar la elaboración y ejecución del plan de modernización de las sedes administrativas de las alcaldías locales</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</si>
  <si>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</si>
  <si>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dirección administrativa de la secretaría distrital de gobierno en las actividades relacionadas con la organización del inventario de bienes de propiedad de la entidad</t>
  </si>
  <si>
    <t>Prestar los servicios de apoyo a la gestión como camarógrafo, para la realización, producción y postproducción de contenidos audiovisuales y sistematización de archivo de piezas audiovisuales que se requieran en la secretaria distrital de gobierno</t>
  </si>
  <si>
    <t>Prestar los servicios profesionales en relación con temas jurídicos y especialmente en la sustanciación, acompañamiento y revisión de los procesos disciplinarios que para el trámite de la segunda instancia se remitan a la dirección jurídica.</t>
  </si>
  <si>
    <t>Presentar servicios profesionales realizando el seguimiento a los procesos, procedimientos, y demás asuntos de la dirección administrativa de la secretaría distrital de gobierno.</t>
  </si>
  <si>
    <t>Prestar los servicios de apoyo a la gestión y seguimiento de los aplicativos tecnológicos de la dirección jurídica de la secretaría distrital de gobierno, en los diferentes trámites administrativos y de gestión que se requieran.</t>
  </si>
  <si>
    <t>Prestar sus servicios de apoyo a la gestión en la dirección jurídica en los diferentes trámites administrativos y de gestión que se requieran en el grupo de tutelas.</t>
  </si>
  <si>
    <t>Prestar servicios profesionales en la dirección administrativa en las actividades de seguimiento,  monitoreo y control de las funciones propias de la dependencia</t>
  </si>
  <si>
    <t>Prestar servicios de apoyo a la gestión en la subdirección de asuntos étnicos para apoyar la implementación de las estrategias de territorialización de asuntos étnicos con énfasis en los planes de acciones afirmativas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</si>
  <si>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</si>
  <si>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Prestar servicios profesionales en la subdirección de asuntos étnicos para atender a la ciudadanía que acuda a los espacios de atención diferenciada grupos étnicos del distrito con énfasis en el fortalecimiento de capacidades, y gestión de cooperación para fortalecimiento de las comunidades étnicas</t>
  </si>
  <si>
    <t>Prestar servicios profesionales en la subdirección de asuntos étnicos para apoyar la implementación de las acciones a cargo de la subdirección de asuntos étnicos con énfasis en los planes de acciones afirmativas.</t>
  </si>
  <si>
    <t>Prestar servicios profesionales especializados en la subsecretaría para la gobernabilidad y la garantía de derechos para apoyar la coordinación de la formulación, seguimiento e implementación de asuntos estratégicos, misionales y políticas públicas a cargo de la subsecretaría.</t>
  </si>
  <si>
    <t>Prestar servicios profesionales especializados en la subsecretaría para la gobernabilidad y la garantía de derechos para apoyar la coordinación de la formulación e implementación técnica y operativa de los procesos orientados al fortalecimiento de políticas públicas a cargo de la subsecretaría en el marco del modelo de gestión de la entidad.</t>
  </si>
  <si>
    <t>Prestar servicios profesionales en la dirección de derechos humanos para garantizar la atención jurídica en la implementación de rutas de atención a defensores(as) de derechos humanos, sectores lgbti, y víctimas de trata que demanden medidas de prevención o protección</t>
  </si>
  <si>
    <t>Prestación de servicios de apoyo a la gestión a la dirección de derechos humanos para elaborar bases de datos y sistematizar la información de los procesos de atención y oferta institucional.</t>
  </si>
  <si>
    <t>Prestar servicios profesionales en la dirección de derechos humanos como referente de la articulación de políticas públicas y atención a víctimas del delito de trata de personas en el marco del componente de prevención y protección</t>
  </si>
  <si>
    <t>Prestar servicios profesionales en la dirección de derechos humanos para garantizar la atención jurídica y seguimiento a la implementación de rutas de atención a defensores(as) de derechos humanos, sectores lgbti, y víctimas de trata que demanden medidas de prevención o protección.</t>
  </si>
  <si>
    <t>Prestar servicios profesionales en la dirección de derechos humanos para apoyar la atención psicosocial a defensores y defensoras de derechos humanos, sectores lgbti, y víctimas de trata que demanden medidas de prevención o protección</t>
  </si>
  <si>
    <t>Prestar servicios profesionales en la subdirección de asuntos étnicos para apoyar la coordinación del seguimiento a la implementación de los planes de acciones afirmativas para grupos étnicos y de las políticas públicas relacionadas con asuntos étnicos.</t>
  </si>
  <si>
    <t>Nueve (9) facturas de servicios publicos de codensa s.a. esp inicia con n°.493615343-0predio ubicado en la cl 9 n° 9 60 - casa de pensamiento indigenaperiodo facturado del 22 de noviembre al 21 de diciembre de 2017total a pagar $154.750</t>
  </si>
  <si>
    <t>Factura de servicio publico de codensa s.a. esp  n°.494967104-9predio ubicado en la kr 3 n° 30a sur  06 - confiaperiodo facturado del 04 de diciembre de 2017  al 04 de enero de 2018total a pagar $28.930</t>
  </si>
  <si>
    <t>Factura de servicio publico de codensa s.a. esp  n°.493963858-0predio ubicado en la cl 9 n° 4 70 - confiaperiodo facturado del 24 de noviembre al 26 de diciembre de 2017total a pagar $339.130</t>
  </si>
  <si>
    <t>Factura de servicio publico de acueducto agua alcantarillado y aseo de bogota s.a. esp con n°.25300716815predio ubicado en la kr 3 n° 30a  sur 06 - confiaperiodo facturado del 16 de septiembre al 15 de noviembre de 2017total a pagar $76.690</t>
  </si>
  <si>
    <t>Prestar servicios profesionales en la dirección de derechos humanos para garantizar la atención social a la implementación de rutas de atención a defensores(as) de derechos humanos, sectores lgbti y víctimas de trata que demanden medidas de prevención o protección.</t>
  </si>
  <si>
    <t>Prestar servicios profesionales en la subdirección de asuntos étnicos para apoyar el proceso de seguimiento a la implementación de planes integrales de acciones afirmativas para grupos étnicos y acompañar la gestión de las políticas públicas o estrategias distritales relacionadas con asuntos étnicos</t>
  </si>
  <si>
    <t>Prestación de servicios de apoyo a la gestión en la dirección de derechos humanos para la organización documental del sistema distrital de derechos humanos.</t>
  </si>
  <si>
    <t>Prestar servicios profesionales en la dirección de derechos humanos para realizar las gestiones jurídicas requeridas para el impulso de las acciones estratégicas y misionales a su cargo en cumplimiento del plan distrital de desarrollo bogotá mejor para todos.</t>
  </si>
  <si>
    <t>Prestar servicios profesionales en la subdirección de asuntos étnicos para atender a la ciudadanía que acuda a los espacios de atención diferenciada grupos étnicos del distrito con énfasis en los aspectos jurídicos</t>
  </si>
  <si>
    <t>Prestar servicios de apoyo a la gestión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</si>
  <si>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Prestar servicios profesionales en la dirección de derechos humanos para garantizar la gestión y seguimiento social a la implementación de rutas de atención a defensores(as) de derechos humanos, sectores lgbti, y víctimas de trata que demanden medidas de prevención o protección.</t>
  </si>
  <si>
    <t>Prestar servicios profesionales en la dirección de derechos humanos para garantizar la atención psicosocial y seguimiento a la implementación de rutas de atención a defensores(as) de derechos humanos, sectores lgbti, y víctimas de trata que demanden medidas de prevención o protección.</t>
  </si>
  <si>
    <t>Prestar servicios de apoyo a la gestión en la subdirección de asuntos étnicos para desarrollar actividades administrativas requeridas para la operación de los espacios de atención diferencial para comunidades étnicas del distrito</t>
  </si>
  <si>
    <t>Factura de servicio publico de acueducto agua alcantarillado y aseo de bogota s.a. esp con n°.9268937613servicio de aseopredio ubicado en la kr 3 n° 30a  sur 06 - confiaperiodo facturado del 19 de agosto al 17 de octubre de 2017total a pagar $50.720</t>
  </si>
  <si>
    <t>Prestar servicios profesionales especializados en la dirección de derechos humanos para apoyar la coordinación de la implementación del sistema distrital de derechos humanos y las acciones territoriales y poblacionales a cargo de la dirección.</t>
  </si>
  <si>
    <t>Prestar servicios profesionales en la dirección de derechos humanos para apoyar la coordinación de la implementación de la mesa y el plan distrital de prevención y protección, así como las acciones de asistencia para prevención y protección de vulneración de los derechos de la  población lgbti, víctimas del delito de trata de personas y defensores(as) de derechos humanos a partir de un enfoque diferencial.</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</si>
  <si>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</si>
  <si>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a la subsecretaría para la gobernabilidad y la garantía de derechos para apoyar el seguimiento a la implementación de las políticas públicas y estrategias previstas en el plan de desarrollo bogotá mejor para todos.</t>
  </si>
  <si>
    <t>Prestar servicios profesionales en la dirección de derechos humanos como referente de la articulación de políticas públicas y atención a defensoras y defensores de derechos humanos en el marco del plan distrital de prevención y protección</t>
  </si>
  <si>
    <t>Prestar servicios profesionales especializados en la dirección de derechos humanos para apoyar los aspectos técnicos y jurídicos de la formulación de la política pública distrital de derechos humanos y la implementación del sistema distrital de derechos humanos</t>
  </si>
  <si>
    <t>Prestación de servicios de apoyo a la gestión en la dirección de derechos humanos para el seguimiento y reporte de información de atención de víctimas del delito de trata de personas, sectores lgbti, defensores(as) de derechos humanos y víctimas del conflicto armado.</t>
  </si>
  <si>
    <t>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t>
  </si>
  <si>
    <t>Realizar la adición y prorroga del contrato de compraventa no. 592 de 2017 suscrito por la secretaría distrital de gobierno y ut compugobierno 2017</t>
  </si>
  <si>
    <t>Realizar la adición y prorroga del contrato de compraventa no.585 de 2017 suscrito entre la secretaría distrital de gobierno y nex computer s.a.</t>
  </si>
  <si>
    <t>Prestar los servicios profesionales en las actividades de soporte y monitoreo de la infraestructura tecnológica en la secretaria distrital de gobierno</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</si>
  <si>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</si>
  <si>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realizando el acompañamiento y apoyo para el desarrollo, implementación y puesta en producción del sistemas para el código nacional de policía y convivencia, así como el seguimiento a la depuración del si actua actual</t>
  </si>
  <si>
    <t>Prestar los servicios de apoyo a la gestión para el soporte técnico, actualización, acompañamiento y entrenamiento de los sitios web con los que cuenta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</si>
  <si>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</si>
  <si>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de apoyo a la gestión en las actividades de levantamiento y análisis de requerimientos, elaboración de casos de uso, elaboración y ejecución de planes de pruebas, entrenamiento y soporte, en los aplicativos y servicios asignados</t>
  </si>
  <si>
    <t>Prestar los servicios profesionales en la dirección de tecnologías e información realizando seguimiento y recomendaciones a la implementación de la estrategia de gobierno en línea (gel) en la secretaría distrital de gobierno</t>
  </si>
  <si>
    <t>Prestar los servicios profesionales especializados para apoyar juridicamente la implementacion del modelo de gestion local, con el fin de fortalecer la capacidad institucional de las alcaldias locales</t>
  </si>
  <si>
    <t>Prestar los servicios profesionales para apoyar la implementacion tecnica y estrategica de las politicas y lineamientos orientados al fortalecimiento de la capacidad institucional de las alcaldias locales, en el marco del modelo de gestion local</t>
  </si>
  <si>
    <t>Prestar los servicios profesionales especializados con el fin de brindar apoyo juridico , frente a la gestion y procesos a cargo de la direccion para la gestion policiva</t>
  </si>
  <si>
    <t>Prestar los servicios profesionales apoyando a la dirección de gestión policiva en el seguimiento a las actividades de inspección, vigilancia y control ivc que efectúan la alcaldías locales y/o las autoridades de polícia a cargo de la secretaría distrital de gobierno</t>
  </si>
  <si>
    <t>Prestar los servicios profesionales especializados a la dirección para la gestión policiva, en temas de carácter ambiental y protección de recursos naturales, asociados a  las inspecciones de policía y las alcaldías locales para el fortalecimiento de las gestión institucional de las mismas</t>
  </si>
  <si>
    <t>Prestar los servicios profesionales a la dirección para la gestión policiva, en temas de carácter ambiental y protección de recursos naturales, asociados a  las inspecciones de policía y las alcaldías locales para el fortalecimiento de las gestión institucional de las mismas</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</si>
  <si>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</si>
  <si>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de apoyo a la gestión para adelantar las acciones logísticas, temáticas y de seguimiento requeridas para los consejos de alcaldes locales y/o escuelas de gobierno local dirigidas al mejoramiento de la gestión pública local y la consolidación de los procesos de la gobernabilidad local</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</si>
  <si>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</si>
  <si>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apoyando técnicamente la dirección para la gestión del desarrollo local en el seguimiento a la inversión local de los fondos de desarrollo local</t>
  </si>
  <si>
    <t>Prestar los servicios de apoyo a la gestión en la dirección para la gestión policiva de la secretaria distrital de gobierno, acompañando al equipo jurídico dial en las labores operativas que genera el proceso de impulso de las actuaciones administrativas existentes en las diferentes alcaldías locales</t>
  </si>
  <si>
    <t>Prestar los servicios profesionales especializados a la subsecretaria de gestion local para apoyar la implementacion tecnica y operativa de la politica publica y planes de accion necesarios para el fortalecimiento de la capacidad institucional de las alcaldia locales en el marco del modelo de gestion local</t>
  </si>
  <si>
    <t>Prestar servicios profesionales especializados a la direccion de contratacion en los diferentes asuntos juridicos en las diferentes etapas de los procesos contractuales que adelanten la secretaria distrital de gobierno y los fondos de desarrollo local</t>
  </si>
  <si>
    <t>Prestar los servicios profesionales especializados a la direccion de contratacion en los diferentes asuntos juridicos en las diferentes etapas de los procesos contractuales que adelanten la secretaria distrital de gobierno y los fondos de desarrollo local</t>
  </si>
  <si>
    <t>Prestar los servicios profesionales especializados para apoyar las actividades interinstitucionales con las alcaldias locales y con los demas organismos y entidades competentes para el desarrollo de acciones y estrategias de gestion territorial, en el marco del modelo de gestion local</t>
  </si>
  <si>
    <t>Prestar los servicios profesionales para apoyar juridicamente la implementacion del modelo de gestion local, con el fin de fortalecer la capacidad institucional de las alcaldias locales</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</si>
  <si>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</si>
  <si>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los servicios profesionales especializados a la dirección para la gestión policiva para apoyar el funcionamiento los procesos de inspección, vigilancia y control coordinados por la dirección para el fortalecimiento institucional de las alcaldías locales y/o las inspecciones de policía</t>
  </si>
  <si>
    <t>Prestar los servicios profesionales para apoyar la implementacion tecnica y estrategica de la politica y lineamientos orientados al fortalecimiento de la capacidad institucional de las alcaldias locales, en el marco del modelo de gestion local</t>
  </si>
  <si>
    <t>Prestar los servicios profesionales para apoyar la implementacion de las politicas y lineamientos orientados al fortalecimiento de la capacidad institucional de las alcaldias locales, en el marco del modelo de gestion local</t>
  </si>
  <si>
    <t>Prestar los servicios profesionales para apoyar las actividades interinstitucionales con las alcaldias locales y con los demas organismos y entidades competentes para el desarrollo de acciones y estrategias de embellecimiento, recuperacion y sostenimiento del espacio publico, en el marco del modelo de geston</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</si>
  <si>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</si>
  <si>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</si>
  <si>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</si>
  <si>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apoyando jurídicamente a la dirección para la gestión del desarrollo local - dgdl en las actividades de asistencia técnica a los fondos de desarrollo local - fdl</t>
  </si>
  <si>
    <t>Prestar los servicios profesionales especializados para apoyar juridicamente en los aspectos relacionados con las etapas precontratual, contractual y poscontractual de los procesos de seleccion asociados a la implementacion del modelo de gestion de las alcaldias locales</t>
  </si>
  <si>
    <t>Prestar los servicios profesionales para apoyar juridicamente a la subsecretaria de gestion local en los procesos de contratacion que se adelanten, con el fin de fortalecer la capacidad institucional de las alcaldias locales</t>
  </si>
  <si>
    <t>Prestar los servicios profesionales apoyando técnicamente la dirección para la gestión del desarrollo local - dgdl en las actividades de asistencia técnica a los fondos de desarrollo local - fdl</t>
  </si>
  <si>
    <t>Prestar los servicios profesionales para apoyar juridicamente la implementacion estrategica del modelo de gestion local , con el fin de fortalecer la capacidad institucional de las alcaldias locales</t>
  </si>
  <si>
    <t>Prestar los servicios profesionales especializados a la dirección para la gestión policiva, en el apoyo y desarrollo de acciones encaminadas al fortalecimiento institucional de las alcaldías locales en temas ambientales.</t>
  </si>
  <si>
    <t>Prestar los servicios profesionales a la dirección para la gestión policiva con el fin de apoyar el funcionamiento de todos los procesos de inspección, vigilancia y control coordinados por la dirección para fortalecer institucionalmente a las alcaldías locales y/o las inspecciones de policía</t>
  </si>
  <si>
    <t>Prestar los servicios de apoyo a la gestión como técnico en la dirección para la gestión policiva de la secretaria distrital de gobierno, en la verificación, clasificación, organización, cargue en aplicativos y digitalización de la documentación que soporta las actuaciones administrativas existentes en las alcaldías locales</t>
  </si>
  <si>
    <t>Prestar los servicios profesionales brindando apoyo jurídico frente a la gestión y procesos generales a cargo de la dirección para la gestión policiva</t>
  </si>
  <si>
    <t>Prestar los servicios de apoyo a la gestión a la subsecretaría de gestión local en las actividades administrativas y operativas, en el marco del modelo de gestión para las alcaldías locales.</t>
  </si>
  <si>
    <t>Prestar los servicios profesionales a la dirección para la gestión del desarrollo local - dgdl, apoyando el seguimiento a las metas, planes, procesos y procedimientos en el marco del proyecto 1094.</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</si>
  <si>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</si>
  <si>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</si>
  <si>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</si>
  <si>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en el seguimiento, gestión y desarrollo de los trámites y servicios a cargo de la secretaría distrital de gobierno que efectúa la dirección</t>
  </si>
  <si>
    <t>Subsecretaría de Gestión local</t>
  </si>
  <si>
    <t>OTROS GASTOS DE PERSONAL</t>
  </si>
  <si>
    <t>Prestar los servicios profesionales especializados a la direccion de relaciones politicas, para realizar las actividades de evaluacion, seguimiento, analisis y consolidacion de documentos sobre las agendas estrategicas de las corporaciones de eleccion popular</t>
  </si>
  <si>
    <t>Prestar los servicios profesionales para atender y gestionar los asuntos relacionados con la gestion del control politico, audiencias publicas y estudios de proyectos de ley y/o actos legislativos que adelante el congreso de la republica de interes para el distrito, de conformidad con la normatividad vigente y los lineamientos que sobre esta materia esten reglamentados en la secretaria distrital de gobierno</t>
  </si>
  <si>
    <t>Prestar los servicios profesionales para atender los requerimientos en el trámite de los proyectos de acuerdo que se adelanten el concejo de bogotá, de conformidad con la normatividad vigente y los procedimientos que tenga adoptados la dirección de relaciones políticas.</t>
  </si>
  <si>
    <t>Pagos Servicios públicos de los Espacios de Atención Diferencia de la Subdirección de Asuntos Étnicos</t>
  </si>
  <si>
    <t>Prestar servicios profesionales en la dirección de derechos humanos para realizar la gestión y el seguimiento contractual de los procesos requeridos para dar cumplimiento a las metas del plan de desarrollo</t>
  </si>
  <si>
    <t>C.P.S 455</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</si>
  <si>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</si>
  <si>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</si>
  <si>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a la dirección relaciones políticas para la consolidación y elaboración de documentos que permitan el relacionamiento del distrito capital con los actores estratégicos de la ciudad-región bajo una visión conjunta del territorio y los lineamientos que disponga el observatorio de asuntos políticos de la entidad.</t>
  </si>
  <si>
    <t>Prestar los servicios de profesionales apoyo para fortalecer la gestión territorial, adelantando acciones de  socialización y presencia institucional en terreno,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</si>
  <si>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</si>
  <si>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RA 4</t>
  </si>
  <si>
    <t>RA 5</t>
  </si>
  <si>
    <t>Prestar los servicios profesionales para avanzar en la elaboración de un documento que permita evaluar y fortalecer las relaciones políticas y estratégicas de la administración distrital con actores de la sociedad civil</t>
  </si>
  <si>
    <t>Prestar los servicios profesionales en la realización del análisis sobre el panorama político de la administración distrital</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</si>
  <si>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</si>
  <si>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de apoyo a la gestión en el acompañamiento a las agendas de concertación con actores políticos, económicos y sociales para análisis y transformación de problema, según los lineamientos de la dirección de relaciones políticas</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</si>
  <si>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</si>
  <si>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en la dirección de relaciones políticas que permitan avanzar en la evaluación y fortalecimiento de las relaciones políticas y estratégicas de la administración distrital con actores de la sociedad civil</t>
  </si>
  <si>
    <t>Prestar los servicios profesionales en el acompañamiento a las agendas de concertación con actores políticos (jal) para análisis y transformación de problema, según los lineamientos de la dirección de relaciones políticas</t>
  </si>
  <si>
    <t>Prestar los servicios profesionales para hacer seguimientos, apoyar y reportar los asuntos relacionados con la gestión en el ejercicio de la función control político, trámite de los proyectos de ley y/o actos legislativos que adelante el congreso de conformidad con la normatividad vigente y los lineamientos que sobre esta materia estén reglamentados en la secretaría distrital de gobierno</t>
  </si>
  <si>
    <t>Prestar los servicios de apoyo a la gestión documental que se genere en el acompañamiento de procesos de concertación con actores políticos, económicos y sociales para la resolución de problemas identificados por la dirección de relaciones políticas</t>
  </si>
  <si>
    <t>Dilia Melissa Muñoz Rodriguez</t>
  </si>
  <si>
    <t>Nelly Johana Rivera Taquinas</t>
  </si>
  <si>
    <t>Ruth Yaneth Roa Torres</t>
  </si>
  <si>
    <t>Sandra Marcela Rojas Macias</t>
  </si>
  <si>
    <t>Nur Fannery Valencia Mosquera</t>
  </si>
  <si>
    <t>Laura Yadira Acevedo Lopez</t>
  </si>
  <si>
    <t>Camilo Ernesto Ramirez Chaves</t>
  </si>
  <si>
    <t>Ruben Fabian Vega Acevedo</t>
  </si>
  <si>
    <t>Katerin  Pacheco Reyes</t>
  </si>
  <si>
    <t>Ximena Alexandra Correal Cabezas</t>
  </si>
  <si>
    <t>Ana Dalila Gomez Baos</t>
  </si>
  <si>
    <t>Luis Henry Rodriguez Forero</t>
  </si>
  <si>
    <t>Sandra Milena De La Alegria Rojas Hernandez</t>
  </si>
  <si>
    <t>Victor Rafael Mendoza Zarate</t>
  </si>
  <si>
    <t>Jeison Herley Camacho Tellez</t>
  </si>
  <si>
    <t>Jeannette Lucia Castro Hernandez</t>
  </si>
  <si>
    <t>Ali  Serrano Cervantes</t>
  </si>
  <si>
    <t>Viviana Carolina Montaña Carvajal</t>
  </si>
  <si>
    <t>Eliana Del Pilar Gonzalez Dagua</t>
  </si>
  <si>
    <t>Edna Lizbeth Batta Moreno</t>
  </si>
  <si>
    <t>Yismar  Salas Araujo</t>
  </si>
  <si>
    <t>Juan Felipe Rodriguez Maury</t>
  </si>
  <si>
    <t>Santiago  Silva Schlesinger</t>
  </si>
  <si>
    <t>Santiago  Mejia Narvaez</t>
  </si>
  <si>
    <t>Jose Gabriel Osorio Alvarez</t>
  </si>
  <si>
    <t>Karen  Tovar Beltran</t>
  </si>
  <si>
    <t>Maria Ines Reina</t>
  </si>
  <si>
    <t>Nelson Gilberto Tuntaquimba Quinche</t>
  </si>
  <si>
    <t>Doris Yohanna Guerrero Perez</t>
  </si>
  <si>
    <t>Maria Fernanda Cantor Ortiz</t>
  </si>
  <si>
    <t>Miguel Bernardo Veloz Cabrera</t>
  </si>
  <si>
    <t>Angela Maria Moya Cuesta</t>
  </si>
  <si>
    <t>Yerson Andres Mojica Cogollos</t>
  </si>
  <si>
    <t>Sandra Ximena Ortiz Muñoz</t>
  </si>
  <si>
    <t>Paula Andrea Beltran Rodriguez</t>
  </si>
  <si>
    <t>Yenifer Andrea Chiquiza Nivia</t>
  </si>
  <si>
    <t>Delfa Paulina Majin Jimenez</t>
  </si>
  <si>
    <t>Alcira Leonor Herrera Gualteros</t>
  </si>
  <si>
    <t>Freddy Oswaldo Vargas Santana</t>
  </si>
  <si>
    <t>Ingrid Rocio Torres Triana</t>
  </si>
  <si>
    <t>Arcesio  Velez Garzon</t>
  </si>
  <si>
    <t>Adriana  Peña Garcia</t>
  </si>
  <si>
    <t>Seguridad Nueva Era Ltda</t>
  </si>
  <si>
    <t>Juliana  Ballesteros Casilimas</t>
  </si>
  <si>
    <t>Laura Marie Vega Garcia</t>
  </si>
  <si>
    <t>Rosembert  Ovalle Maldonado</t>
  </si>
  <si>
    <t>Ilba Yaneth Meza Castañeda</t>
  </si>
  <si>
    <t>Liliana Milena Hernandez Rojas</t>
  </si>
  <si>
    <t>Angelica Maria Cardenas Botero</t>
  </si>
  <si>
    <t>Judith  Valencia Aparicio</t>
  </si>
  <si>
    <t>Jailder  Cespedes Ruiz</t>
  </si>
  <si>
    <t>Irene Salome Burbano Delgadillo</t>
  </si>
  <si>
    <t>Orlando Antonio Chingate Cabrera</t>
  </si>
  <si>
    <t>Deysi Mayerli Tavera Acevedo</t>
  </si>
  <si>
    <t>Lizeth Catalina Caicedo Serna</t>
  </si>
  <si>
    <t>Fredy David Morillo Guzman</t>
  </si>
  <si>
    <t>Emir  Carpio Luvieza</t>
  </si>
  <si>
    <t>Jenniffer Alejandra Lozada Arboleda</t>
  </si>
  <si>
    <t>Laura Camila Pachon Pinzon</t>
  </si>
  <si>
    <t>Fernando  Florez Mora</t>
  </si>
  <si>
    <t>Mayoli  Suarez Hernandez</t>
  </si>
  <si>
    <t>Dora Emilia Parra Robledo</t>
  </si>
  <si>
    <t>Jackeline  Rosero Lopez</t>
  </si>
  <si>
    <t>Vivian Nayibe Castro Romero</t>
  </si>
  <si>
    <t>Yimmy Alberto Corredor Chiguasuque</t>
  </si>
  <si>
    <t>Karen Lorena Mora Forero</t>
  </si>
  <si>
    <t>Jose Reinerio Galeano Lemus</t>
  </si>
  <si>
    <t>Jose Rene Neuta Alonso</t>
  </si>
  <si>
    <t>Jose Argemiro Anzola Escalante</t>
  </si>
  <si>
    <t>Jesus Antonio Farias Fonseca</t>
  </si>
  <si>
    <t>Diana Giselle Osorio Rozo</t>
  </si>
  <si>
    <t>Amanda Lucia Sabogal Baez</t>
  </si>
  <si>
    <t>Danny Alexander Rappy Mayorga</t>
  </si>
  <si>
    <t>Maria Camila Carrillo Prieto</t>
  </si>
  <si>
    <t>Dina Luz Pulido Herrera</t>
  </si>
  <si>
    <t>Maria Alejandra Velasquez Buritica</t>
  </si>
  <si>
    <t>Sergio Andres Palacios Moreno</t>
  </si>
  <si>
    <t>Edith Julieth Bermudez Silva</t>
  </si>
  <si>
    <t>Kraren Viviana Stephany Franco Castañeda</t>
  </si>
  <si>
    <t>Rosaliana Mercedes Correa Cantillo</t>
  </si>
  <si>
    <t>Viviana Andrea Rodriguez Pereira</t>
  </si>
  <si>
    <t>Maria Jose Polanco Henao</t>
  </si>
  <si>
    <t>Luz Estuard Hurtado Lemus</t>
  </si>
  <si>
    <t>Felix Eduardo Murillo Plata</t>
  </si>
  <si>
    <t>Nicolas  Riaño</t>
  </si>
  <si>
    <t>Carmen Andrea Castro Hernandez</t>
  </si>
  <si>
    <t>Lucia Beatriz Suarez Camargo</t>
  </si>
  <si>
    <t>Astrid Paola Patiño Forero</t>
  </si>
  <si>
    <t>Ana Maria Manzanares Mendez</t>
  </si>
  <si>
    <t>Bleidy Johanna Cardenas Teran</t>
  </si>
  <si>
    <t>Linda Gissela Chacon Ortiz</t>
  </si>
  <si>
    <t>Anderson  Guerrero Trujillo</t>
  </si>
  <si>
    <t>Carlos Alberto Moreno Otero</t>
  </si>
  <si>
    <t>Jilmar David Robledo Caicedo</t>
  </si>
  <si>
    <t>Alba Dulfary Quevedo Rada</t>
  </si>
  <si>
    <t>Karen Milena Lopez Lopez</t>
  </si>
  <si>
    <t>Luz Andrea Ardila Ariza</t>
  </si>
  <si>
    <t>Angie Yuliet Guevara Herrera</t>
  </si>
  <si>
    <t>Sebastian David Rodriguez Luna</t>
  </si>
  <si>
    <t>Jenny Paola Morales Duarte</t>
  </si>
  <si>
    <t>Sayra Guinette Aldana Hernandez</t>
  </si>
  <si>
    <t>Aura Maria Carballo Sierra</t>
  </si>
  <si>
    <t>Maria Isabel Moreno Perea</t>
  </si>
  <si>
    <t>Hernando  Maldonado Pachon</t>
  </si>
  <si>
    <t>Yuvi Alejandra Velandia Hidalgo</t>
  </si>
  <si>
    <t>Daniel Felipe Alonso Lopez</t>
  </si>
  <si>
    <t>Patricia Eugenia Carrera Diaz</t>
  </si>
  <si>
    <t>Darling Damaris Diaz Diaz</t>
  </si>
  <si>
    <t>Viviana  Manrique Zuluaga</t>
  </si>
  <si>
    <t>Liana Milena Baquero Hernandez</t>
  </si>
  <si>
    <t>Laura Milena Negrete Londoño</t>
  </si>
  <si>
    <t>Jordan Leandro Diaz Soto</t>
  </si>
  <si>
    <t>Erika Julieth Rodriguez Gomez</t>
  </si>
  <si>
    <t>Amalia  Rodriguez Segura</t>
  </si>
  <si>
    <t>Diana Alejandra Quigua Gonzalez</t>
  </si>
  <si>
    <t>Johanna Carolina Cañas Leal</t>
  </si>
  <si>
    <t>Yenifer Catherin Moreno Arias</t>
  </si>
  <si>
    <t>Prestación de servicios de apoyo a la gestión en la dirección de derechos humanos para la organización documental de los expedientes de atención de víctimas del delito de trata de personas, sectores lgbti, defensores(as) de derechos humanos, y ciudadanía en general.</t>
  </si>
  <si>
    <t>Prestar servicios profesionales especializados en la dirección de convivencia y diálogo social para la formulación, seguimiento y sistematización de las iniciativas ciudadanas, la consolidación de la red distrital de derechos humanos, diálogo y convivencia, y la territorialización de los asuntos estratégicos y misionales de la dirección.</t>
  </si>
  <si>
    <t>Prestar servicios profesionales en la subdirección de asuntos étnicos para apoyar la coordinación transversal del seguimiento a la implementación de los planes de acciones afirmativas y la operación de espacios de atención diferenciada para grupos étnicos</t>
  </si>
  <si>
    <t>Prestar servicios de apoyo a la gestión en la dirección de derechos humanos para desarrollar actividades administrativas, logísticas y de gestión documental relacionadas con la gestión territorial y poblacional de las acciones a cargo de la dirección.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</si>
  <si>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</si>
  <si>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implementar el sistema distrital de derechos humanos, el programa distrital de educación en derechos humanos para la paz y la reconciliación y las acciones estratégicas de la dirección a partir de un enfoque territorial y poblacional.</t>
  </si>
  <si>
    <t>Prestar servicios profesionales en la dirección de derechos humanos para la formulación,  implementación y seguimiento a los procesos de formación y sensibilización del programa distrital de educación en derechos humanos para la paz y reconciliación</t>
  </si>
  <si>
    <t>Prestar servicios profesionales en la dirección de derechos humanos como referente de la articulación de políticas públicas y atención a personas lgbti víctimas de violencias por orientación sexual o identidad de género en el marco del componente de prevención y protección</t>
  </si>
  <si>
    <t>Prestar servicios profesionales especializados en la dirección de derechos humanos para apoyar la coordinación del proceso de formulación de la política distrital de derechos humanos y del sistema distrital de derechos humanos</t>
  </si>
  <si>
    <t>Prestar servicios de apoyo a la gestión en la subdirección de asuntos étnicos para contribuir a la ejecución de las estrategias de territorialización de asuntos étnicos con énfasis en los planes de acciones afirmativas.</t>
  </si>
  <si>
    <t>Prestar servicios de apoyo a la gestión en la subdirección de asuntos étnicos para apoyar el seguimiento y desarrollo a las actividades administrativas requeridas para la operación de los espacios de atención diferencial para comunidades étnicas del distrito</t>
  </si>
  <si>
    <t>Prestar servicios profesionales en la subdirección de asuntos étnicos para apoyar el proceso de seguimiento a la implementación de planes integrales de acciones afirmativas para grupos étnicos y acompañar la gestión de las políticas públicas o estrategias distritales relacionadas con asuntos étnicos.</t>
  </si>
  <si>
    <t>Prestar servicios profesionales en la subdirección de asuntos étnicos para atender a la ciudadanía que acuda a los espacios de atención diferenciada de grupos étnicos del distrito con énfasis en el fortalecimiento de capacidades, y gestión de cooperación para fortalecimiento de las comunidades étnicas.</t>
  </si>
  <si>
    <t>Prestar servicios profesionales en la subdirección de asuntos étnicos para apoyar la coordinación y articulación institucional a nivel distrital, nacional y cooperación internacional relacionada con asuntos étnicos y la estrategia -bogotá vive el decenio afro-</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</si>
  <si>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</si>
  <si>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sus servicios profesionales en la subdirección de asuntos de la libertad religiosa y de conciencia, con el fin de apoyar la consolidación de la política pública distrital de libertades fundamentales de religión, culto y conciencia, así como los demás asuntos estratégicos y misionales a cargo de la subdirección.</t>
  </si>
  <si>
    <t>Prestar servicios profesionales en la subdirección de asuntos étnicos para atender a la ciudadanía que acuda a los espacios de atención diferenciada grupos étnicos del distrito con énfasis en el  apoyo de la operación de la casa de pensamiento indígena</t>
  </si>
  <si>
    <t>Prestar servicios profesionales en la subdirección de asuntos de libertad religiosa y de conciencia - dirección de derechos humanos para realizar gestión administrativa para el desarrollo de los procesos y actividades estratégicas o misionales a su cargo.</t>
  </si>
  <si>
    <t>Prestar servicios profesionales especializados en la dirección de convivencia y diálogo social para apoyar la coordinación de la implementación de iniciativas ciudadanas, la consolidación de la red distrital de derechos humanos, diálogo y convivencia, así como la territorialización de los asuntos estratégicos y misionales de la dirección.</t>
  </si>
  <si>
    <t>Prestar servicios profesionales en la dirección de derechos humanos para apoyar la coordinación de la implementación de los procesos de formación y sensibilización del programa distrital de educación en derechos humanos para la paz y reconciliación</t>
  </si>
  <si>
    <t>Adicion y prorroga no. 2 contrato de prestacion de servicios no. 392 de 2017 suscrito con seguridad nueva era ltda</t>
  </si>
  <si>
    <t>Prestar servicios de apoyo en la dirección de derechos humanos para colaborar en el proceso de formulación de la política pública y el sistema distrital de derechos humanos</t>
  </si>
  <si>
    <t>Prestar servicios de apoyo a la gestión en la subdirección de asuntos étnicos para desarrollar actividades administrativas requeridas para la operación de la casa de pensamiento indígena como espacio de atención diferenciada para comunidades indígenas</t>
  </si>
  <si>
    <t>Prestar servicios profesionales en la subdirección de asuntos étnicos para atender a la ciudadanía que acuda a los espacios de atención diferenciada grupos étnicos del distrito con énfasis en los aspectos psicosociales.</t>
  </si>
  <si>
    <t>Prestar servicios profesionales especializados en la dirección de derechos humanos para acompañar técnica y metodológicamente la formulación de la política pública distrital de derechos humanos a partir de la producción de los documentos requeridos</t>
  </si>
  <si>
    <t>Factura de servicio publico de acueducto agua alcantarillado y aseo de bogota s.a. esp con n°.30702516219predio ubicado en la cl 9 n° 4   70 - centro de orientación y fortalecimiento integral afrobogotano - confiaperiodo facturado del 19 de octubre al 16 de diciembre de 2017total a pagar $261.710</t>
  </si>
  <si>
    <t>Factura de servicio publico de acueducto agua alcantarillado y aseo de bogota s.a. esp con n°.24634310015predio ubicado en la cl 9 n° 9   60 - casa de pensamiento indigenaperiodo facturado del 15 de octubre al 14 de diciembre de 2017total a pagar $401.470</t>
  </si>
  <si>
    <t>Prestar los servicios de apoyo a la gestión como sabedor tradicional en el desarrollo de actividades de socialización y participación de las costumbres propias de la comunidad indígena en el marco de procesos de consulta previa desarrollados en el distrito de bogotá.</t>
  </si>
  <si>
    <t>Prestar sus servicios profesionales en la subdirección de asuntos de la libertad religiosa y de conciencia, con el fin de apoyar la formulación e implementación de los aspectos jurídicos de las acciones a cargo de la dependencia, con énfasis en la política pública distrital de libertades fundamentales de religión, culto y conciencia.</t>
  </si>
  <si>
    <t>Prestar servicios profesionales en la dirección de derechos humanos y sus subdirecciones adscritas para realizar las gestiones jurídicas requeridas para el impulso de las acciones estratégicas y misionales a su cargo en cumplimiento del plan distrital de desarrollo bogotá mejor para todos.</t>
  </si>
  <si>
    <t>Entregar a título de arrendamiento a la secretaría distrital de gobierno, el uso y goce del inmueble ubicado en la calle 9 n° 9-60 de la localidad de la candelaria - bogotá d.c., identificado con el folio de matrícula inmobiliaria no. 50c-1502436</t>
  </si>
  <si>
    <t>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t>
  </si>
  <si>
    <t>Prestar servicios profesionales a la subsecretaría para la gobernabilidad y la garantía de derechos para apoyar jurídicamente la implementación de las políticas públicas y estrategias previstas en el plan de desarrollo bogotá mejor para todos</t>
  </si>
  <si>
    <t>Prestar servicios de apoyo a la gestión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</si>
  <si>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</si>
  <si>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servicios profesionales en la dirección de derechos humanos para formular la política pública distrital de derechos humanos</t>
  </si>
  <si>
    <t>Prestar servicios profesionales en la dirección de derechos humanos para implementar el sistema distrital de derechos humanos, el programa distrital de educación en derechos humanos para la paz y la reconciliación y las acciones estratégicas de la  dirección a partir de un enfoque territorial y poblacional.</t>
  </si>
  <si>
    <t>Prestar servicios profesionales especializados en la dirección de convivencia y diálogo social para apoyar la coordinación de las acciones estratégicas y misionales a su cargo en cumplimiento del plan distrital de desarrollo - bogotá mejor para todos</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</si>
  <si>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</si>
  <si>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de apoyo a la gestión en la subdirección de asuntos étnicos para desarrollar actividades administrativas requeridas para la operación de los espacios de atención diferencial para comunidades étnicas del distrito.</t>
  </si>
  <si>
    <t>Prestar servicios profesionales en la subdirección de asuntos étnicos para apoyar la coordinación de acciones para la creación y operación de los espacios de atención diferenciada y sus procesos de atención para las comunidades étnicas de la ciudad.</t>
  </si>
  <si>
    <t>Prestar servicios profesionales en la dirección de derechos humanos para garantizar la atención psicosocial a defensores(as) de derechos humanos, sectores lgbti, y víctimas de trata que demanden medidas de prevención o protección..</t>
  </si>
  <si>
    <t>Prestar servicios profesionales en la dirección de derechos humanos para apoyar la formulación de la política pública distrital de derechos humanos</t>
  </si>
  <si>
    <t>Prestar servicios profesionales en la dirección de convivencia y diálogo social para apoyar la formulación de estrategias para fortalecimiento de la cultura ciudadana en el marco de la operación de la red distrital de derechos humanos, diálogo y convivencia, así como acompañar los demás procesos misionales o estratégicos o cargo de la dirección.</t>
  </si>
  <si>
    <t>Prestar servicios de apoyo a la gestión en la dirección de derechos humanos para contribuir a la  formulación de la política pública distrital de derechos humanos</t>
  </si>
  <si>
    <t>Prestar servicios profesionales en la subdirección de asuntos étnicos para apoyar la atención a la ciudadanía que acuda a los espacios de atención diferenciada grupos étnicos del distrito con énfasis en los aspectos jurídicos.</t>
  </si>
  <si>
    <t>Prestar servicios profesionales especializados en la dirección de convivencia y diálogo social para apoyar el mapeo de actores y estrategias para el fortalecimiento de la red distrital de derechos humanos, diálogo y convivencia.</t>
  </si>
  <si>
    <t>Prestar servicios profesionales en la dirección de convivencia y diálogo social para la ejecución de los procesos contractuales y las gestiones administrativas requeridas para el cumplimiento de las metas del plan de desarrollo y asuntos misionales a cargo de la dirección</t>
  </si>
  <si>
    <t>Prestar servicios profesionales en la dirección de derechos humanos para la difusión y seguimiento a la implementación de los procesos de formación y sensibilización del programa distrital de educación en derechos humanos para la paz y reconciliación y de los planes integrales de acciones afirmativas.</t>
  </si>
  <si>
    <t>Prestar los servicios profesionales para asesorar a la subsecretaría para la gobernabilidad y la garantía de derechos en la formulación de indicadores de medición y evaluación de las políticas públicas a cargo de la subsecretaría, de acuerdo a los nuevos lineamientos distritales, así como en la implementación de la estrategia territorial de participación</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</si>
  <si>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</si>
  <si>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derechos humanos como referente de género en la articulación de políticas públicas y estrategias de atención en el marco del componente de prevención y protección</t>
  </si>
  <si>
    <t>Prestar servicios profesionales a la dirección de convivencia y dialogo social de la secretaria distrital de gobierno monitoreando  permanentemente las aglomeraciones de alta complejidad, así como las situaciones de conflictividad social, propiciando procesos de articulación interinstitucional en aras de establecer una respuesta integral hacia las comunidades involucradas</t>
  </si>
  <si>
    <t>Pedro Luis Bedoya Duarte</t>
  </si>
  <si>
    <t>Sandra Milena Gonzalez Forero</t>
  </si>
  <si>
    <t>Diana Marcela Alvarado Delgadillo</t>
  </si>
  <si>
    <t>Maria Alexandra Rodriguez Novoa</t>
  </si>
  <si>
    <t>Himelda Viviana Camacho Buitrago</t>
  </si>
  <si>
    <t>Gina Paola Benavides Galindo</t>
  </si>
  <si>
    <t>Luz Angela Gomez Guerrero</t>
  </si>
  <si>
    <t>Helena Maritza Lopez</t>
  </si>
  <si>
    <t>Yesid  Medina Olarte</t>
  </si>
  <si>
    <t>Guillermo  Hernandez Quintero</t>
  </si>
  <si>
    <t>Liliana Jeanneth Cañola Tovar</t>
  </si>
  <si>
    <t>Robinson Mauricio Giraldo Giraldo</t>
  </si>
  <si>
    <t>Ediel  Aguirre Herrera</t>
  </si>
  <si>
    <t>Josue David Hernandez Bonilla</t>
  </si>
  <si>
    <t>Jenny Paola Cortes Beltran</t>
  </si>
  <si>
    <t>Luisa Fernanda Galarza Solano</t>
  </si>
  <si>
    <t>Libia Jeannette Alarcon Villalobos</t>
  </si>
  <si>
    <t>Cristhy Mairene Viera Tortoza</t>
  </si>
  <si>
    <t>Manuel Francisco Contreras Heredia</t>
  </si>
  <si>
    <t>Maribel  Pinzon Rodriguez</t>
  </si>
  <si>
    <t>Maria Victoria Buitrago Cepeda</t>
  </si>
  <si>
    <t>Bismarck Alfredo Caicedo Mendez</t>
  </si>
  <si>
    <t>Fabio Adnres Rojas Espindola</t>
  </si>
  <si>
    <t>Claudia Patricia Poblador Vargas</t>
  </si>
  <si>
    <t>Hernan David Bonet Martinez</t>
  </si>
  <si>
    <t>Esteban Fabian Rojas Ordoñez</t>
  </si>
  <si>
    <t>Jorge Augusto Rey Prieto</t>
  </si>
  <si>
    <t>Yilver Esneider Jovel Hernandez</t>
  </si>
  <si>
    <t>Cesar Hernando Mojica Cogollos</t>
  </si>
  <si>
    <t>Yeimy Lorena Espinosa Velosa</t>
  </si>
  <si>
    <t>2Waycomm Sas</t>
  </si>
  <si>
    <t>Hector Guillermo Grande Reina</t>
  </si>
  <si>
    <t>German Alonso Amado Niño</t>
  </si>
  <si>
    <t>Johanna  Vargas Gomez</t>
  </si>
  <si>
    <t>Tomas  Barrero Ramirez</t>
  </si>
  <si>
    <t>Francisco Orlando Herrera Torres</t>
  </si>
  <si>
    <t>Andres Felipe Duque Paez</t>
  </si>
  <si>
    <t>Julio Cesar Tonte Quintero</t>
  </si>
  <si>
    <t>Gina Marcela Rubio Rodriguez</t>
  </si>
  <si>
    <t>Olga Elena Mendoza Navarro</t>
  </si>
  <si>
    <t>Harold Yesid Ramos Roldan</t>
  </si>
  <si>
    <t>Alberto Andres Gomez Amin</t>
  </si>
  <si>
    <t>Johanna Patricia Plazas Avila</t>
  </si>
  <si>
    <t>Argelio Ramiro Pacheco Perez</t>
  </si>
  <si>
    <t>Transportes Especiales F.S.G S.A.S</t>
  </si>
  <si>
    <t>Brahan Eduardo Garcia Lopez</t>
  </si>
  <si>
    <t>Rafael Ricardo Beltran Guerrero</t>
  </si>
  <si>
    <t>Patricia  Pecha Quimbay</t>
  </si>
  <si>
    <t>Daniel Rolando Cossio Diaz</t>
  </si>
  <si>
    <t>Andres Octavio Rodriguez Reyes</t>
  </si>
  <si>
    <t>Fanny Edilia Ariza Ariza</t>
  </si>
  <si>
    <t>Maria Doris Jeaneth Villalobos Romero</t>
  </si>
  <si>
    <t>Carlos Mario Avendaño Quintero</t>
  </si>
  <si>
    <t>Edwin Roberto De Narvaez Gonzalez</t>
  </si>
  <si>
    <t>Juan Manuel Rodriguez Parra</t>
  </si>
  <si>
    <t>Andres Alberto Jaimes Garcia</t>
  </si>
  <si>
    <t>Adriana Rocio Lopez Rincon</t>
  </si>
  <si>
    <t>Alvaro Fabian Alejo Martinez</t>
  </si>
  <si>
    <t>Myriam Ruth Taborda Gonzalez</t>
  </si>
  <si>
    <t>Enyi Yinet Jimenez Urbina</t>
  </si>
  <si>
    <t>Apple Tree Communications Colombia S A S</t>
  </si>
  <si>
    <t>Wilson  Capera Rodriguez</t>
  </si>
  <si>
    <t>Maulyn Itxayanna Zapata Miño</t>
  </si>
  <si>
    <t>Nadya Catalina Sanchez Cardozo</t>
  </si>
  <si>
    <t>Hugo Andres Ferro Forero</t>
  </si>
  <si>
    <t>Alejandra Patricia Rodriguez Benavides</t>
  </si>
  <si>
    <t>Olga Milena Corzo Estepa</t>
  </si>
  <si>
    <t>Aura Fernanda Barriga Pacheco</t>
  </si>
  <si>
    <t>Monica Yaneth Cortes</t>
  </si>
  <si>
    <t>Sindy Julieth Tovar Torres</t>
  </si>
  <si>
    <t>Story Inc S A S</t>
  </si>
  <si>
    <t>Maria Luselia Toloza Martinez</t>
  </si>
  <si>
    <t>Rigoberto Quintero Medina</t>
  </si>
  <si>
    <t>Martin Bermudez Asociados S A</t>
  </si>
  <si>
    <t>Jefferson David Carreño Zarate</t>
  </si>
  <si>
    <t>Martha Stephanny Barreto Mantilla</t>
  </si>
  <si>
    <t>Sandra Milena Ramirez Martinez</t>
  </si>
  <si>
    <t>Jeremy Javier Avila Cubides</t>
  </si>
  <si>
    <t>Luis Fernando Caicedo Diaz</t>
  </si>
  <si>
    <t>Hans Walter Cabra Hernandez</t>
  </si>
  <si>
    <t>Fabio Enrique Paez Villamizar</t>
  </si>
  <si>
    <t>Orlando Humberto Sierra Ordoñez</t>
  </si>
  <si>
    <t>Berner  Castro</t>
  </si>
  <si>
    <t>Johan Camilo Cruz Marin</t>
  </si>
  <si>
    <t>Luis Francisco Borja Quiroga</t>
  </si>
  <si>
    <t>Gloria Tatiana Duque Ramirez</t>
  </si>
  <si>
    <t>Jackson Daniel Calderón</t>
  </si>
  <si>
    <t>Julio Cesar Granados Alvarez</t>
  </si>
  <si>
    <t>Wilson Hernan Muñoz Buitrago</t>
  </si>
  <si>
    <t>Lina Fernanda Sanchez Alvarado</t>
  </si>
  <si>
    <t>Lina Ines Ricardo Marriaga</t>
  </si>
  <si>
    <t>Nancy Hellevid Gutierrez Rodriguez</t>
  </si>
  <si>
    <t>Fabio Humberto Monroy Garcia</t>
  </si>
  <si>
    <t>Luis Jefferson Garcia Soto</t>
  </si>
  <si>
    <t>Maria  Tellez</t>
  </si>
  <si>
    <t>Uriel Eduardo Velasquez Avila</t>
  </si>
  <si>
    <t>Nicolas  Villa Moya</t>
  </si>
  <si>
    <t>Jose Vicente Ramirez Quevedo</t>
  </si>
  <si>
    <t>Royser Octavio Barandica Orozco</t>
  </si>
  <si>
    <t>Nidia Marcela Carrillo Vela</t>
  </si>
  <si>
    <t>Jawin Siver Tunjano Tamayo</t>
  </si>
  <si>
    <t>Madelene  Prado Rodriguez</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</si>
  <si>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</si>
  <si>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</si>
  <si>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sus servicios de apoyo al proceso de gestión del patrimonio documental de la dirección administrativa en el control de la calidad de la producción e intervención documental</t>
  </si>
  <si>
    <t>Prestación de servicios profesionales de asesoría estratégica &amp; acompañamiento táctico en la actualización e implementación de la estrategia de comunicación y relacionamiento de la secretaría distrital de gobierno para el año 2018</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</si>
  <si>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</si>
  <si>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Prestar los servicios profesionales en la oficina de asuntos disciplinarios de la secretaria distrital de gobierno, apoyando en la gestión jurídica, seguimiento, control y revisión necesaria para definir la situación disciplinaria de los servidores públicos vinculados en los procesos que se adelantan en esta dependencia</t>
  </si>
  <si>
    <t>Prestar los servicios profesionales en la oficina de asuntos disciplinarios de la secretaria distrital de gobierno, realizando la gestión jurídica, seguimiento, control y revisión necesaria de los procesos que se adelantan en dicha dependencia</t>
  </si>
  <si>
    <t>Prestar  servicios profesionales para asesorar a la dirección jurídica de la secretaria distrital de gobierno</t>
  </si>
  <si>
    <t>Prestar los servicios de apoyo a la gestión a la secretaría distrital de gobierno en lo relacionado con el cubrimiento periodístico de la gestión desarrollada por las 20 localidades</t>
  </si>
  <si>
    <t>Adicion no. 1 al contrato de prestacion de servicios  no 573 de 2017 suscrito con transportes especiales f.s.g. s.a.s</t>
  </si>
  <si>
    <t>Prestar los servicios de apoyo a la gestión  en  la  oficina  de  asuntos  disciplinarios  de  la  secretaria  distrital  de gobierno, en lo relacionado a  trámites de organización, clasificación y seguimiento de los expedientes</t>
  </si>
  <si>
    <t>Prestar sus servicios profesionales en la dirección administrativa apoyando desde lo investigativo e histórico al proceso de gestión del patrimonio documental</t>
  </si>
  <si>
    <t>Prestar servicios profesionales para la evaluación de la eficacia, eficiencia y efectividad del sistema de control interno, de acuerdo con los roles asignados a la oficina de control interno de la secretaría distrital de gobierno</t>
  </si>
  <si>
    <t>Por la cual se ordena dar cumplimiento a una providencia de la jurisdicción de lo contencioso administrativoarticulo 1 ordenese a la dirección financiera de la secretaria distrital de gobierno dar cumplimiento a la sentencia proferida el 20 de septiembre de 2017 por el tribunal administrativo de cundinamarca, sección tercera, subsección "c", dentro del proceso con radicación número 11001-33-36-038-2014-00257-01 de myriam ruth taborda gonzalez contra bogotá d.c. - secretaria distrital de gobiernopago de sentencia dentro del proceso de controversias contractuales no. 2014-00257 emitida por el tribunal administrativo de cundinamarca, demandate miriam ruth taborda gonzález</t>
  </si>
  <si>
    <t>Prestación de servicios profesionales para brindar acompañamiento y apoyo a la secretaria distrital de gobierno en la implementación de la estrategia de divulgación de sus planes y programas a través de canales digitales de la entidad</t>
  </si>
  <si>
    <t>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t>
  </si>
  <si>
    <t>Prestar sus servicios profesionales en la dirección administrativa apoyando desde lo jurídico al proceso de gestión del patrimonio documental</t>
  </si>
  <si>
    <t>Prestar los servicios profesionales especializados generando espacios para desarrollar las capacidades de liderazgo de los equipos de trabajo, mediante la aplicación de herramientas que generen sentido de compromiso y pertenencia frente a la misión y visión de la entidad</t>
  </si>
  <si>
    <t>Prestacion de servicios profesionales en la subsecretaria de gestion institucional en la ejecución del proceso de correspondencia que se genera en las oficinas de radicación de la sdg, de conformidad con los estudios previos</t>
  </si>
  <si>
    <t>Prestar servicios profesionales de asesoría jurídica permanente, con plena autonomía técnica y administrativa, a la dirección de contratación y la dirección jurídica en temas de derecho administrativo, derecho constitucional y contratación estatal absolviendo consultas y conceptos, revisando documentos, asistiendo a reuniones, realizando capacitaciones y estructurando estrategias de defensa judicial o administrativa para el nivel central y las alcaldías locales.</t>
  </si>
  <si>
    <t>Prestar los servicios  de apoyo a la dirección administrativa en el levantamiento de la verificación física de inventarios de los bienes de la secretaria distrital de gobierno que se encuentra  en el nivel central.</t>
  </si>
  <si>
    <t>Prestar los servicios  de apoyo a la dirección administrativa en el levantamiento de la verificación física de inventarios de los bienes de la secretaria distrital de gobierno que se encuentra en el nivel central.</t>
  </si>
  <si>
    <t>Prestar los servicios profesionales en la oficina asesora de planeación, como apoyo en el diseño e implementación del modelo integrado de planeación y gestión institucional, en cumplimiento de las responsabilidades asignadas en el plan de trabajo correspondiente - con enfasis en la dimensión de información y comunicación y direccionamiento estratégico y planeación, y sus correspondientes políticas de gestión y desempeño institucional</t>
  </si>
  <si>
    <t>Prestar los servicios profesionales para apoyar a la oficina asesora de comunicaciones en la elaboración, corrección de estilo, edición, redacción de contenidos y publicaciones de la secretaria de gobierno en el marco de la estrategia de comunicaciones de la entidad</t>
  </si>
  <si>
    <t>Prestar los servicios de edición, producción, post producción, del contenido audiovisual, para las plataformas digitales y canales internos de la secretaría de gobierno</t>
  </si>
  <si>
    <t>Prestar los servicios  de apoyo a la dirección administrativa en el levantamiento de la verificación física de inventarios de los bienes de la secretaria distrital de gobierno que se encuentra enen el nivel central</t>
  </si>
  <si>
    <t>Prestar los servicios profesionales a la oficina asesora de planeación para la definición, implementación y seguimiento del modelo integrado de planeación y gestión institucional</t>
  </si>
  <si>
    <t>Prestar los servicios profesionales a la dirección administrativa apoyando la implementación del sistema integrado de conservación - sic en la secretaría distrital de gobierno</t>
  </si>
  <si>
    <t>Prestar los servicios profesionales para la formular del proyecto de estudio técnico para la modificación planta de personal de la secretaría distrital de gobierno para las alcaldías locales y las inspecciones de policía</t>
  </si>
  <si>
    <t>Prestar servicios de apoyo a la gestión como conductor del vehículo que le sea asignado, para el desplazamiento de diferentes funcionarios de la secretaría distrital de gobierno</t>
  </si>
  <si>
    <t>Prestar los servicios de apoyo a las labores de mantenimiento locativo, preventivo y correctivo, y reparaciones y adecuaciones que se presenten en las sedes del nivel central de la secretaria distrital de gobierno.</t>
  </si>
  <si>
    <t>Prestar servicios profesionales a la oficina asesora de comunicaciones en términos de desarrollo, producción, diagramación de contenidos editoriales, realización de piezas gráficas, liderazgo y conceptualización creativa, sobre la gestión de las dependencias de la secretaría distrital de gobierno.</t>
  </si>
  <si>
    <t>Prestar los servicios técnicos en fotografía, para el cubrimiento de eventos de la secretaria distrital de gobierno y sus dependencias</t>
  </si>
  <si>
    <t>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t>
  </si>
  <si>
    <t>Prestar los servicios de apoyo a las labores de mantenimiento de las instalaciones electricas que se presenten en las sedes del nivel central de la sdg.</t>
  </si>
  <si>
    <t>Prestacion de servicios profesionales de apoyo a la gestión en la subsecretaria de gestion institucional en la ejecución del proceso de correspondencia que se genera en las oficinas de radicación de la sdg, de conformidad con los estudios previos</t>
  </si>
  <si>
    <t>Prestar los servicios  de apoyo a la dirección administrativa en el levantamiento de la verificación física de inventarios de los bienes de la secretaria distrital de gobierno que se encuentra  en el nivel central</t>
  </si>
  <si>
    <t>Prestar sus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</si>
  <si>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</si>
  <si>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 dirección tecnología e información como apoyo en la  administración de la seguridad tecnológica en la secretaria distrital de gobierno</t>
  </si>
  <si>
    <t>Prestar los servicios profesionales realizando las actividades de soporte, mantenimiento y desarrollo para el sistema de información de administración de personal de la secretaría distrital de gobierno</t>
  </si>
  <si>
    <t>Prestar los servicios profesionales en la gestión y seguimiento de los planes, proyectos  y actividades de la dirección tecnología e información</t>
  </si>
  <si>
    <t>Prestar los servicios profesionales en la dirección tecnología e información como apoyo en el uso y apropiación de la tecnológía y sistemas de información en la sdg</t>
  </si>
  <si>
    <t>Prestar los servicios profesionales para la dirección de tecnologías e información realizando las actividades de desarrollo, soporte y mantenimiento para el módulo limay de si capital</t>
  </si>
  <si>
    <t>Prestar los servicios de apoyo a la gestión  en las actividades de soporte y monitoreo de la infraestructura tecnológica en la secretaria distrital de gobierno</t>
  </si>
  <si>
    <t>Prestar los servicios profesionales en la dirección tecnología e información como apoyo en la  administración de la mesa de servicios</t>
  </si>
  <si>
    <t>Prestar los servicios profesionales en la dirección tecnología e información como apoyo en implementación de la solución de inteligencia de negocios en la sdg</t>
  </si>
  <si>
    <t>UT Compugobierno 2017</t>
  </si>
  <si>
    <t>Zulma Gineth Ramos Ramirez</t>
  </si>
  <si>
    <t>Franz Edwar Rojas Montañez</t>
  </si>
  <si>
    <t>Ana Mercedes Orjuela Rodriguez</t>
  </si>
  <si>
    <t>Edgar  Forero Granados</t>
  </si>
  <si>
    <t>David Antonio Robles Cervantes</t>
  </si>
  <si>
    <t>Mauricio  Sotelo Orduña</t>
  </si>
  <si>
    <t>Cristhian Camilo Gordillo Saavedra</t>
  </si>
  <si>
    <t>Edwin Maximino Forero Bohorquez</t>
  </si>
  <si>
    <t>Venancio Jose Esquiaqui Felipe</t>
  </si>
  <si>
    <t>Prestar los servicios profesionales a la dirección para la gestión del desarrollo local en las actividades de asistencia técnica a los fondos de desarrollo local - fdl</t>
  </si>
  <si>
    <t>Prestar los servicios profesionales  en la subsecretaría de gestión local, en la promoción, implementación y seguimiento de practicas de transparencia y de lucha contra la corrupción en las alcaldías locales, en el marco de la implementación del modelo de gestión para las alcaldías locales</t>
  </si>
  <si>
    <t>Prestar los servicios profesionales apoyando a la dirección para la gestión del desarrollo local en las actividades de asistencia técnica a los fondos de desarrollo local - fdl</t>
  </si>
  <si>
    <t>Prestar servicios profesionales para la visibilización y fortalecimiento de la justicia policiva, apoyando el analisis, seguimiento y recomendaciones en la toma de decisiones que contribuyan a disminuir las revocatorias en el consejo de justicia de las decisiones provenientes de las alcaldías locales</t>
  </si>
  <si>
    <t>Prestar los servicios profesionales para apoyar jurídicamente la implementación del modelo de gestión local, con el fin de fortalecer la capacidad institucional de las alcaldías locales</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</si>
  <si>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</si>
  <si>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 la dirección para la gestión policiva para llevar a cabo el proceso de verificación documental, soporte y acompañamiento en el desarrollo de las actividades propias del trámite de los procesos y depuración de actuaciones administrativas existentes en las alcaldías locales</t>
  </si>
  <si>
    <t>Apoyar técnicamente según su profesión a la dirección para la gestión policiva, en temas de carácter ambiental y protección de recursos naturales, asociados a las inspecciones de policía y las alcaldías locales para el fortalecimiento de las gestiones institucionales de las mismas.</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</si>
  <si>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</si>
  <si>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apoyando jurídicamente a la dirección para la gestión del desarrollo local en las actividades de asistencia técnica a los fondos de desarrollo local - fdl</t>
  </si>
  <si>
    <t>Prestar los servicios profesionales de carácter administrativo y técnico a la dirección para la gestión policiva  en el acompañamiento, seguimiento y apoyo a los bachilleres y técnicos designados en las alcaldías locales para realizar la intervención documental, asistencial, digitalización y cargue de datos en el aplicativo si actua relacionadas con las actuaciones administrativas existentes en las alcaldías locales</t>
  </si>
  <si>
    <t>Prestar los servicios profesionales a la dirección para la gestión policiva apoyando y consolidando acciones efectivas. planes y programas adelantados por las inspecciones de policía para su fortalecimiento institucional</t>
  </si>
  <si>
    <t>Prestar los servicios de apoyo a la gestión a la dirección para la gestión policiva en las actividades administrativas y operativas relacionadas con el fortalecimiento de la capacidad institucional de las inspecciones de policía en el marco de sus competencias</t>
  </si>
  <si>
    <t>Prestar los servicios de apoyo a la gestión a la dirección para la gestión policiva en las actividades administrativas y operativas relacionadas con el comparendo ambiental y temas conexos atendiendo la normativa legal vigente</t>
  </si>
  <si>
    <t>Prestar los servicios profesionales a la dirección para la gestión del desarrollo local - dgdl en las actividades de asistencia técnica a los fondos de desarrollo local - fdl</t>
  </si>
  <si>
    <t>Prestar los servicios profesionales apoyando técnicamente a la dirección para la gestión del desarrollo local - dgdl en las actividades de asistencia técnica a los fondos de desarrollo local - fdl</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</si>
  <si>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</si>
  <si>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</si>
  <si>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servicios profesionales especializados a la dirección de contratación en los diferentes asuntos jurídicos en las diferentes etapas de los procesos contractuales que adelanten las secretaria distrital de gobierno y los fondos de desarrollo local</t>
  </si>
  <si>
    <t>Prestar los servicios profesionales para apoyar las actividades de seguimiento a las estrategias interinstitucionales adelantadas por la subsecretaría de gestión local requeridas para  la implementación del modelo de gestión actual para las alcaldías locales</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</si>
  <si>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</si>
  <si>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del desarrollo local - dgdl en las actividades de fortalecimiento del observatorio de descentralización y participación o el que haga sus veces.</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</si>
  <si>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</si>
  <si>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</si>
  <si>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 la dirección para la gestión del desarrollo local en el seguimiento a la inversión local de los fondos de desarrollo local</t>
  </si>
  <si>
    <t>Prestar los servicios profesionales a la dirección de gestión policiva, acompañando actividades de inspección vigilancia y control - ivc que efectúan las alcaldías locales y/o las autoridades de policía a cargo de la secretaria distrital de gobierno</t>
  </si>
  <si>
    <t>Pago de nómina general de enero de 2018 - planta de inversión.</t>
  </si>
  <si>
    <t>Pago de cesantías e intereses de cesantías a servidores públicos de la planta temporal de inversión enero 2018.</t>
  </si>
  <si>
    <t>Prestar los servicios de apoyo a la gestión en el acompañamiento de actividades de inspección, vigilancia y control - ivc y acciones de socialización frente al código de policía, que son adelantadas por la dirección para la gestión policiva</t>
  </si>
  <si>
    <t>Prestar los servicios profesionales a la secretaría distrital de gobierno para la ejecución del plan de modernización de las sedes administrativas de las alcaldías locales</t>
  </si>
  <si>
    <t>Prestar asesoría especializada a la subsecretaría de gestión local en materia urbanística dentro del marco de la implementación del modelo de gestión para las alcaldías locales</t>
  </si>
  <si>
    <t>Prestar los servicios profesionales con el fin de apoyar los trámites y servicios a cargo de la dirección para la gestión policiva de la secretaría distrital de gobierno</t>
  </si>
  <si>
    <t>Prestar los servicios profesionales apoyando jurídicamente las acciones policivas que son acompañadas por la dirección para la gestión policiva principalmente en temas de ambientales y de recursos naturales</t>
  </si>
  <si>
    <t>Prestar los servicios profesionales para apoyar y acompañar tecnicamente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</si>
  <si>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</si>
  <si>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Prestar los servicos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</si>
  <si>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policiva en el seguimiento de las acciones enfocadas al fortalecimiento de las funciones de policía a cargo de las alcaldías locales</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</si>
  <si>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</si>
  <si>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</si>
  <si>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</si>
  <si>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de gestión policiva, gestionando y acompañando actividades de inspección vigilancia y control ivc que efectúan las alcaldías locales y/o las autoridades de policía a cargo de la secretaría distrital de gobierno.</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</si>
  <si>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alcaldias locales</t>
  </si>
  <si>
    <t>Prestar los servicios profesionales a la secretaría distrital de gobierno para apoyar jurídicamente en la ejecución del plan de modernización de las sedes administrativas de las alcaldías locales</t>
  </si>
  <si>
    <t>Prestar servicios profesionales para la consolidación de los informes orientados al seguimiento estratégico de la evacuación de expedientes del consejo de justicia</t>
  </si>
  <si>
    <t>Prestar los servicios profesionales especializados en la subsecretaria de gestión local para adelantar los trámites jurídicos que se requieran en las diferentes localidades encaminados a fortalecer su capacidad institucional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</si>
  <si>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</si>
  <si>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en el consejo de justicia para la disminución de los tiempos de evacuación de expedientes de los procesos de policia de su conocimiento y competencia</t>
  </si>
  <si>
    <t>Prestar los servicios profesionales de carácter jurídico a la dirección para la gestión policiva de la secretaría distrital de gobierno en el seguimiento y apoyo a los abogados del equipo dial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</si>
  <si>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</si>
  <si>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servicios profesionales a la direccion administrativa para acompañar la implementación del plan de modernización institucional de las alcaldías locales en marco del proyecto 1094</t>
  </si>
  <si>
    <t>Prestar los servicios profesionales para la evacuación de tramites en el consejo de justicia</t>
  </si>
  <si>
    <t>Prestar los servicios profesionales en el consejo de justicia para la disminución de los tiempos de evacuación de expedientes de los procesos de policia de su conocimiento y competencia</t>
  </si>
  <si>
    <t>Prestar servicios profesionales para rendir dictamen pericial ante las diferentes instancias judiciales o extrajudiciales a que hubiere lugar,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 de acuerdo con el alcance, objeto y obligaciones del contrato</t>
  </si>
  <si>
    <t>Prestar servicios profesionales para ejercer la representación extrajudicial y/o judicial ante las diferentes instancias a que hubiere lugar,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 de acuerdo con el alcance, objeto y obligaciones del contrato</t>
  </si>
  <si>
    <t>Apoyar profesionalmente con el fin de brindar conceptos tecnicos frente a las distintas etapas de los procesos de competencia de las diferentes inspecciones de policía, especialmente los de atención prioritaria de la secretaría distrital de gobierno.</t>
  </si>
  <si>
    <t>Prestar los servicios profesionales para la sistematización de reportes a clientes internos y externos de la secretaría de gobierno, levantamiento de información cualitativa y cuantitativa para el rediseño de los observatorios de la entidad</t>
  </si>
  <si>
    <t>Prestar los servicios profesionales para apoyar a la secretaría distrital de gobierno en el análisis, seguimiento y monitoreo de la gestión local y la interlocución con los actores políticos.</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</si>
  <si>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</si>
  <si>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profesionales apoyando tecnicamente la dirección para la gestión policiva, para el seguimiento al cumplimiento de los fallos judiciales y adminsitrativos que sean priorizados con el fin de fortalecer las funciones de inspección, vigilancia y control</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</si>
  <si>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</si>
  <si>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</si>
  <si>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de apoyo a la gestión en las actividades de consolidación y sistematización de los datos y la información  requerida para el fortalecimiento del observatorio  en la secretaría distrital de gobierno</t>
  </si>
  <si>
    <t>Prestar servicios profesionales para la visibilización y fortalecimiento de la justicia policiva, apoyando el analisis,seguimiento y recomendaciones en la toma de decisiones que contribuyan a disminuir las revocatorias en el consejode justicia de las decisiones provenientes de las alcaldías locales</t>
  </si>
  <si>
    <t>Entregar a título de arrendamiento a la secretaría distrital de gobierno, el uso y goce del inmueble ubicado en la avenida calle 26 n° 69 d 91 oficina 508 torre el dorado de la localidad de la fontibón - bogotá d.c. identificado con el folio de matrícula inmobiliaria no. 50c-1797671</t>
  </si>
  <si>
    <t>Prestar los servicios profesionales para apoyar el análisis y procesamiento de la información que contribuya al fortalecimiento de la capacidad institucional de las alcaldías locales, en el marco del modelo de gestión local</t>
  </si>
  <si>
    <t>Cristian Andres Albarracin Marquez</t>
  </si>
  <si>
    <t>Diana Milena Mendivelso Garcia</t>
  </si>
  <si>
    <t>Ana Dolores Castro Vasquez</t>
  </si>
  <si>
    <t>Jacqueline  Rodriguez Cruz</t>
  </si>
  <si>
    <t>Gineth Johanna Pineda</t>
  </si>
  <si>
    <t>John Wilson Cano Avila</t>
  </si>
  <si>
    <t>Adriana Patricia De La Torre Trujillo</t>
  </si>
  <si>
    <t>Claudia Rocio Echeverry Beltran</t>
  </si>
  <si>
    <t>Julian David Roncancio Aguirre</t>
  </si>
  <si>
    <t>Sandra Milena Gomez Cano</t>
  </si>
  <si>
    <t>Luz Mila Florez De Vargas</t>
  </si>
  <si>
    <t>Monica Paola Novoa Acevedo</t>
  </si>
  <si>
    <t>Nancy  Roldan Cardenas</t>
  </si>
  <si>
    <t>Nancy Brigitte Ruiz Buitrago</t>
  </si>
  <si>
    <t>Jorge  Herrera Pinilla</t>
  </si>
  <si>
    <t>Juan Pablo Aguas Guevara</t>
  </si>
  <si>
    <t>Diana Alejandra Melo Vanegas</t>
  </si>
  <si>
    <t>Sandra Milena Garzon Peña</t>
  </si>
  <si>
    <t>Yenny Graciela Garcia Puerto</t>
  </si>
  <si>
    <t>Maria Del Pilar Quinche Rios</t>
  </si>
  <si>
    <t>Sergio Stiven Vargas Castellanos</t>
  </si>
  <si>
    <t>Luz Mary Lopez Bernal</t>
  </si>
  <si>
    <t>Adriana  Alvarez Hernandez</t>
  </si>
  <si>
    <t>Nadia Piedad Ibarguen Mosquera</t>
  </si>
  <si>
    <t>Jennifer  Torres Sanchez</t>
  </si>
  <si>
    <t>Ernesto Frabizio Armella Velasquez</t>
  </si>
  <si>
    <t>Carolina  Velandia Florez</t>
  </si>
  <si>
    <t>Henry  Castro Florez</t>
  </si>
  <si>
    <t>Norida Tatiana Navarrete Soler</t>
  </si>
  <si>
    <t>Jose Gregorio Molinares Estrada</t>
  </si>
  <si>
    <t>Rubby Markley Duarte Tarquino</t>
  </si>
  <si>
    <t>Myriam Marlene Chaparro Lopez</t>
  </si>
  <si>
    <t>Angelica Aminta Lopez Moreno</t>
  </si>
  <si>
    <t>Edgar Andres Gomez Piñeros</t>
  </si>
  <si>
    <t>Renan  Rojas Esguerra</t>
  </si>
  <si>
    <t>Nelson Jair Peña Gama</t>
  </si>
  <si>
    <t>Carlos Andres Garzon Prieto</t>
  </si>
  <si>
    <t>Maria Alejandra Bermudez Rodriguez</t>
  </si>
  <si>
    <t>Tomas  Fernandez Gutierrez De Piñeres</t>
  </si>
  <si>
    <t>Elba Bridgeth Perez Cubillos</t>
  </si>
  <si>
    <t>Milthon Mauricio Rojas Mora</t>
  </si>
  <si>
    <t>Liliana  Tovar Celis</t>
  </si>
  <si>
    <t>Nicolas  Pelaez Marin</t>
  </si>
  <si>
    <t>Diego Hernan Daza Hurtado</t>
  </si>
  <si>
    <t>Andres Guillermo Maestre Araujo</t>
  </si>
  <si>
    <t>Matilde Maria Daza De Orozco</t>
  </si>
  <si>
    <t>Gustavo Alberto Forero Ramirez</t>
  </si>
  <si>
    <t>Rayza Alejandra Reyes Marciales</t>
  </si>
  <si>
    <t>Nicolas  Ardila Pazmiño</t>
  </si>
  <si>
    <t>Nicolas Augusto Canon Murillo</t>
  </si>
  <si>
    <t>Yuly Paola Leguizamon Piñeros</t>
  </si>
  <si>
    <t>Diana Cristina Higinio Cuellar</t>
  </si>
  <si>
    <t>Carlos Camilo Hernandez Brito</t>
  </si>
  <si>
    <t>Luz Marina Neira Tovar</t>
  </si>
  <si>
    <t>Carlos Eduardo Castillo Vanegas</t>
  </si>
  <si>
    <t>Fabian Camilo Rueda Camero</t>
  </si>
  <si>
    <t>Adalgiza Maria Villazon Julio</t>
  </si>
  <si>
    <t>Juan David Duarte Rojas</t>
  </si>
  <si>
    <t>Anibal Andres Aragones Arroyave</t>
  </si>
  <si>
    <t>Bertha Liliana Charry Diaz</t>
  </si>
  <si>
    <t>Juan Camilo Charry Uribe</t>
  </si>
  <si>
    <t>Secretaria Distrital De Gobierno</t>
  </si>
  <si>
    <t>Jose Fernando Luna Cespedes</t>
  </si>
  <si>
    <t>William Javier Amorocho Garcia</t>
  </si>
  <si>
    <t>Alvaro Fernando Henao Quintero</t>
  </si>
  <si>
    <t>Juan Carlos Hoyos Robayo</t>
  </si>
  <si>
    <t>Alberto  Martinez Morales</t>
  </si>
  <si>
    <t>Sandra Milena Muñoz Arevalo</t>
  </si>
  <si>
    <t>Cristian Alfonso Peñaloza Hernandez</t>
  </si>
  <si>
    <t>Edgardo Jesus Donado Meza</t>
  </si>
  <si>
    <t>Harold Yezid Rodriguez Herrera</t>
  </si>
  <si>
    <t>Mario  Moreno Cañon</t>
  </si>
  <si>
    <t>Jairo Antonio Quiroz Hurtado</t>
  </si>
  <si>
    <t>Julia Lucia Garcia Forero</t>
  </si>
  <si>
    <t>Jose Luis Peñuela Franco</t>
  </si>
  <si>
    <t>Angie Carolina Valencia Ayala</t>
  </si>
  <si>
    <t>Tatiana  Gacha Gonzalez</t>
  </si>
  <si>
    <t>Adriana Margarita Payares Navarro</t>
  </si>
  <si>
    <t>Monica Alejandra Beltran Rodriguez</t>
  </si>
  <si>
    <t>Acosta Irreño &amp; Asociados S A S</t>
  </si>
  <si>
    <t>Ignacio Andres Valencia Carvajal</t>
  </si>
  <si>
    <t>Sonia Esperanza Torres Rodriguez</t>
  </si>
  <si>
    <t>Alvaro Leandro Jimenez Tunjano</t>
  </si>
  <si>
    <t>Lina Alejandra Barco Mendez</t>
  </si>
  <si>
    <t>Danny Veronica Cortes Peña</t>
  </si>
  <si>
    <t>German David Suarez Cantillo</t>
  </si>
  <si>
    <t>Jhon Fernando Ramirez Castillo</t>
  </si>
  <si>
    <t>Cecilia  Diaz Escandon</t>
  </si>
  <si>
    <t>Ximena Del Pilar Salamanca Mesa</t>
  </si>
  <si>
    <t>Manuel  Falla Bustos</t>
  </si>
  <si>
    <t>Luz Amparo Sierra Rojas</t>
  </si>
  <si>
    <t>Carlos Alberto Herrera Jimenez</t>
  </si>
  <si>
    <t>David Eduardo Arana Galvis</t>
  </si>
  <si>
    <t>Luz Yadira Rivera Caro</t>
  </si>
  <si>
    <t>Liliana Marcela Castiblanco Noreña</t>
  </si>
  <si>
    <t>Edgar Jaime Martinez Rodriguez</t>
  </si>
  <si>
    <t>Raul Gustavo Gonzalez Ochoa</t>
  </si>
  <si>
    <t>Francisco Javier Camargo Ramos</t>
  </si>
  <si>
    <t>Cesar Augusto Avila Valenzuela</t>
  </si>
  <si>
    <t>Jose Ricardo Tautiva Garzon</t>
  </si>
  <si>
    <t>Yully Paola Pinzon Ortiz</t>
  </si>
  <si>
    <t>Carmen Maria Ramos Cuesta</t>
  </si>
  <si>
    <t>Maria Luz Angela Amado Rivera</t>
  </si>
  <si>
    <t>Mirian Yanive Suarez Santos</t>
  </si>
  <si>
    <t>Jose Rusvelt Murcia Jaramillo</t>
  </si>
  <si>
    <t>Jorge Enrique Garcia Ordoñez</t>
  </si>
  <si>
    <t>Laura Viviana Gallego Silva</t>
  </si>
  <si>
    <t>Yudy Marcela Salgado Rodriguez</t>
  </si>
  <si>
    <t>Rafael Antonio Murillo Gomez</t>
  </si>
  <si>
    <t>Camilo Andres Peñuela Cano</t>
  </si>
  <si>
    <t>Diana Margarita Marenco Rodriguez</t>
  </si>
  <si>
    <t>Cristian Camilo Clavijo Rodriguez</t>
  </si>
  <si>
    <t>Ilona Graciela Murcia Ijjasz</t>
  </si>
  <si>
    <t>Jaime  Porras Cortes</t>
  </si>
  <si>
    <t>Giovanni Alexander Velandia Castillo</t>
  </si>
  <si>
    <t>Juan Esteban Lemos Gonzalez</t>
  </si>
  <si>
    <t>Gloria  Aconcha Garcia</t>
  </si>
  <si>
    <t>Marysol  Guevara Romero</t>
  </si>
  <si>
    <t>Leila Hanne Housni Jaller</t>
  </si>
  <si>
    <t>Juan Pablo Fula Sotelo</t>
  </si>
  <si>
    <t>Karol Alejandra Buitrago Hernandez</t>
  </si>
  <si>
    <t>Juliana  Alvarez Hernandez</t>
  </si>
  <si>
    <t>William Erlandi Romero Arboleda</t>
  </si>
  <si>
    <t>Carlos Andres Sedano Niño</t>
  </si>
  <si>
    <t>Luis Fernando Rincon Cuadros</t>
  </si>
  <si>
    <t>Edgar Olimpo Parrado Bautista</t>
  </si>
  <si>
    <t>Alejandro  Gaitan Rueda</t>
  </si>
  <si>
    <t>Sergio Vladimir Pereira Romero</t>
  </si>
  <si>
    <t>Magda Lorena Davila Velandia</t>
  </si>
  <si>
    <t>Karem Andrea Gamez Umbacia</t>
  </si>
  <si>
    <t>Marlene Cecilia Peña Zarate</t>
  </si>
  <si>
    <t>Luis Rodrigo Mahecha Rangel</t>
  </si>
  <si>
    <t>Maiden Nelsed Gonzalez Vinchira</t>
  </si>
  <si>
    <t>Abdon  Cely Angel</t>
  </si>
  <si>
    <t>Gina  Villalba Urbina</t>
  </si>
  <si>
    <t>Guillermo  Orozco Pardo</t>
  </si>
  <si>
    <t>Pablo Heli Gutierrez Jimenez</t>
  </si>
  <si>
    <t>Clara Maria Gonzalez Zabala</t>
  </si>
  <si>
    <t>Raul Eduardo Romero Toloza</t>
  </si>
  <si>
    <t>Luis Arturo Camacho Cespedes</t>
  </si>
  <si>
    <t>Edna Matilde Pabon Pardo</t>
  </si>
  <si>
    <t>Saudith Faribe Lavao Sanchez</t>
  </si>
  <si>
    <t>Ingrid Karina Betancourt Arias</t>
  </si>
  <si>
    <t>Clara Liliana Mejia Ortiz</t>
  </si>
  <si>
    <t>Willinton Napoleon Muñoz Bolaños</t>
  </si>
  <si>
    <t>Lina Maria Mapura Ramirez</t>
  </si>
  <si>
    <t>Luz Estrella Merchan Espinosa</t>
  </si>
  <si>
    <t>Diego Armando Villamarin Campos</t>
  </si>
  <si>
    <t>Daniel Hernando Lugo Jaramillo</t>
  </si>
  <si>
    <t>María Alejandra Florez Acosta</t>
  </si>
  <si>
    <t>Marly Yecenia Martinez Moreno</t>
  </si>
  <si>
    <t>Jean Paul Mildenberg Ortiz</t>
  </si>
  <si>
    <t>Rocio Del Pilar Avendaño Pabon</t>
  </si>
  <si>
    <t>Maria Juliana Bustos Orozco</t>
  </si>
  <si>
    <t>Leonardo Alberto Roldan Landinez</t>
  </si>
  <si>
    <t>Julian Esteban Mateus Vargas</t>
  </si>
  <si>
    <t>Stephany Melissa Andrade Lemus</t>
  </si>
  <si>
    <t>Tatiana Andrea Franco Buitrago</t>
  </si>
  <si>
    <t>Luisa Fernanda Cardenas Rodriguez</t>
  </si>
  <si>
    <t>Andrea Carolina Martinez Otalora</t>
  </si>
  <si>
    <t>Monica  Pachon Buitrago</t>
  </si>
  <si>
    <t>Manuela  Muñoz Fuerte</t>
  </si>
  <si>
    <t>Amparo  Ramirez Castillo</t>
  </si>
  <si>
    <t>Daniela  Torres Figueroa</t>
  </si>
  <si>
    <t>Mirna Patricia Hernandez Baldrich</t>
  </si>
  <si>
    <t>Jenny Andrea Lopez Garzon</t>
  </si>
  <si>
    <t>Juan Carlos Rocha Campos</t>
  </si>
  <si>
    <t>Nayara  Torres Rangel</t>
  </si>
  <si>
    <t>Jimmy Alejandro Bello Acero</t>
  </si>
  <si>
    <t>Johana Del Pilar Calderon Sanabria</t>
  </si>
  <si>
    <t>Juan David Diaz Diaz</t>
  </si>
  <si>
    <t>Brayan Camilo Gacha Rodriguez</t>
  </si>
  <si>
    <t>Leidy Stephanie Estrada Vera</t>
  </si>
  <si>
    <t>Alberto Leon Bernal Villa</t>
  </si>
  <si>
    <t>John Fabian Olaya Garcia</t>
  </si>
  <si>
    <t>Warsberg Yussif Lemus Franco</t>
  </si>
  <si>
    <t>Lux Alexandra Bejarano Galindo</t>
  </si>
  <si>
    <t>Erika Marcela Mesa Martinez</t>
  </si>
  <si>
    <t>Edgar Hernan Fuentes Contreras</t>
  </si>
  <si>
    <t>Rita  Gomez Ramirez</t>
  </si>
  <si>
    <t>Laura Paola Vanegas Vanegas</t>
  </si>
  <si>
    <t>Sergio Oswaldo Garcia Roca</t>
  </si>
  <si>
    <t>Martha  Cruz Jimenez</t>
  </si>
  <si>
    <t>Daniel Humberto Lucas Poverda</t>
  </si>
  <si>
    <t>Nancy  Ordoñez Varela</t>
  </si>
  <si>
    <t>Inmobiliaria Espacios Industriales Sas</t>
  </si>
  <si>
    <t>Alix Janeth Forero Rojas</t>
  </si>
  <si>
    <t>Hector Camilo Triviño Leal</t>
  </si>
  <si>
    <t>Guillermo  Ruiz Trujillo</t>
  </si>
  <si>
    <t>Luis Ricardo Bitar Pulido</t>
  </si>
  <si>
    <t>Jairo Alfonso Morales Galindo</t>
  </si>
  <si>
    <t>Luis Antonio Medrano Caceres</t>
  </si>
  <si>
    <t>David Ricardo Montoya Vergara</t>
  </si>
  <si>
    <t>Camilo Andres Suarez Espinosa</t>
  </si>
  <si>
    <t>Beatriz Elena Ocampo Castro</t>
  </si>
  <si>
    <t>Paola Andrea Camacho Vanegas</t>
  </si>
  <si>
    <t>Eddy Ruth Tarazona Cobaleda</t>
  </si>
  <si>
    <t>Holman David Arevalo Rodriguez</t>
  </si>
  <si>
    <t>Juan Felipe Vives Habeych</t>
  </si>
  <si>
    <t>Ivonne Astrid Rave</t>
  </si>
  <si>
    <t>Ana Maria Lizcano Narvaez</t>
  </si>
  <si>
    <t>Maria Camila Barrera Lopez</t>
  </si>
  <si>
    <t>Natalia Maria Espitia Montero</t>
  </si>
  <si>
    <t>Andrea Paola Caballero Padilla</t>
  </si>
  <si>
    <t>Orlando  Numpaque Gambasica</t>
  </si>
  <si>
    <t>Carlos Fernando Ibarra Vallejo</t>
  </si>
  <si>
    <t>David  Castaño Chiguasuque</t>
  </si>
  <si>
    <t>Leyla Andrea Gomez Alarcon</t>
  </si>
  <si>
    <t>Mario  Solano Puentes</t>
  </si>
  <si>
    <t>Luis Armando Blanco Cruz</t>
  </si>
  <si>
    <t>Joan Manuel Angulo Oliveros</t>
  </si>
  <si>
    <t>Ingrid Stefanie Sierra Nieto</t>
  </si>
  <si>
    <t>Luz Berenice Diaz Lovera</t>
  </si>
  <si>
    <t>Julian Andres Medina Bravo</t>
  </si>
  <si>
    <t>German Raul Chaparro</t>
  </si>
  <si>
    <t>Hernan Felipe Araujo Ariza</t>
  </si>
  <si>
    <t>Leidy Johanna Benitez Rocha</t>
  </si>
  <si>
    <t>Jairo Rafael Gomez Cervantes</t>
  </si>
  <si>
    <t>Edwin Orlando Leon Montero</t>
  </si>
  <si>
    <t>Ximena Alexandra Guzman Romero</t>
  </si>
  <si>
    <t>Diana Carolina Guerra Urbina</t>
  </si>
  <si>
    <t>Diego Felipe Torres Cardenas</t>
  </si>
  <si>
    <t>Diana Alejandra Hernandez Ortiz</t>
  </si>
  <si>
    <t>Karen Patricia Pinzon Ariza</t>
  </si>
  <si>
    <t>Javier De Jesus Cruz Pineda</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</si>
  <si>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</si>
  <si>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para realizar el seguimiento y apoyo a las sesiones de las comisiones permanentes y la plenaria, mesas de trabajo, foros y comisiones accidentales adelantados por el concejo de bogota, atendiendo lo establecido en la normatividad vigente, los procesos y procedimientos que tenga adoptados la secretaria distrital de gobierno</t>
  </si>
  <si>
    <t>Prestar los servicios profesionales a la direccion de relaciones politicas para la consolidacion y elaboracion de documentos que permitan el relacionamiento del distrito capital con los actores estrategicos de la ciudad-region bajo una vision vision conjunta del territorio y los lineamientos que disponga el observario de asuintos politicos de la entidad</t>
  </si>
  <si>
    <t>Prestar los servicios profesionales para hacer seguimientos, apoyar y reportar los asuntos relacionados con la gestion en el ejercicio de la funcion de control politico, tramite de los proyectos de ley y/o actos legislativos que adelante el congreso de conformidad con la normatividad vigente y los lineamientos que sobre esta materia esten reglamentados en la secretaria distrital de gobierno</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</si>
  <si>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</si>
  <si>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apoyar juridicamente el acompañamiento a las agendas de concertacion con actores politicos (jal, congreso y concejo), enonomicos y sociales, para el analisis , transformacion de problemas y la gestion propia de la direccion de relaciones politicas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</si>
  <si>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</si>
  <si>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aquellas actividades relacionadas con control político en especial el trámite, seguimiento, consolidación y evaluación de las proposiciones que realice el concejo de bogotá, d.c., de acuerdo con lo establecido en la normatividad vigente</t>
  </si>
  <si>
    <t>Prestar los servicios profesionales en la realización del análisis sobre el panorama político de la administración distrital y las líneas de investigación del observatorio de asuntos políticos</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</si>
  <si>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</si>
  <si>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Prestar los servicios profesionales en el levantamiento de informacion y soporte en la construccion de herramientas tecnologicas que apoyen la extraccion de informacion para la consolidacion de informacion en materia de fortalecimiento de las relaciones politicas y estrategicas de la administracion distrital con actores de la sociedad civil</t>
  </si>
  <si>
    <t>Prestar los servicios profesionales para atender los requerimientos en el tramite de los proyectos de acuerdo que se adelanten en el concejo de bogota, de conformidad con la normatividad vigente y los procedmientos que tengan adoptados la direccion de relaciones politicas</t>
  </si>
  <si>
    <t>Prestar los servicios profesionales en el acompañamiento a las agendas de concertación con actores políticos, económicos y sociales para análisis y transformación de problema, según los lineamientos de la dirección de relaciones políticas</t>
  </si>
  <si>
    <t>Prestar los servicios profesionales a la dirección relaciones políticas en la construcción de mecanismos para el fortalecimiento de las relaciones políticas y la integración regional, relaciones con los actores estratégicos de la sociedad civil, y de la ciudad hacia lo regional</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</si>
  <si>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</si>
  <si>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</si>
  <si>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</si>
  <si>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para atender y gestionar los asuntos relacionados con la gestión del control político, audiencias públicas y estudios de proyectos de ley y/o actos legislativos que adelante el congreso de la república de interés para el distrito, de conformidad con la normatividad vigente y los lineamientos que sobre esta materia estén reglamentados en la secretaría distrital de gobierno</t>
  </si>
  <si>
    <t>Prestar los servicios profesionales a la dirección de relaciones políticas para apoyar las respuestas a los requerimientos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</si>
  <si>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avanzar en el desarrollo del estudio de las lineas investigativas que estructuran el observatorio de asuntos politicos, de acuerdo con las directrices que imparta el director de relaciones politicas</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</si>
  <si>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</si>
  <si>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</si>
  <si>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FACTURA 3070251621</t>
  </si>
  <si>
    <t>FACTURA 2463431001</t>
  </si>
  <si>
    <t>FACTURA 4969345195</t>
  </si>
  <si>
    <t>FACTURA 4972615856</t>
  </si>
  <si>
    <t>Nueve (9) facturas de servicios publicos de codensa s.a. esp inicia con n°.496934519-5predio ubicado en la cl 9 n° 9 60 - casa de pensamiento indigenaperiodo facturado del 21 de diciembre de 2017 al 23 de enero de 2018total a pagar $211.310</t>
  </si>
  <si>
    <t>Factura de servicio publico de codensa s.a. esp  n°497261585-6predio ubicado en la cl 9 n° 4 - 70 - centro de orientación y fortalecimiento integral afrobogotano confiaperiodo facturado del 26 de diciembre de 2017  al 26 de enero de 2018total a pagar $273.050</t>
  </si>
  <si>
    <t>Realizar la adquisición de licenciamiento de ofimática y herramientas colaborativas de Microsoft para la Secretaría Distrital de Gobierno, a través del ACUERDO MARCO DE PRECIOS No. CCE-578-2017</t>
  </si>
  <si>
    <t>RA 9</t>
  </si>
  <si>
    <t>Pago de la autoliquidación de la nómina general de enero de 2018- Planta de Temporal Inversión</t>
  </si>
  <si>
    <t>Contratar el servicio de arrendamiento de treinta (30) computadores de escritorio, cinco (5) computadores portátiles, veinticuatro (24) impresoras y cinco (5) video proyectores, a través del acuerdo marco de precios no. cce-288-1-amp-2015</t>
  </si>
  <si>
    <t>RA 12</t>
  </si>
  <si>
    <t>Pago de la Nómina general de febrero de 2018</t>
  </si>
  <si>
    <t>RA 13</t>
  </si>
  <si>
    <t>Pago de Cesantías a servidores públicos</t>
  </si>
  <si>
    <t>Realizar adición y otro si del contrato 210 de 2018 celebrado entre la secretaría distrital de gobierno de bogotá y maria ruviela aguirre cifuentes</t>
  </si>
  <si>
    <t>O.C. 665</t>
  </si>
  <si>
    <t>Dell Colombia Inc</t>
  </si>
  <si>
    <t>FACTURA 4983269560</t>
  </si>
  <si>
    <t>Factura de servicio publico de codensa s.a. esp  n°.498326956-0predio ubicado en la kr 3 n° 30a sur  06 - confiaperiodo facturado del 04 de enero de 2018  al 05 de febrero de 2018total a pagar $26.280</t>
  </si>
  <si>
    <t>O.C. 666</t>
  </si>
  <si>
    <t>PC COM S A</t>
  </si>
  <si>
    <t>CONV.INTERAD 621</t>
  </si>
  <si>
    <t>Adición al convenio N° 621 de 2017</t>
  </si>
  <si>
    <t>Instituto Colombiano de C´rdito Educativo y Estudios Tecnicos en el Exterior Mariano Ospina Perez ICETEX</t>
  </si>
  <si>
    <t>FACTURAS 5002916328</t>
  </si>
  <si>
    <t>FACTURAS 3277056811</t>
  </si>
  <si>
    <t>FACTURA 5006226786</t>
  </si>
  <si>
    <t>Nueve (9) facturas de servicios publicos de codensa s.a. esp inicia con n°.500291632-8predio ubicado en la cl 9 n° 9 60 - casa de pensamiento indigenaperiodo facturado del 23 de enero al 21 de febrero de 2018total a pagar $153.380</t>
  </si>
  <si>
    <t>Factura de servicio publico de acueducto agua alcantarillado y aseo de bogota s.a. esp con n°.32770568114predio ubicado en la kr 3 n° 30a  sur 06 - confiaperiodo facturado del 16 de noviembre de 2017 al 15 de enero de 2018total a pagar $100.910</t>
  </si>
  <si>
    <t>Factura de servicio publico de codensa s.a. esp   n°.500622678-6predio ubicado en la cl 9  4 - 70 - confiaperiodo facturado del 26 de enero  al 23 de febrero de 2018total a pagar $272.330</t>
  </si>
  <si>
    <t>RA 18</t>
  </si>
  <si>
    <t>Pago de la autoliquidación de la nómina general de febrero (planta de inversión)</t>
  </si>
  <si>
    <t>FACTURA 1703776411</t>
  </si>
  <si>
    <t>Factura de servicio publico de acueducto agua alcantarillado y aseo de bogota s.a. esp con n°.17037764119predio ubicado en la cl 9 n° 9  60 -  casa de pensamiento indígena - confiaperiodo facturado del 15 de diciembre de 2017 al 12 de febrero de 2018total a pagar $264.409</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</si>
  <si>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</si>
  <si>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C.P.S 574</t>
  </si>
  <si>
    <t>Realizar la adición y prorroga no. 2 al contrato de prestacion de servicios  no. 574 de 2017 suscrito entre la secretaría distrital de gobierno y softmanagement s.a.</t>
  </si>
  <si>
    <t>Softmanagement S A</t>
  </si>
  <si>
    <t>FACTURA 5018279396</t>
  </si>
  <si>
    <t>FACTURA 2397646751</t>
  </si>
  <si>
    <t>Factura de servicio publico de acueducto agua alcantarillado y aseo de bogota s.a. esp con n°.23976467516predio ubicado en la kr 9 n° 4  70 - confiaperiodo facturado del 17 de diciembre de 2017 al 14 de febrero de 2018total a pagar $208.488</t>
  </si>
  <si>
    <t>Factura de servicio publico de codensa s.a. esp  n°.501827939-6predio ubicado en la kr 13 n° 93 66 - confiaperiodo facturado del 05 de febrero  al 05 de marzo de 2018total a pagar $17.800</t>
  </si>
  <si>
    <t>Adquisición instalacion y puesta en funcionamiento de cuatro monitores industriales de 55', para el sistema de video wall de la secretaria distrital de gobierno</t>
  </si>
  <si>
    <t>RA 21</t>
  </si>
  <si>
    <t>Pago de la nómina general de marzo 2018 (planta de inversión)</t>
  </si>
  <si>
    <t>Adicion y prorroga del contrato de prestacion de servicios no. 573 de 2017</t>
  </si>
  <si>
    <t>C.P.S. 392</t>
  </si>
  <si>
    <t>C.P.S 573</t>
  </si>
  <si>
    <t>Adicion y prorroga no. 2  del contrato de prestacion de servicios no. 573 de 2017</t>
  </si>
  <si>
    <t>Adicion y prorroga no. 3 contrato de prestacion de servicios no. 392 de 2017 suscrito con seguridad nueva era ltda</t>
  </si>
  <si>
    <t>Pago de los riesgos laborales grado iv para los contratos nos. 613 y 607 de 2018</t>
  </si>
  <si>
    <t>FACTURA 5043258593</t>
  </si>
  <si>
    <t>FACTURA 5047210599</t>
  </si>
  <si>
    <t>CONV. ASOCIAC 607</t>
  </si>
  <si>
    <t>Ocho (8) facturas de servicios publicos de codensa s.a. esp inicia con n°.5043258593predio ubicado en la cl 9 n° 9 60 - casa de pensamiento indigenaperiodo facturado del 21 de febrero al 22 de marzo de 2018total a pagar $137.170</t>
  </si>
  <si>
    <t>Modificacion, prorroga y adición, no. 1 al conveio de asociacion no. 607 de 2017 suscrito por la secretaría distrital de gobierno y cruz roja bogotá seccional cundinamarca y bogotá</t>
  </si>
  <si>
    <t>Pago del servicio de energia para el predio  con nomenclatura cl 9 no. 4-70 centro de orientacion y fortalecimiento integral afrobogotano.periodo facturado 23 de febrero al 26 de marzo de 2018factura de servicio publico no. 504721059-9total a pagar  $ 321.730</t>
  </si>
  <si>
    <t>Cruz Roja Colombiana Seccional Cundinamarca Y Bogota</t>
  </si>
  <si>
    <t>RA 28</t>
  </si>
  <si>
    <t>Pago de la seguridad social de la nómina general del mes de marzo de 2018 - planta de inversión</t>
  </si>
  <si>
    <t>FACTURAS 505732457</t>
  </si>
  <si>
    <t>Factura de servicio publico de codensa s.a. esp  n°.5057324571predio ubicado en la kr 3 n° 30a sur  06 - confiaperiodo facturado del 05 de marzo de 2018  al 05 de abril de 2018total a pagar $28.700</t>
  </si>
  <si>
    <t>Positiva Compañia De Seguros S A</t>
  </si>
  <si>
    <t>RA 31</t>
  </si>
  <si>
    <t>Pago de la nómina general de abril 2018 (planta de inversión).</t>
  </si>
  <si>
    <t>C.P.S 322-17</t>
  </si>
  <si>
    <t>Adición y prorroga no. 1  del contrato  de prestacion de servicios  no. 322 de 2017 suscrito por la secretaría distrital de gobierno y maria angelica orjuela baron</t>
  </si>
  <si>
    <t>Maria Angelica Orjuela Baron</t>
  </si>
  <si>
    <t>C.P.S 675</t>
  </si>
  <si>
    <t>Seguridad Penta Ltda</t>
  </si>
  <si>
    <t>Nueve (9) facturas de servicios publicos de codensa s.a. esp inicia con n°.507716631-4predio ubicado en la cl 9 n° 9 60 - casa de pensamiento indigenaperiodo facturado del 22 de marzo al 23 de abril de 2018total a pagar $232.050</t>
  </si>
  <si>
    <t>Factura de servicio publico de codensa s.a. esp  n°508048956-3predio ubicado en la cl 9 n° 4 - 70 - centro de orientación y fortalecimiento integral afrobogotano confiaperiodo facturado del 26 de marzo  al 25 de abril de 2018total a pagar $322.430.</t>
  </si>
  <si>
    <t>RESOL 176</t>
  </si>
  <si>
    <t>Pago de los riesgos laborales arl  grado iv para los contratos nos. 613 y 607 de 2018.planilla integrada de autoliquidacion de aportes no. 27315783 y 27315855.periodo de liquidacion abril y mayo 2018total a pagar  $ 140.700</t>
  </si>
  <si>
    <t>C. CV. 767</t>
  </si>
  <si>
    <t>Adquisición instalacion y puesta en funcionamiento de cuatro monitores industriales de 55, para el sistema de video wall de la secretaria distrital de gobierno</t>
  </si>
  <si>
    <t>Innvector S A S</t>
  </si>
  <si>
    <t>Realizar la adición al contrato no. 665 de 2018 (orden de compra colombia compra eficiente no. 25566) suscrito por la secretaría distrital de gobierno y dell colombia inc</t>
  </si>
  <si>
    <t>C. CV. 586</t>
  </si>
  <si>
    <t>R.A. 33</t>
  </si>
  <si>
    <t>Adición y prorroga del contrato no. 586 de 2017 suscrito entre la secretaria distrital de gobierno y gattaca outsourcing s.a.s</t>
  </si>
  <si>
    <t>Pago de la autoliquidación de la nómina general de abril de 2018 (inversión)</t>
  </si>
  <si>
    <t>Gattaca Outsourcing S.A.S.</t>
  </si>
  <si>
    <t>O.C  665</t>
  </si>
  <si>
    <t>Adquisición, instalación, configuración, puesta en funcionamiento, mantenimiento preventivo y correctivo de ups ubicadas las sedes de nivel central de la secretaría distrital de gobierno</t>
  </si>
  <si>
    <t>Prestar los servicios especializados de fabrica de software para atender los requerimientos de los diferentes sistemas de informacion, portales e intranet de la secretaria distrital de gobierno</t>
  </si>
  <si>
    <t>Dos (2)  factura de servicio publico de acueducto agua alcantarillado y aseo de bogota s.a. esp inicia con n°.28051671718predio ubicado en la cl 9 n° 9 60 y cl 9 4 70periodo facturado del 13 de febrero de  al 13 de abril de 2018 y del 15 de febrero al 16 de abril de 2018total a pagar $626.500</t>
  </si>
  <si>
    <t>Factura de servicio publico de codensa s.a. esp  n°.5090654293predio ubicado en la kr 3 n° 30a sur  06 - confiaperiodo facturado del 05 de abril   al 04 de mayo de 2018total a pagar $28.230</t>
  </si>
  <si>
    <t>C.P.S 409</t>
  </si>
  <si>
    <t>Realizar la adición y prorroga no. 1 al contrato  de prestacion de servicos profesionales no. 409 de 2018 suscrito entre la secretaría distrital de gobierno y johanna vargas gomez</t>
  </si>
  <si>
    <t>RA 37</t>
  </si>
  <si>
    <t>Pago de la nómina general del mes de mayo de 2018. (inversión).</t>
  </si>
  <si>
    <t>Factura de servicio publico de acueducto agua alcantarillado y aseo de bogota s.a. esp con n°.25300716815predio ubicado en la kr 3 n° 30a  sur 06 - confiaperiodo facturado del 17 de diciembre de 2017  al 14 de febrero de 2018total a pagar $50.094</t>
  </si>
  <si>
    <t>Factura de servicio publico de acueducto agua alcantarillado y aseo de bogota s.a. esp con n°.43046601712predio ubicado en la kr 3 n° 30a  sur 06 - confiaperiodo facturado del 16 de enero al 15 de marzo de 2018total a pagar $333.780.</t>
  </si>
  <si>
    <t>Prestar el servicio permanente e integral de comunicaciones para desarrollar y ejecutar los planes de medios de las estrategias de comunicación y campañas definidas por la secretaria distrital de gobierno a traves de activaciones btl, medios de comunicación de carácter masivo - atl, alternativo, comunitario, digital y otros formatos comunicacionales</t>
  </si>
  <si>
    <t>Dirección Administrativa</t>
  </si>
  <si>
    <t>Prestación del servicio de transporte público terrestre automotor especial para las dependencias del nivel central de la secretaría distrital de gobierno</t>
  </si>
  <si>
    <t>Adquisición, instalación, configuración y puesta funcionamiento de equipos tecnológicos para las diferentes dependencias de la secretaria distrital de gobierno, a través del acuerdo marco - cce-569-1-amp-2017</t>
  </si>
  <si>
    <t>Pear Solutions S A S</t>
  </si>
  <si>
    <t>Sumimas S A S</t>
  </si>
  <si>
    <t>Oficomco S A S</t>
  </si>
  <si>
    <t>Realizar la adquisición de hardware para diferentes dependencias de la secretaría distrital de gobierno</t>
  </si>
  <si>
    <t>O.C. 681</t>
  </si>
  <si>
    <t>Nueve (9) facturas de servicios publicos de codensa s.a. esp inicia con n°.5110507886predio ubicado en la cl 9 n° 9 60 - casa de pensamiento indigenaperiodo facturado del 23 de abril al 23 de mayo de 2018total a pagar $284.190</t>
  </si>
  <si>
    <t>Factura de servicio publico de codensa s.a. esp  n°. 511381375-4predio ubicado en la cl 9 n° 4 70 - confiaperiodo facturado del 25 de abril al 25 de mayo de 2018total a pagar $294.670</t>
  </si>
  <si>
    <t>Pago de los riesgos laborales arl  grado iv para los contratos nos. 613 y 607 de 2018.planilla integrada de autoliquidacion de aportes no. 27992983.periodo de liquidacion junio 2018total a pagar  $ 69.600</t>
  </si>
  <si>
    <t>RA 39</t>
  </si>
  <si>
    <t>Pago de la autoliquidación general de la nómina de mayo (planta de inversión).</t>
  </si>
  <si>
    <t>Adicion y prorroga contrato de eprestacion de servicios no. 573 de 2017 suscrito con transportes especiales f.s.g. s.a.s</t>
  </si>
  <si>
    <t>Adicion y prorroga contrato de eprestacion de servicios no. 573 de 2017 suscrito con transportes especiales f.s.g. s a s</t>
  </si>
  <si>
    <t>RA 42</t>
  </si>
  <si>
    <t>C.P.S 692</t>
  </si>
  <si>
    <t>Pago de la nómina general de junio 2018 (planta de inversión)</t>
  </si>
  <si>
    <t>Adicion y prorroga al contrato de prestacion de servicios 692 de 2017 suscrito con pubblica s.a.s</t>
  </si>
  <si>
    <t>Pubblica S A S</t>
  </si>
  <si>
    <t>CC.P.S. 474</t>
  </si>
  <si>
    <t>Factura de servicio publico de codensa s.a. esp  n°.512373358-5predio ubicado en la kr 3 n° 30a sur  06 - confiaperiodo facturado del 04 de mayo  al 05 de junio de 2018total a pagar $26.850</t>
  </si>
  <si>
    <t>Adición y prorroga del contrato de prestacion de servicios profesionales  474 de 2018 suscrito entre la secretaria distrital de gobierno de bogota  y diana giselle osorio rozo</t>
  </si>
  <si>
    <t>Adición y prórroga del contrato de apoyo a la gestion  no. 622 de 2018 suscrito entre la secretaría distrital de gobierno y julio cesar granados álvarez</t>
  </si>
  <si>
    <t>Carlos Alberto Bernal Delatorre</t>
  </si>
  <si>
    <t>Ana Lucia Rodriguez Sandoval</t>
  </si>
  <si>
    <t>Adición no. 3  del contrato de prestacion de servicios  no. 574 de 2017 suscrito entre la secretaría distrital de gobierno y softmanagement s.a.</t>
  </si>
  <si>
    <t>Cysnus SAS</t>
  </si>
  <si>
    <t>C.P.S 662</t>
  </si>
  <si>
    <t>Prestar los servicios profesionales a la Dirección para la Gestión Policiva, en el seguimiento, gestión y desarrollo de los trámites y servicios a cargo de la Secretaría Distrital de Gobierno que efectúa la Dirección</t>
  </si>
  <si>
    <t>Laura Andrea Solano Aranguren</t>
  </si>
  <si>
    <t>C.P.S 414</t>
  </si>
  <si>
    <t>Adición y prorroga del contrato de prestacion de servicios profesionales  no. 414 de 2018 suscrito por la secretaría distrital de gobierno y alberto martinez morales</t>
  </si>
  <si>
    <t>C.P.S 592</t>
  </si>
  <si>
    <t>Adición y prorroga del contrato de prestacion de servicios profesionales  no. 592 de 2018  suscrito por la secretaría distrital de gobierno y luis francisco borja quiroga</t>
  </si>
  <si>
    <t>Entregar, instalar, configurar, poner en funcionamiento un aire acondicionado y adquirir las garantías extendidas para aires acondicionados de la secretaría distrital de gobierno</t>
  </si>
  <si>
    <t>C.P.S 486</t>
  </si>
  <si>
    <t>C.P.S 600</t>
  </si>
  <si>
    <t>Adición y prorroga del contrato de prestacion de servicios profesionales no. 486 de 2018 suscrito entre la secretaría distrital de gobierno y gloria aconcha garcia</t>
  </si>
  <si>
    <t>Realizar la adición y prorroga del contrato de prestacion de servicios profesionales no.600 de 2018 suscrito por jenny andrea lópez garzón  y la secretaría distrital de gobierno</t>
  </si>
  <si>
    <t>C.P.S 511</t>
  </si>
  <si>
    <t>C.P.S 589</t>
  </si>
  <si>
    <t>C.P.S 641</t>
  </si>
  <si>
    <t>C.P.S 657</t>
  </si>
  <si>
    <t>Adición y prorroga del contrato de prestacion de servicios profesionales no.511 de 2018 suscrito por la secretaría distrital de gobierno y juan pablo fula sotelo</t>
  </si>
  <si>
    <t>Realizar la adición y prórroga del contrato de prestación de servicios no. 589 de 2018, suscrito por la secretaría distrital de gobierno y nayara torres rangel</t>
  </si>
  <si>
    <t>Adición y prórroga del contrato  de prestacion de servicios profesionales no. 641 de 2018 suscrito entre la secretaría distrital de gobierno  rita gomez ramirez</t>
  </si>
  <si>
    <t>Adición y prorroga del contrato no. 657 de 2018 suscrito por la secretaría distrital de gobierno y martha cruz jimenez</t>
  </si>
  <si>
    <t>Pagos servicios públicos de energia del predio calle 9 no. 9-60 casa del pensamiento indigenaperiodo facturado 23 de mayo a 22 de junio de 2018facturas  de servicios publicos nos. 514382475-0, 514382466-2, 514382478-2, 514382473-6, 514382471-1, 514382470-4, 514382469-4, 514382468-7, 514382467-0, 514382472-9total a pagar  $ 284.950</t>
  </si>
  <si>
    <t>Pagos servicios público de energia del predio calle 9 no. 4-70 centro de orientacion y fortalecimiento integral afrobogota (confia)periodo facturado: 25 de mayo al 26 de junio de 2018factura de servicios publicos no. 514715364-0total a pagar  $ 324.250</t>
  </si>
  <si>
    <t>Pago de los riesgos laborales grado iv para los contratos nos. 613 y 607 de 2018.planilla numero 28606342periodo de cotizacion julio de 2018total a pagar  $ 69.600</t>
  </si>
  <si>
    <t>Factura de servicio publico de acueducto agua alcantarillado y aseo de bogota s.a. esp con n°.1144324280servicio de acueducto y alcantarilladopredio ubicado en la kr 3 n° 30a  sur 06 - confiaperiodo facturado del 16 de marzo al 15 de mayo de 2018total a pagar $186.820</t>
  </si>
  <si>
    <t>Factura de servicio publico de acueducto agua alcantarillado y aseo de bogota s.a. esp con n°.25375430615servicio de aseopredio ubicado en la kr 3 n° 30a  sur 06 - confiaperiodo facturado del 15 de febrero al 14 de abril de 2018total a pagar $77.754</t>
  </si>
  <si>
    <t>Aunar esfuerzos técnicos, administrativos y financieros para brindar medidas de asistencia con enfoque diferencial a personas víctimas de amenaza o vulneración de sus derechos</t>
  </si>
  <si>
    <t>C.P.S 691</t>
  </si>
  <si>
    <t>Asesorar y apoyar a la Secretaría Distrital de Gobierno de Bogotá en las diferentes etapas de los procesos de selección, para proveer en provisionalidad los empleos de carrera que quedaron vacantes luego del proceso de encargos y los de carácter temporal creados para el fortalecimiento de la gestión policiva</t>
  </si>
  <si>
    <t>Pedro Alfonso Hernandez Abogados Consultores Sas</t>
  </si>
  <si>
    <t>RA 44</t>
  </si>
  <si>
    <t>Pago de la autoliquidación de la nómina general de junio 2018 (Planta de Inversión)</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</si>
  <si>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</si>
  <si>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Factura de servicio publico de acueducto agua alcantarillado y aseo de bogota s.a. esp con n°.28752796517predio ubicado en la cl 9 n° 9   60 - casa de pensamiento indigenaperiodo facturado del 14 de abril al 13 de junio de 2018total a pagar $466.030</t>
  </si>
  <si>
    <t>Factura de servicio publico de codensa s.a. esp  n°.515738288-0predio ubicado en la kr 3 n° 30a sur  06 - confiaperiodo facturado del 05 de junio   al 05 de julio de 2018total a pagar $2.856.470</t>
  </si>
  <si>
    <t>Departamento Administrativo De La Defensoria Del Espacio Publico - Dadep</t>
  </si>
  <si>
    <t>Ingeal S A</t>
  </si>
  <si>
    <t>RA 46</t>
  </si>
  <si>
    <t>RA 48</t>
  </si>
  <si>
    <t>Pago de la nómina general de julio 2018 (planta de inversión)</t>
  </si>
  <si>
    <t>Pago de cesantías a unos funcionarios retirados en julio 2018 (planta de inversión).</t>
  </si>
  <si>
    <t>Factura de servicio publico de acueducto agua alcantarillado y aseo de bogota s.a. esp con n°.30749343510servicio de aseopredio ubicado en la cl 9 4 70 - confiaperiodo facturado del 17 de abril al 15 de junio de 2018total a pagar $294.108</t>
  </si>
  <si>
    <t>Adición y prórroga del contrato no. 306 de 2018 suscrito entre la secretaría distrital de gobierno e ingrid rocio torres triana</t>
  </si>
  <si>
    <t>Realizar el pago a ancinpro por concepto de licencias para lanzacimiento de campaña del 25 de julio de 2018 racisno</t>
  </si>
  <si>
    <t>Realizar el pago por concepto ejecutivo en vivo a sayco</t>
  </si>
  <si>
    <t>Asociacion Colombiana De Interpretes Y Productores Fonograficos Acinpro</t>
  </si>
  <si>
    <t>Sociedad De Autores Y Compositores De Colombia - Sayco</t>
  </si>
  <si>
    <t>C.V. 695</t>
  </si>
  <si>
    <t>Provetec Soluciones S.A.S</t>
  </si>
  <si>
    <t>Adicion y prorroga al contrato de prestacion de servicios no. 573 de 2017 suscrito con transportes especiales f.s.g. s.a.s</t>
  </si>
  <si>
    <t>Constituir y regular un fondo en administración para el fortalecimiento de herramientas de formulación y gestión de proyectos sociales en líderes y lideresas de la red distrital de derechos humanos, diálogo y convivencia o de la plataforma para la acción social y comunitaria de las comunidades religiosas, el cual se denominará "liderazgo por bogotá lxb"</t>
  </si>
  <si>
    <t>Prestar los Servicios Profesionales en la Oficina de Asuntos Disciplinarios de la Secretaría Distrital de Gobierno, realizando la gestión jurídica, tramites, seguimiento, control y revisión necesaria de los procesos que se adelantan en dicha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</si>
  <si>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</si>
  <si>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C.P.S 696</t>
  </si>
  <si>
    <t>PRESTAR LOS SERVICIOS ESPECIALIZADOS DE FABRICA DE SOFTWARE PARA ATENDER LOS REQUERIMIENTOS DE LOS DIFERENTES SISTEMAS DE INFORMACION, PORTALES E INTRANET DE LA SECRETARIA DISTRITAL DE GOBIERNO</t>
  </si>
  <si>
    <t>C.P.S 496</t>
  </si>
  <si>
    <t>Adición y prórroga del contrato de prestacion de servicios profesionales  no. 496 de 2018 suscrito entre la secretaría distrital de gobierno y javier de jesús cruz pineda</t>
  </si>
  <si>
    <t>C.P.S 697</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</si>
  <si>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25000-23-41-000-2015- 00873-01 del Consejo de Estado</t>
  </si>
  <si>
    <t>Nueve (9) facturas de servicios publicos de codensa s.a. esp inicia con n°.517735011-6predio ubicado en la cl 9 n° 9 60 - casa de pensamiento indigenaperiodo facturado del 22 de junio al 24 de julio de 2018total a pagar $217.810</t>
  </si>
  <si>
    <t>Factura de servicio publico de codensa s.a. esp  n°518066188-8predio ubicado en la cl 9 n° 4 - 70 - centro de orientación y fortalecimiento integral afrobogotano confiaperiodo facturado del 26 de junio  al 26 de julio de 2018total a pagar $273.250</t>
  </si>
  <si>
    <t>Sandra Milena Cobos Angulo</t>
  </si>
  <si>
    <t>Willian Cesar Manco Piñeres</t>
  </si>
  <si>
    <t>Ximena Andrea Gamboa Bohorquez</t>
  </si>
  <si>
    <t>C.P.S  700</t>
  </si>
  <si>
    <t>Prestar los servicios profesionales para apoyar jurídicamente la implementación  estratégica del modelo de gestión local,  con el fin de fortalecer la capacidad institucional de las alcaldías locales</t>
  </si>
  <si>
    <t>Giselle Consuelo Camargo Roncancio</t>
  </si>
  <si>
    <t>C.P.S 705</t>
  </si>
  <si>
    <t>C.P.S 706</t>
  </si>
  <si>
    <t>C.P.S 709</t>
  </si>
  <si>
    <t>Prestar servicios profesionales en la dirección de derechos humanos como referente de la articulación de políticas públicas y atención a personas lgtbi víctimas de violencias por orientación sexual o identidad de género en el marcodel componente de prevención y protección</t>
  </si>
  <si>
    <t>Big Media Publicidad S A S</t>
  </si>
  <si>
    <t>Ago de los riesgos laborales grado iv para los contratos nos. 613 y 607 de 2018.planilla numero 29164995periodo de cotizacion agosto de 2018total a pagar  $ 69.600</t>
  </si>
  <si>
    <t>R.A 50</t>
  </si>
  <si>
    <t>Pago de la autoliquidación de la nómina general de julio de 2018. planta de inversión.</t>
  </si>
  <si>
    <t>Adquisición de tres mil (3.000) lonas de polipropileno como apoyo logístico a la registraduría distrital de bogotá, para el proceso de consulta popular anticorrupción</t>
  </si>
  <si>
    <t>C.P.S 710</t>
  </si>
  <si>
    <t>C.P.S 713</t>
  </si>
  <si>
    <t>Prestar los servicios profesionales en la Oficina Asesora de Planeación, como apoyo la implementación del Modelo integrado de planeación y gestión institucional, en cumplimiento de las responsabilidades asignadas en el plan de trabajo correspondiente con énfasis en la dimensión Gestión del Conocimiento e Innovación</t>
  </si>
  <si>
    <t>Prestar servicios de apoyo a la gestión en la verificación de las recomendaciones contenidas en los informes relacionados con la gestión de los procesos liderados por la Subsecretaría de Gestión institucional.</t>
  </si>
  <si>
    <t>Juan Camilo Mejia Vargas</t>
  </si>
  <si>
    <t>R.A 54</t>
  </si>
  <si>
    <t>R.A 53</t>
  </si>
  <si>
    <t>C.P.S 586</t>
  </si>
  <si>
    <t>Pago de la nómina general de agosto 2018- Planta de Inversión.</t>
  </si>
  <si>
    <t>Pago de Cesantías a una funcionaria retirada en la nómina de agosto 2018- Planta de Inversión.</t>
  </si>
  <si>
    <t>Adición y prorroga  no. 2 del contrato de prestacion de servicios  no. 586 de 2017 suscrito entre la secretaría distrital de gobierno y gattaca outsourcing s.a.s</t>
  </si>
  <si>
    <t>Prestar los servicios profesionales para apoyar la implementación técnica de las acciones estratégicas de las politicas públicas orientadas al fortalecimiento de la capacidad institucional de las alcaldías locales, en el marco del modelo de gestión local</t>
  </si>
  <si>
    <t>C.P.S 715</t>
  </si>
  <si>
    <t>Materiales Y Suministros Bepe S A S</t>
  </si>
  <si>
    <t>C.P.S 716</t>
  </si>
  <si>
    <t>Carolina  Cardona Bueno</t>
  </si>
  <si>
    <t>C.A 714</t>
  </si>
  <si>
    <t>Factura de servicio publico de codensa s.a. esp  n°.519090804-5predio ubicado en la kr 3 n° 30a sur  06 - confiaperiodo facturado del 05 de julio   al 02 de agosto de 2018total a pagar $90.450</t>
  </si>
  <si>
    <t>Realizar el mantenimiento preventivo - correctivo y actualización a los sistemas de detección, alarma y extinción deincendios, control de acceso y circuito cerrado de cámaras de televisión de la secretaría distrital de gobierno</t>
  </si>
  <si>
    <t>C.P.S 717</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</si>
  <si>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</si>
  <si>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profesionales para apoyar la implementación de las políticas orientados al fortalecimiento de la capacidad institucional de las alcaldías locales, en el marco del modelo de gestión local</t>
  </si>
  <si>
    <t>Adición y prorroga del contrato  de prestacion de servicios profesionales no. 28 de 2018 suscrito con la secretaría distrital de gobierno y  gheiner saul cardenas manzanares</t>
  </si>
  <si>
    <t>La adición y prorroga del contrato de prestacion de servicios profesionales no. 115 de 2018 suscrito por la secretaría distrital de gobierno y claudia viviana villalobos fagua</t>
  </si>
  <si>
    <t>Adición y prorroga del contrato de prestacion de servicios profesionales  no. 79 de 2018 suscrito por la secretaría distrital de gobierno y luis eduardo gomez narvaez</t>
  </si>
  <si>
    <t>Adición y prorroga del contrato de prestacion de servicios profesionales no.11 de 2018 suscrito con la secretaría distrital de gobierno y  lilyam beatriz rodriguez alvarez  cedido a edna rocio mora rojas</t>
  </si>
  <si>
    <t>Adición y prorroga del contrato de prestacion de servicios profesionales no.3 de 2018 con la secretaría distrital de gobierno y  edna rocio mora rojas cedido a mery carolina avila acevedo</t>
  </si>
  <si>
    <t>Adición y prorroga del contrato de prestacion de servicios profesionales  no. 99 de 2018 suscrito por la secretaría distrital de gobierno y astrid  dalila camargo vargas</t>
  </si>
  <si>
    <t>Realizar la adición y prorroga al contrato de prestacion de servicios profesionales  no. 31 de 2018 suscrito por la secretaría distrital de gobierno y yaira milena quintero caucali</t>
  </si>
  <si>
    <t>Realizar la adición y prorroga del contrato de prestacion de servicios profesionales  no. 24 de 2018 suscrito por la secretaría distrital de gobierno y edison guiovanni clavijo martinez</t>
  </si>
  <si>
    <t>Realizar la adición y prorroga del contrato de prestacion de servicios profesionales  no. 56 suscrito por la secretaría distrital de gobierno y hector julio sichaca castelblanco</t>
  </si>
  <si>
    <t>Realizar la adición y prorroga del contrato de prestacion de servicios profesionales no. 23 de 2018 suscrito por la secretaría distrital de gobierno y yeny  yañez bolivar</t>
  </si>
  <si>
    <t>Adición y prorroga del contrato de prestacion de servicios profesionales  no. 89 de 2018 suscrito con la secretaría distrital de gobierno y daniel alejandro rubiano sosa</t>
  </si>
  <si>
    <t>Adición y prorroga del contrato de prestacion de servicios profesionales  no. 107 de 2018 suscrito por la secretaría distrital de gobierno y  hernan david cervera  pabon</t>
  </si>
  <si>
    <t>Adición y prorroga del contrato de prestacion de servicios profesionales  no. 94 de 2018 suscrito entre la secretaría distrital de gobierno y sandylorena calderon martinez</t>
  </si>
  <si>
    <t>Adición y prorroga del contrato de prestacion de servicios profesionales no. 601 de 2018 suscrito por la secretaría distrital de gobierno y martha stephanny barreto mantilla</t>
  </si>
  <si>
    <t>Realizar la adición y prorroga del contrato de prestacion de servicios profesionales  no. 27 de 2018 suscrito por la secretaría distrital de gobierno y nancy paola bolivar cuchia</t>
  </si>
  <si>
    <t>Adición y prorroga del contrato de prestacion de servicios profesionales  no. 141 de 2018 suscrito entre la secretaría distrital de gobierno y maite daniela duque arciniegas</t>
  </si>
  <si>
    <t>C.P.S 375</t>
  </si>
  <si>
    <t>Adición y prorroga del contrato de prestacion de servicios profesionales  no. 375 de 2018 suscrito con la secretaría distrital de gobierno y liliana  tovar celis</t>
  </si>
  <si>
    <t>Adición y prorroga del contrato de prestacion de servicios profesionales no.1 de 2018 suscrito con la secretaría distrital de gobierno y  ruben dario carrillo caicedo</t>
  </si>
  <si>
    <t>Adición y prorroga del contrato de prestacion de servicios profesionales no. 15 de 2018 suscrito con la secretaría distrital de gobierno y carlos alberto osorio cifuentes</t>
  </si>
  <si>
    <t>Andres Felipe Ramirez Lievano</t>
  </si>
  <si>
    <t>C.P.S 270</t>
  </si>
  <si>
    <t>C.P.S 246</t>
  </si>
  <si>
    <t>C.P.S 244</t>
  </si>
  <si>
    <t>C.P.S 364</t>
  </si>
  <si>
    <t>C.P.S 437</t>
  </si>
  <si>
    <t>C.P.S 441</t>
  </si>
  <si>
    <t>C.P.S 402</t>
  </si>
  <si>
    <t>C.P.S 201</t>
  </si>
  <si>
    <t>C.P.S 401</t>
  </si>
  <si>
    <t>C.P.S 335</t>
  </si>
  <si>
    <t>C.P.S 224</t>
  </si>
  <si>
    <t>C.P.S 276</t>
  </si>
  <si>
    <t>C.P.S 161</t>
  </si>
  <si>
    <t>C.P.S 275</t>
  </si>
  <si>
    <t>C.P.S 470</t>
  </si>
  <si>
    <t>C.P.S 333</t>
  </si>
  <si>
    <t>C.P.S 340</t>
  </si>
  <si>
    <t>C.P.S 272</t>
  </si>
  <si>
    <t>C.P.S 273</t>
  </si>
  <si>
    <t>C.P.S 258</t>
  </si>
  <si>
    <t>C.P.S 213</t>
  </si>
  <si>
    <t>C.P.S 515</t>
  </si>
  <si>
    <t>C.P.S 571</t>
  </si>
  <si>
    <t>C.P.S 635</t>
  </si>
  <si>
    <t>C.P.S 196</t>
  </si>
  <si>
    <t>C.P.S 259</t>
  </si>
  <si>
    <t>C.P.S 477</t>
  </si>
  <si>
    <t>C.P.S 261</t>
  </si>
  <si>
    <t>C.P.S 199</t>
  </si>
  <si>
    <t>C.P.S 264</t>
  </si>
  <si>
    <t>Diez (10) facturas de servicios publicos de codensa s.a. esp inicia con n°.521085705-3predio ubicado en la cl 9 n° 9 60 - casa de pensamiento indigenaperiodo facturado del 24 de julio al 23 de agosto de 2018total a pagar $232.440</t>
  </si>
  <si>
    <t>Factura de servicio publico de codensa s.a. esp  n°521419815-0predio ubicado en la cl 9 n° 4 - 70 - centro de orientación y fortalecimiento integral afrobogotano confiaperiodo facturado del 26 de julio  al 27 de agosto de 2018total a pagar $279.630</t>
  </si>
  <si>
    <t>Factura de servicio publico de acueducto agua alcantarillado y aseo de bogota s.a. esp con n°.34150608312servicio de aseopredio ubicado en la kr 3 n° 30a  sur 06 - confiaperiodo facturado del 16 de mayo al 13 de julio de 2018total a pagar $19.100</t>
  </si>
  <si>
    <t>Adición y prorroga del contrato de prestacion de servicios profesionales  no. 158 de 2018 suscrito por la secretaría distrital de gobierno y sandra lucia rojas garzon</t>
  </si>
  <si>
    <t>Adición y prorroga del contrato de prestacion de servicios profesionales  no. 270 de 2018 suscrito por la secretaría distrital de gobierno y jeannette lucia castro hernandez</t>
  </si>
  <si>
    <t>Adición y prorroga del contrato no. 203 de 2018 suscrito por la secretaría distrital de gobierno y julieth paola mateus mendoza</t>
  </si>
  <si>
    <t>Realizar la adición y prorroga del contrato no. 246 de 2018 suscrito por la secretaría distrital de gobierno y ruben fabian vega acevedo</t>
  </si>
  <si>
    <t>Adición y prorroga del contrato no. 188 de 2018 suscrito por la secretaría distrital de gobierno y diana carolina rua rangel</t>
  </si>
  <si>
    <t>Adición y prorroga del contrato no. 244 de 2018 suscrito por la secretaría distrital de gobierno y laura camila pachon pinzon</t>
  </si>
  <si>
    <t>Adición y prorroga del contrato no. 364 de 2018 suscrito por la secretaría distrital de gobierno y deysi mayerli tavera acevedo</t>
  </si>
  <si>
    <t>Adición y prorroga del contrato no. 218 de 2018 suscrito por la secretaría distrital de gobierno y alina santos aragon pinedo</t>
  </si>
  <si>
    <t>Adición y prórroga del contrato no. 437  de 2018 suscrito entre la secretaría distrital de gobierno y jose reinerio galeano lemus</t>
  </si>
  <si>
    <t>Adición y prorroga del contrato no. 441 de 2018 suscrito por la secretaría distrital de gobierno y vivian nayibe castro romero</t>
  </si>
  <si>
    <t>Adición y prorroga del contrato no. 402 de 2018 suscrito por la secretaría distrital de gobierno y dora emilia parra robledo</t>
  </si>
  <si>
    <t>Adición y prorroga del contrato no. 201 de 2018 suscrito por la secretaría distrital de gobierno y dilia melissa muñoz rodriguez</t>
  </si>
  <si>
    <t>Adición y prórroga del contrato no. 202 de 2018 suscrito entre la secretaría distrital de gobierno y bernardo alfredo prieto ruiz</t>
  </si>
  <si>
    <t>Adición y prorroga del contrato no.401 de 2018 suscrito por la secretaría distrital de gobierno y jackeline  rosero lopez</t>
  </si>
  <si>
    <t>Adición y prórroga del contrato n°. 335 de 2018 suscrito entre la secretaría distrital de gobierno y delfa paulina majin jimenez</t>
  </si>
  <si>
    <t>Adición y prorroga del contrato no. 207 de 2018 suscrito por la secretaría distrital de gobierno y maria fernanda torres arevalo</t>
  </si>
  <si>
    <t>Adición y prórroga del contrato n°. 224  de 2018 suscrito entre la secretaría distrital de gobierno y maria ines  reina</t>
  </si>
  <si>
    <t>Adición y prorroga del contrato no. 176 de 2018 suscrito por la secretaría distrital de gobierno y edwin  caicedo marinez</t>
  </si>
  <si>
    <t>Adición y prorroga del contrato no. 276 de 2018 suscrito por la secretaría distrital de gobierno ysantiago  mejía narvaez</t>
  </si>
  <si>
    <t>Adición y prorroga del contrato no. 190 de 2018 suscrito por la secretaría distrital de gobierno y carlos  ariel valencia mosquera</t>
  </si>
  <si>
    <t>Adición y prorroga del contrato no. 161 de 2018 suscrito por la secretaría distrital de gobierno y erikc david ruiz acosta</t>
  </si>
  <si>
    <t>Adición y prorroga del contrato no. 156 de 2018 suscrito por la secretaría distrital de gobierno y maria del rosario perea garcéz cedido a claudia liliana torres torres</t>
  </si>
  <si>
    <t>Adición y prorroga del contrato no. 165 de 2018 suscrito por la secretaría distrital de gobierno y yina natalia poveda rodriguez cedido a maria del rosario perea garces</t>
  </si>
  <si>
    <t>Adición y prorroga del contrato no. 275 de 2018 suscrito por la secretaría distrital de gobierno y  viviana carolina montaña carvajal</t>
  </si>
  <si>
    <t>Adición y prórroga del contrato n°. 470 de 2018 suscrito entre la secretaría distrital de gobierno y maria isabel moreno perea</t>
  </si>
  <si>
    <t>Adición y prórroga del contrato n°. 333 de 2018 suscrito entre la secretaría distrital de gobierno y juan felipe rodriguez maury</t>
  </si>
  <si>
    <t>Adición y prórroga del contrato n°. 340 de 2018 suscrito entre la secretaría distrital de gobierno y yenifer andrea chiquiza nivia</t>
  </si>
  <si>
    <t>Adición y prórroga del contrato n°. 272 de 2018 suscrito entre la secretaría distrital de gobierno y miguel bernardo veloz cabrera</t>
  </si>
  <si>
    <t>Adición y prórroga del contrato n° 273 de 2018 suscrito entre la secretaría distrital de gobierno y edna lizbeth batta moreno</t>
  </si>
  <si>
    <t>Adición y prorroga del contrato no. 212 de 2018 suscrito por la secretaría distrital de gobierno y marcus antony hooker martinez</t>
  </si>
  <si>
    <t>Realizar la adición y prorroga del contrato no. 205 de 2018 suscrito por la secretaría distrital de gobierno y carlos yesid gordillo pitre</t>
  </si>
  <si>
    <t>Adición y prorroga del contrato no. 258 de 2018 suscrito por la secretaría distrital de gobierno y doris johanna guerrero perez</t>
  </si>
  <si>
    <t>Adición y prorroga del contrato no. 213 de 2018 suscrito por la secretaría distrital de gobierno y ana dalila gomez baos</t>
  </si>
  <si>
    <t>Adición y prórroga del contrato n°. 209 de 2018 suscrito entre la secretaría distrital de gobierno y yhaser sadat yurgaqui posso</t>
  </si>
  <si>
    <t>Adición y prórroga del contrato n°. 515 de 2018 suscrito entre la secretaría distrital de gobierno y luz estuard hurtado lemus</t>
  </si>
  <si>
    <t>Adición y prorroga del contrato no. 571 de 2018 suscrito por la secretaría distrital de gobierno y daniel felipe alonso lopez</t>
  </si>
  <si>
    <t>Adición y prorroga del contrato no. 635 de 2018 suscrito por la secretaría distrital de gobierno y darling damaris diaz diaz</t>
  </si>
  <si>
    <t>Realizar la adición y prorroga del contrato no. 191 de 2018 suscrito por la secretaría distrital de gobierno y bethsy  hinestroza mosquera</t>
  </si>
  <si>
    <t>Realizar la adición y prorroga del contrato no. 208 de 2018 suscrito por la secretaría distrital de gobierno y yury marcela tapiero garcia</t>
  </si>
  <si>
    <t>Realizar la adición no. 2 y prorroga no. 1 del contrato no. 210 de 2018 suscrito por la secretaría distrital de gobierno y maria ruviela aguirre cifuentes</t>
  </si>
  <si>
    <t>Realizar la adición y prorroga del contrato no.193 de 2018 suscrito por la secretaría distrital de gobierno y sandra heleanne riascos rivas</t>
  </si>
  <si>
    <t>Adición y prorroga del contrato no. 184 de 2018 suscrito por la secretaría distrital de gobierno y jose virgilio mena mena</t>
  </si>
  <si>
    <t>Realizar la adición y prorroga del contrato no. 214 de 2018 suscrito por la secretaría distrital de gobierno y nidia patricia varela arismendy</t>
  </si>
  <si>
    <t>Realizar la adición y prorroga del contrato no. 216 de 2018 suscrito por la secretaría distrital de gobierno y lorena piedad campos cuesta</t>
  </si>
  <si>
    <t>Adición y prorroga del contrato no. 196 de 2018 suscrito por la secretaría distrital de gobierno y laura yadira acevedo lopez</t>
  </si>
  <si>
    <t>Realizar la adición y prorroga del contrato no. 166 de 2018 suscrito por la secretaría distrital de gobierno y ana gabriela mojica londoño</t>
  </si>
  <si>
    <t>Realizar la adición y prorroga del contrato no. 259 de 2018 suscrito por la secretaría distrital de gobierno y sandra milena de la alegria rojas hernandez</t>
  </si>
  <si>
    <t>Realizar la adición y prorroga del contrato no. 477 de 2018 suscrito por la secretaría distrital de gobierno y maria alejandra velasquez buritica</t>
  </si>
  <si>
    <t>Adición y prorroga del contrato no. 164 de 2018 suscrito por la secretaría distrital de gobierno y luz  amanda guzman mojica</t>
  </si>
  <si>
    <t>Adición y prorroga del contrato no. 261 de 2018 suscrito por la secretaría distrital de gobierno y victor  rafael mendoza zarate</t>
  </si>
  <si>
    <t>Realizar la adición y prorroga del contrato no. 173 de 2018 suscrito por la secretaría distrital de gobierno y maria angelica ramirez celis</t>
  </si>
  <si>
    <t>Adición y prorroga del contrato no. 198 de 2018 suscrito por la secretaría distrital de gobierno y maria camila parra patiño</t>
  </si>
  <si>
    <t>Adición y prorroga del contrato no. 197 de 2018 suscrito por la secretaría distrital de gobierno y vicky  johanna cogua nova</t>
  </si>
  <si>
    <t>Adición y prorroga del contrato no. 199 de 2018 suscrito por la secretaría distrital de gobierno y  camilo ernesto ramirez chaves</t>
  </si>
  <si>
    <t>Realizar la adición y prorroga del contrato no. 264 de 2018 suscrito por la secretaría distrital de gobierno y katerin  pacheco reyes</t>
  </si>
  <si>
    <t>Empresa De Acueducto Y Alcantarillado De Bogota Esp</t>
  </si>
  <si>
    <t>Prestar los servicios de organización logística en los eventos institucionales de la secretaría distrital de gobierno</t>
  </si>
  <si>
    <t>Realizar la adición y prorroga del contrato no. 189 de 2018 suscrito por la secretaría distrital de gobierno y ruth yaneth roa torres</t>
  </si>
  <si>
    <t>Realizar la adición y prorroga del contrato no. 513 de 2018 suscrito por la secretaría distrital de gobierno y edith julieth bermudez silva</t>
  </si>
  <si>
    <t>Adición y prorroga del contrato no. 523 de 2018 suscrito por la secretaría distrital de gobierno y bleidy johanna cardenas teran</t>
  </si>
  <si>
    <t>Adición y prorroga del contrato no. 476 de 2018 suscrito por la secretaría distrital de gobierno y maria jose polanco henao</t>
  </si>
  <si>
    <t>Adición y prorroga del contrato no. 585 de 2018 suscrito por la secretaría distrital de gobierno y aura maria carballo sierra</t>
  </si>
  <si>
    <t>Adición y prorroga del contrato no. 342 de 2018 suscrito por la secretaría distrital de gobierno y adriana  peña garcía</t>
  </si>
  <si>
    <t>Adición y prórroga del contrato n°. 403 de 2018 suscrito entre la secretaría distrital de gobierno y  emir  carpio luvieza</t>
  </si>
  <si>
    <t>Adición y prorroga del contrato no. 642 de 2018 suscrito por la secretaría distrital de gobierno y jordan leandro diaz soto</t>
  </si>
  <si>
    <t>Adición y prorroga del contrato no. 361 de 2018 suscrito por la secretaría distrital de gobierno y jenniffer alejandra lozada arboleda</t>
  </si>
  <si>
    <t>Adición y prorroga del contrato no. 369 de 2018 suscrito por la secretaría distrital de gobierno y laura marie vega garcia</t>
  </si>
  <si>
    <t>Realizar la adición y prorroga del contrato no. 521 de 2018 suscrito por la secretaría distrital de gobierno y karen viviana franco  castañeda</t>
  </si>
  <si>
    <t>Realizar la adición y prorroga del contrato no. 524 de 2018 suscrito por la secretaría distrital de gobierno y rosaliana mercedes correa cantillo</t>
  </si>
  <si>
    <t>Realizar la adición y prorroga del contrato no. 265 de 2018 suscrito por la secretaría distrital de gobierno y jose gabriel osorio alvarez</t>
  </si>
  <si>
    <t>Realizar la adición y prorroga del contrato no. 260 de 2018 suscrito por la secretaría distrital de gobierno y karen  tovar beltran</t>
  </si>
  <si>
    <t>Adición y prorroga del contrato no. 262 de 2018 suscrito por la secretaría distrital de gobierno y maria fernanda cantor ortiz cedido a edna rocio velasquez garcia</t>
  </si>
  <si>
    <t>Adición y prorroga del contrato no. 495 de 2018 suscrito por la secretaría distrital de gobierno y erika julieth rodriguez gomez</t>
  </si>
  <si>
    <t>Realizar la adición y prorroga del contrato no. 498 de 2018 suscrito por la secretaría distrital de gobierno y lina maría guzman cardenas cedido a yuri andrea sanchez galindo</t>
  </si>
  <si>
    <t>Adición y prorroga del contrato no. 531 de 2018 suscrito por la secretaría distrital de gobierno y astrid paola patiño forero</t>
  </si>
  <si>
    <t>Realizar la adición y prorroga del contrato no. 438 de 2018 suscrito por la secretaría distrital de gobierno y jesus antonio farias fonseca</t>
  </si>
  <si>
    <t>Realizar adición y prórroga del contrato n°.343  de 2018 suscrito entre la secretaría distrital de gobierno y paula andrea beltran rodriguez</t>
  </si>
  <si>
    <t>Realizar adición y prórroga del contrato n°. 345  de 2018 suscrito entre la secretaría distrital de gobierno y sandra ximena ortiz muñoz cedido a diana giselle osorio rozo</t>
  </si>
  <si>
    <t>Realizar adición y prórroga del contrato n°.344  de 2018 suscrito entre la secretaría distrital de gobierno y freddy oswaldo vargas santana</t>
  </si>
  <si>
    <t>Realizar adición y prórroga del contrato n°.431  de 2018 suscrito entre la secretaría distrital de gobierno y karen lorena mora forero.</t>
  </si>
  <si>
    <t>Realizar adición y prórroga del contrato n°. 331 de 2018 suscrito entre la secretaría distrital de gobierno y alcira leonor herrera gualteros</t>
  </si>
  <si>
    <t>Realizar la adición y prorroga del contrato no. 271 de 2018 suscrito por la secretaría distrital de gobierno y ali  serrano  cervantes cedido a ginna xiomara quevedo</t>
  </si>
  <si>
    <t>Realizar la adición y prorroga del contrato no. 334 de 2018 suscrito por la secretaría distrital de gobierno y santiago  silva schlesinger</t>
  </si>
  <si>
    <t>Realizar adición y prórroga del contrato n°. 510 de 2018 suscrito entre la secretaría distrital de gobierno y vivian  rodriguez pereira</t>
  </si>
  <si>
    <t>Realizar adición y prórroga del contrato no. 551 de 2018 suscrito entre la secretaría distrital de gobierno y carlos alberto moreno otero</t>
  </si>
  <si>
    <t>Realizar la adición y prorroga del contrato no. 206 de 2018 suscrito por la secretaría distrital de gobierno y blanca  yaneth uribe neuta</t>
  </si>
  <si>
    <t>Realizar la adición y prorroga del contrato no. 504 de 2018 suscrito por la secretaría distrital de gobierno y anderson  guerrero trujillo cedido a juliana ballesteros casilimas</t>
  </si>
  <si>
    <t>Realizar la adición y prorroga del contrato no. 512 de 2018 suscrito por la secretaría distrital de gobierno y dina luz pulido herrera</t>
  </si>
  <si>
    <t>Realizar la adición y prorroga del contrato no. 536 de 2018 suscrito por la secretaría distrital de gobierno y jenny paola morales duarte</t>
  </si>
  <si>
    <t>Realizar adición y prórroga del contrato n°491  de 2018 suscrito entre la secretaría distrital de gobierno y amanda lucia sabogal baez</t>
  </si>
  <si>
    <t>Realizar la adición y prorroga del contrato no. 505 de 2018 suscrito por la secretaría distrital de gobierno y sergio andres palacios moreno</t>
  </si>
  <si>
    <t>Realizar la adición y prorroga del contrato no. 355 de 2018 suscrito por la secretaría distrital de gobierno y  judith  valencia aparicio</t>
  </si>
  <si>
    <t>Realizar la adición y prorroga del contrato no. 353 de 2018 suscrito por la secretaría distrital de gobierno y liliana milena hernandez rojas</t>
  </si>
  <si>
    <t>Realizar la adición y prorroga del contrato no. 352 de 2018 suscrito por la secretaría distrital de gobierno y ilba yaneth meza castañeda</t>
  </si>
  <si>
    <t>Realizar la adición y prorroga del contrato no. 349 de 2018 suscrito por la secretaría distrital de gobierno y juliana ballesteros casilimas cedido a joanna patricia gonzalez paipa cedido a jorge enrique pérez gonzález</t>
  </si>
  <si>
    <t>Realizar la adición y prorroga del contrato no. 351 de 2018 suscrito por la secretaría distrital de gobierno y rosermbert  ovalle maldonado</t>
  </si>
  <si>
    <t>Realizar la adición y prorroga del contrato no. 350 de 2018 suscrito por la secretaría distrital de gobierno y yerson andres mojica cogollos</t>
  </si>
  <si>
    <t>Realizar la adición y prorroga del contrato no. 356 de 2018 suscrito por la secretaría distrital de gobierno y fredy david morillo guzman</t>
  </si>
  <si>
    <t>Realizar la adición y prorroga del contrato no. 354 de 2018 suscrito por la secretaría distrital de gobierno y angelica maria cardenas botero</t>
  </si>
  <si>
    <t>Realizar la adición y prorroga del contrato no. 358 de 2018 suscrito por la secretaría distrital de gobierno y irene salome burbano delgadillo</t>
  </si>
  <si>
    <t>Realizar la adición y prorroga del contrato no. 357 de 2018 suscrito por la secretaría distrital de gobierno y jailder  cespedes ruiz</t>
  </si>
  <si>
    <t>Adición y prórroga del contrato n° 263 de 2018 suscrito entre la secretaría distrital de gobierno y mayoli  suarez hernandez</t>
  </si>
  <si>
    <t>Adición y prorroga del contrato no. 522 de 2018 suscrito por la secretaría distrital de gobierno y liana milena baquero hernandez</t>
  </si>
  <si>
    <t>Adición y prorroga del contrato no. 604 de 2018 suscrito por la secretaría distrital de gobierno y hernando maldonado pachon cedido a  william alejandro rivera camero</t>
  </si>
  <si>
    <t>Realizar adición y prórroga del contrato n°.493  de 2018 suscrito entre la secretaría distrital de gobierno y felix eduardo murillo plata</t>
  </si>
  <si>
    <t>Realizar adición y prórroga del contrato n°.492 de 2018 suscrito entre la secretaría distrital de gobierno y danny alexander rappy mayorga</t>
  </si>
  <si>
    <t>Adición y prorroga del contrato  de prestacion de servicios profesionales no. 616 de 2018 suscrito por la secretaría distrital de gobierno y gloria tatiana duque ramirez</t>
  </si>
  <si>
    <t>Adición y prorroga del contrato  de prestacion de servicios profesionales no. 67 de 2018 suscrito por la secretaría distrital de gobierno y juan carlos rodriguez guzman</t>
  </si>
  <si>
    <t>Adición y prorroga del contrato de prestacion de servicios  no. 84 de 2018 suscrito por la secretaría distrital de gobierno y natali mossos reyes</t>
  </si>
  <si>
    <t>Adición y prorroga del contrato de prestacion de servicios profesionales  no. 83 de 2018 suscrito por la secretaría distrital de gobierno y mauricio antonio pava linares</t>
  </si>
  <si>
    <t>Adición y prorroga del contrato de prestacion de servicios de apoyo a la gestion no. 33 de 2018 suscrito por la secretaría distrital de gobierno y andres felipe lopez reyes</t>
  </si>
  <si>
    <t>Adición y prorroga del contrato de prestacion de servicios de apoyo a la gestion no. 35 de 2018 suscrito por la secretaría distrital de gobierno y leydi viviana ramirez gomez</t>
  </si>
  <si>
    <t>Adición y prorroga del contrato  de prestacion de servicios de apoyo a la grestion no. 36 de 2018 suscrito por la secretaría distrital de gobierno y juan  pablo escobar  roa</t>
  </si>
  <si>
    <t>Adición y prorroga del contrato  de prestacion de servicios profesionales no. 114 de 2018 suscrito por la secretaría distrital de gobierno y laureano jose cerro turizo</t>
  </si>
  <si>
    <t>Realizar la adición y prorroga del contrato de prestacion de servicios profesionales  no. 118 de 2018 suscrito por la secretaría distrital de gobierno y catherine  alvarez escobar</t>
  </si>
  <si>
    <t>Adición y prorroga del contrato de prestacion de servicios profesionales  no. 109 de 2018 suscrito por la secretaría distrital de gobierno y loren liliana chaves santos</t>
  </si>
  <si>
    <t>Adición y prorroga del contrato no. 467 de 2018 suscrito por la secretaría distrital de gobierno y apple tree comunications colombia sas</t>
  </si>
  <si>
    <t>Pago de los riesgos laborales grado iv para los contratos nos. 613 y 607 de 2018. planilla numero 29832637 periodo de cotizacion septiembre de 2018 total a pagar $ 69.600</t>
  </si>
  <si>
    <t>Adición y prorroga del contrato de prestacion de servicios profesionales  no.  170 de 2018 suscrito por la secretaría distrital de gobierno y oswaldo hernan suarez sanchez</t>
  </si>
  <si>
    <t>Realizar la adición y prorroga del contrato de prestacion de servicios profesionales  no. 69 de 2018 suscrito por la secretaría distrital de gobierno y astrid lorena castañeda peña</t>
  </si>
  <si>
    <t>Adición y prorroga del contrato  de prestacion de servicios de apoyo a la gestion no. 134 de 2018 suscrito por la secretaría distrital de gobierno y pedro luis bedoya duarte</t>
  </si>
  <si>
    <t>Adición y prorroga del contrato  de prestacion de serviciios de apyo a la gestion no. 40 de 2018 suscrito por la secretaría distrital de gobierno y  johanna marcela rodriguez ruiz cedido a jesus david angarita</t>
  </si>
  <si>
    <t>Adición y prorroga del contrato de prestacion de servicios de apyo a la gestion no. 132 de 2018 suscrito por la secretaría distrital de gobierno y liliana paola perea cristancho</t>
  </si>
  <si>
    <t>Adición y prorroga del contrato de prestacion de servicios de apoyo a la gestion no. 136 de 2018 suscrito por la secretaría distrital de gobierno y angela viviana castillo alarcón</t>
  </si>
  <si>
    <t>Adición y prorroga del contrato de prestacion de servicios profesionales no. 44 de 2018 suscrito por la secretaría distrital de gobierno y santiago rafael poveda quintero</t>
  </si>
  <si>
    <t>Adición y prorroga del contrato no. 82 de 2018 suscrito por la secretaría distrital de gobierno y marco andrei guacaneme boada</t>
  </si>
  <si>
    <t>Adición y prorroga del contrato no. 41 de 2018 suscrito por la secretaría distrital de gobierno y ivan andres  fonseca  peña</t>
  </si>
  <si>
    <t>Adición del contrato no. 691 de 2018 suscrito por la secretaría distrital de gobierno y pedro alfonso hernandez abogados consultores</t>
  </si>
  <si>
    <t>Adición y prorroga del contrato de prestacion de servicios profesionales  no. 122 de 2018 suscrito por la secretaría distrital de gobierno y lina marcela hernandez valencia</t>
  </si>
  <si>
    <t>Adición y prorroga del contrato  de prestacioon de servicios profesionales no. 117 de 2018 suscrito por la secretaría distrital de gobierno y angie johanna granada castro</t>
  </si>
  <si>
    <t>Adición y prorroga del contrato  de prestacion de serviicios de apoyo a la gestion no. 142 de 2018 suscrito por la secretaría distrital de gobierno y lady johana arevalo niampira</t>
  </si>
  <si>
    <t>Adición y prorroga del contrato no. 148 de 2018 suscrito por la secretaría distrital de gobierno y guiomar luzette oliveros rengifo</t>
  </si>
  <si>
    <t>Adición y prorroga del contrato no. 102 de 2018 suscrito por la secretaría distrital de gobierno y augusto cesar  moscarella riascos cedido a  maria angelica sanchez ordoñez</t>
  </si>
  <si>
    <t>Adición y prorroga del contrato no. 123 de 2018 suscrito por la secretaría distrital de gobierno y alejandra patricia serrano guzman</t>
  </si>
  <si>
    <t>Adición y prorroga del contrato no. 560 de 2018 suscrito por la secretaría distrital de gobierno y lina  fernanda sanchez alvarado</t>
  </si>
  <si>
    <t>Adición y prorroga del contrato no. 101 de 2018 suscrito por la secretaría distrital de gobierno y diego mauricio rey jimenez</t>
  </si>
  <si>
    <t>Adición y prorroga del contrato no. 545 de 2018 suscrito por la secretaría distrital de gobierno y maria luselia toloza martinez</t>
  </si>
  <si>
    <t>Adición y prorroga del contrato no. 147 de 2018 suscrito por la secretaría distrital de gobierno y yenny andrea penagos cely</t>
  </si>
  <si>
    <t>Realizar la adición y prorroga del contrato no. 564 de 2018 suscrito por la secretaria distrital de gobierno y jeremy javier avila cubides cedido a diego alexander alvarez guerrero</t>
  </si>
  <si>
    <t>Realizar la adición y prorroga del contrato no. 150 de 2018 suscrito por la secretaría distrital de gobierno y german andres caro lagos</t>
  </si>
  <si>
    <t>Adición y prorroga del contrato no. 133 de 2018 suscrito por la secretaría distrital de gobierno y nancy jeanet cardenas leon</t>
  </si>
  <si>
    <t>Realizar la adición y prorroga del contrato no. 135 de 2018 suscrito por la secretaría distrital de gobierno y sandra liliana osorio barreto</t>
  </si>
  <si>
    <t>Adición y prorroga del contrato no. 38 de 2018 suscrito por la secretaría distrital de gobierno y alejandro  zapata villalobos</t>
  </si>
  <si>
    <t>Adición y prorroga del contrato no. 42 de 2018 suscrito por la secretaría distrital de gobierno y jenny carolina herrera cagua</t>
  </si>
  <si>
    <t>Realizar la adición y prorroga del contrato no. 405 de 2018 suscrito por la secretaria distrital de gobierno y german alonso amado  niño</t>
  </si>
  <si>
    <t>Adición y prorroga del contrato no. 406 de 2018 suscrito por la secretaria distrital de gobierno y johanna patricia plazas avila</t>
  </si>
  <si>
    <t>Realizar la adición y proroga del contrato no. 547 de  2018 suscrito por la secretaria distrital de gobierno y rigoberto quintero medina cedido a luis carlos rodriguez</t>
  </si>
  <si>
    <t>Adición y prorroga del contrato no. 180 de 2018 suscrito por la secretaría distrital de gobierno y ariel ramiro polania medina</t>
  </si>
  <si>
    <t>Realizar la adición y prorroga del contrato no. 448 de 2018 suscrito por la secretaria distrital de gobierno y andres alberto jaimes garcia</t>
  </si>
  <si>
    <t>Realizar la adición y prorroga del contrato no. 447 de 2018 suscrito por la secretaria distrital de gobierno y edwin roberto de narvaez gonzalez cedido a claudia nataly lozano</t>
  </si>
  <si>
    <t>Realizar la adición y prorroga del contrato no. 37 de 2018 suscrito por la secretaria distrital de gobierno y mariela guzman huertas</t>
  </si>
  <si>
    <t>Realizar la adición y prorroga del contrato no. 311 de 2018 suscrito por la secretaría distrital de gobierno y yesid medina olarte cedido a adriana  restrepo vargas</t>
  </si>
  <si>
    <t>Realizar la adición y prorroga del contrato no. 327 de 2018 suscrito por la secretaría distrital de gobierno y manuel francisco contreras heredia</t>
  </si>
  <si>
    <t>Realizar la adición y prorroga del contrato no. 288 de 2018 suscrito por la secretaría distrital de gobierno y robinson mauricio giraldo giraldo</t>
  </si>
  <si>
    <t>Adición y prorroga del contrato no. 321 de 2018 suscrito por la secretaría distrital de gobierno y cristhy mairene viera tortoza a ambra tatiana bernal rueda</t>
  </si>
  <si>
    <t>Realizar adición y prórroga del contrato n°454.  de 2018 suscrito entre la secretaría distrital de gobierno y  carlos mario avendaño quintero</t>
  </si>
  <si>
    <t>Adición y prórroga del contrato n°453.  de 2018 suscrito entre la secretaría distrital de gobierno y maria doris villalobos romero</t>
  </si>
  <si>
    <t>Adición y prorroga del contrato no. 320 de 2018 suscrito por la secretaría distrital de gobierno y claudia patricia poblador vargas</t>
  </si>
  <si>
    <t>Adición y prorroga del contrato no. 285 de 2018 suscrito por la secretaría distrital de gobierno y guillermo  hernandez quintero</t>
  </si>
  <si>
    <t>Realizar la adición y prorroga del contrato no. 325 de 2018 suscrito por la secretaría distrital de gobierno y luisa fernanda galarza solano</t>
  </si>
  <si>
    <t>Realizar la adición y prorroga del contrato no. 452 de 2018 suscrito por la secretaría distrital de gobierno y enyi yinet jimenez urbina</t>
  </si>
  <si>
    <t>Realizar la adición y prorroga del contrato no. 289 de 2018 suscrito por la secretaría distrital de gobierno y luz angela gomez guerrero cedido a david alexander cañón galán</t>
  </si>
  <si>
    <t>Realizar la adición y prorroga del contrato no. 315 de 2018 suscrito por la secretaría distrital de gobierno y fabio andres rojas espindola</t>
  </si>
  <si>
    <t>Realizar la adición y prorroga del contrato no. 291 de 2018 suscrito por la secretaría distrital de gobierno y hector guillermo grande  reina</t>
  </si>
  <si>
    <t>Realizar la adición y prorroga del contrato no. 286 de 2018 suscrito por la secretaría distrital de gobierno y maribel  pinzon  rodriguez</t>
  </si>
  <si>
    <t>Realizar la adición y prorroga del contrato no. 324 de 2018 suscrito por la secretaría distrital de gobierno y yilver esneider jovel hernandez</t>
  </si>
  <si>
    <t>Realizar la adición y prorroga del contrato no. 317 de 2018 suscrito por la secretaría distrital de gobierno y josue david hernandez bonilla</t>
  </si>
  <si>
    <t>Realizar la adición y prorroga del contrato no. 313 de 2018 suscrito por la secretaría distrital de gobierno y maria  victoria buitrago  cepeda</t>
  </si>
  <si>
    <t>Realizar la adición y prorroga del contrato no. 480 de 2018 suscrito por la secretaría distrital de gobierno y hugo andres ferro forero</t>
  </si>
  <si>
    <t>Realizar la adición y prorroga del contrato no. 587 de 2018 suscrito por la secretaría distrital de gobierno y sandra milena ramirez martinez</t>
  </si>
  <si>
    <t>Adición y prorroga del contrato no. 172 de 2018 suscrito por la secretaría distrital de gobierno y maria alexandra rodriguez novoa</t>
  </si>
  <si>
    <t>Realizar la adición y prorroga del contrato no. 659 de 2018 suscrito por la secretaría distrital de gobierno y nidia  marcela carrillo vela</t>
  </si>
  <si>
    <t>Realizar la adición y prorroga del contrato no. 660 de 2018 suscrito por la secretaría distrital de gobierno y jawin siver tunjano tamayo</t>
  </si>
  <si>
    <t>Realizar adición y prórroga del contrato n°.446  de 2018 suscrito entre la secretaría distrital de gobierno y patricia  pecha quimbay</t>
  </si>
  <si>
    <t>Realizar la adición y prorroga del contrato no. 482 de 2018 suscrito por la secretaría distrital de gobierno y monica yaneth cortes</t>
  </si>
  <si>
    <t>Realizar la adición y prorroga del contrato no.621 de 2018 suscrito por la secretaría distrital de gobierno y fabio  humberto monroy garcia</t>
  </si>
  <si>
    <t>Adición y prórroga del contrato n°629  de 2018 suscrito entre la secretaría distrital de gobierno y jose vicente ramirez quevedo</t>
  </si>
  <si>
    <t>Adición y prórroga del contrato n°614 de 2018 suscrito entre la secretaría distrital de gobierno y  fabio enrique paez villamziar</t>
  </si>
  <si>
    <t>Adición y prórroga del contrato n°613  de 2018 suscrito entre la secretaría distrital de gobierno y berner  castro</t>
  </si>
  <si>
    <t>Adición y prórroga del contrato n°627  de 2018 suscrito entre la secretaría distrital de gobierno y  madelene  prado rodriguez</t>
  </si>
  <si>
    <t>La adición y prorroga del contrato no. 605 de 2018 suscrito por la secretaría distrital de gobierno y johan camilo cruz marin</t>
  </si>
  <si>
    <t>Adición y prórroga del contrato n°.314  de 2018 suscrito entre la secretaría distrital de gobierno y bismarck alfredo caicedo mendez</t>
  </si>
  <si>
    <t>Adición y prorroga del contrato no. 567 de 2018 suscrito por la secretaría distrital de gobierno y jefferson david carreño zarate cedido a omar ernesto díaz rojas</t>
  </si>
  <si>
    <t>Adición y prórroga del contrato n°290  de 2018 suscrito entre la secretaría distrital de gobierno y ediel  aguirre herrera</t>
  </si>
  <si>
    <t>Adición y prorroga del contrato no. 153 de 2018 suscrito por la secretaría distrital de gobierno y david arturo parra villate</t>
  </si>
  <si>
    <t>Realizar adición y prórroga del contrato n°630  de 2018 suscrito entre la secretaría distrital de gobierno y maria  tellez</t>
  </si>
  <si>
    <t>Adición y prorroga del contrato no. 590 de 2018 suscrito por la secretaría distrital de gobierno y luz angela gomez guerrero</t>
  </si>
  <si>
    <t>Adición y prorroga del contrato no. 450 de 2018 suscrito por la secretaría distrital de gobierno y maulyn itxayanna zapata miño</t>
  </si>
  <si>
    <t>Adición y prorroga del contrato no. 323 de 2018 suscrito por la secretaría distrital de gobierno y jenny paola cortes beltran</t>
  </si>
  <si>
    <t>Adición y prorroga del contrato no. 318 de 2018 suscrito por la secretaría distrital de gobierno y esteban fabian rojas ordoñez</t>
  </si>
  <si>
    <t>Adición y prorroga del contrato no. 293 de 2018 suscrito por la secretaría distrital de gobierno y liliana jenneth cañola tovar</t>
  </si>
  <si>
    <t>Adición y prorroga del contrato no. 408 de 2018 suscrito por la secretaría distrital de gobierno y olga elena mendoza navarro</t>
  </si>
  <si>
    <t>Realizar la adición y prorroga del contrato no. 435 de 2018 suscrito por la secretaría distrital de gobierno y julio cesar torrente quintero</t>
  </si>
  <si>
    <t>Adición y prórroga del contrato n°. 322  de 2018 suscrito entre la secretaría distrital de gobierno y harold yesid ramos roldan</t>
  </si>
  <si>
    <t>Adición y prorroga del contrato no. 404 de 2018 suscrito por la secretaría distrital de gobierno y gina marcela rubio rodriguez</t>
  </si>
  <si>
    <t>Adición y prorroga del contrato no. 376 de 2018 suscrito por la secretaría distrital de gobierno y brahan eduardo garcia lopez</t>
  </si>
  <si>
    <t>Adición y prórroga del contrato n°.407  de 2018 suscrito entre la secretaría distrital de gobierno y andres octavio rodriguez reyes</t>
  </si>
  <si>
    <t>Positiva Compañia De Seguros Sa</t>
  </si>
  <si>
    <t>Adición y prorroga del contrato de prestacion de servicios profesionales  no. 103 de 2018 suscrito por la secretaría distrital de gobierno y juancarlos riveros morales</t>
  </si>
  <si>
    <t>Adición y prórroga del contrato no. 179 de 2018 suscrito por la secretaría distrital de gobierno y jairo hernando puentes fernandez</t>
  </si>
  <si>
    <t>Adición y prorroga del contrato no. 178 de 2018 suscrito por la secretaría distrital de gobierno y mary luz rodriguez calderon</t>
  </si>
  <si>
    <t>Adición y prorroga del contrato no. 192 de 2018 suscrito por la secretaría distrital de gobierno y sandra mary pereira lizcano</t>
  </si>
  <si>
    <t>C.P.S 712</t>
  </si>
  <si>
    <t>C.P.S 599</t>
  </si>
  <si>
    <t>C.P.S 388</t>
  </si>
  <si>
    <t>C.P.S 382</t>
  </si>
  <si>
    <t>C.P.S 384</t>
  </si>
  <si>
    <t>C.P.S 463</t>
  </si>
  <si>
    <t>C.P.S 473</t>
  </si>
  <si>
    <t>C.P.S 537</t>
  </si>
  <si>
    <t>C.P.S 250</t>
  </si>
  <si>
    <t>C.P.S 472</t>
  </si>
  <si>
    <t>C.P.S 462</t>
  </si>
  <si>
    <t>C.P.S 380</t>
  </si>
  <si>
    <t>C.P.S 383</t>
  </si>
  <si>
    <t>C.P.S 225</t>
  </si>
  <si>
    <t>C.P.S 229</t>
  </si>
  <si>
    <t>C.P.S 544</t>
  </si>
  <si>
    <t>C.P.S 249</t>
  </si>
  <si>
    <t>C.P.S 251</t>
  </si>
  <si>
    <t>C.P.S 591</t>
  </si>
  <si>
    <t>C.P.S 254</t>
  </si>
  <si>
    <t>C.P.S 394</t>
  </si>
  <si>
    <t>C.P.S 396</t>
  </si>
  <si>
    <t>C.P.S 231</t>
  </si>
  <si>
    <t>C.P.S 228</t>
  </si>
  <si>
    <t>C.P.S 232</t>
  </si>
  <si>
    <t>C.P.S 226</t>
  </si>
  <si>
    <t>C.P.S 341</t>
  </si>
  <si>
    <t>C.P.S 347</t>
  </si>
  <si>
    <t>C.P.S 237</t>
  </si>
  <si>
    <t>C.P.S 240</t>
  </si>
  <si>
    <t>C.P.S 238</t>
  </si>
  <si>
    <t>C.P.S 236</t>
  </si>
  <si>
    <t>C.P.S 235</t>
  </si>
  <si>
    <t>C.P.S 239</t>
  </si>
  <si>
    <t>C.P.S 542</t>
  </si>
  <si>
    <t>C.P.S 596</t>
  </si>
  <si>
    <t>C.P.S 562</t>
  </si>
  <si>
    <t>C.P.S 279</t>
  </si>
  <si>
    <t>C.P.S 280</t>
  </si>
  <si>
    <t>C.P.S 541</t>
  </si>
  <si>
    <t>C.P.S 539</t>
  </si>
  <si>
    <t>C.P.S 253</t>
  </si>
  <si>
    <t>C.P.S 309</t>
  </si>
  <si>
    <t>C.P.S 445</t>
  </si>
  <si>
    <t>C.P.S 516</t>
  </si>
  <si>
    <t>C.P.S 359</t>
  </si>
  <si>
    <t>C.P.S 267</t>
  </si>
  <si>
    <t>C.P.S 395</t>
  </si>
  <si>
    <t>C.P.S 233</t>
  </si>
  <si>
    <t>C.P.S 428</t>
  </si>
  <si>
    <t>Adición y prorroga del contrato de prestacion de servicios profesionales  no. 22 de 2018 suscrito con la secretaría distrital de gobierno y  john fredy silva tenorio cedido a maria mercedes medina orozco</t>
  </si>
  <si>
    <t>Pago de la autoliquidación de la nómina general de agosto de 2018. planta de inversión</t>
  </si>
  <si>
    <t>Adición y prorroga del contrato no. 120 de 2018 suscrito por la secretaría distrital de gobierno y diego edison roldán solano</t>
  </si>
  <si>
    <t>Adición y prorroga del contrato no. 112 de 2018 suscrito por la secretaría distrital de gobierno y jacqueline friede villaroel</t>
  </si>
  <si>
    <t>Realizar la adición y prorroga del contrato no. 100 de 2018 suscrito por la secretaría distrital de gobierno y lina maria echeverri lombana</t>
  </si>
  <si>
    <t>Realizar la adición y prórroga del contrato de prestacion de servicios profesionales  no. 599 de 2018 suscrito por la secretaría distrital de gobierno y wasberg yussif lemus franco</t>
  </si>
  <si>
    <t>Adición y prorroga del contrato de prestacion de servicios profesionales  no. 388 de 2018 suscrito por la secretaría distrital de gobierno y jairo antonio quiroz hurtado</t>
  </si>
  <si>
    <t>Adición y prorroga del contrato de prestacion de servicios profesionales  no. 382 de 2018 suscrito por la secretaría distrital de gobierno y juan david duarte rojas</t>
  </si>
  <si>
    <t>Adición y prorroga del contrato de prestacion de servicios profesionales  no. 384 de 2018 suscrito por la secretaría distrital de gobierno y bertha liliana charry diaz</t>
  </si>
  <si>
    <t>Realizar la adición y prórroga del contrato de prestacion de servicios profesionales  no. 463 de 2018 suscrito por la secretaría distrital de gobierno y cristian camilo clavijo rodriguez</t>
  </si>
  <si>
    <t>Realizar la adición y prorroga del contrato de prestacion de servicios profesionales  no.46 de 2018 suscrito por la secretaria distrital de gobierno y angelica maria ballesteros  saray</t>
  </si>
  <si>
    <t>Adición y prorroga del contrato de prestacion de servicios profesionales no. 473 de 2018 suscrito por la secretaría distrital de gobierno y leila hanne housni jaller</t>
  </si>
  <si>
    <t>Adición y prorroga del contrato no. 537 de 2018 suscrito por la secretaría distrital de gobierno y lux alexandra bejarano  galindo</t>
  </si>
  <si>
    <t>Adición y prorroga del contrato no. 250 de 2018 suscrito por la secretaría distrital de gobierno y maria del pilar quinche rios</t>
  </si>
  <si>
    <t>Adición y prorroga del contrato no. 472 de 2018 suscrito por la secretaria distrital de gobierno y jaime  porras cortes</t>
  </si>
  <si>
    <t>Adición y prorroga del contrato no. 462 de 2018 suscrito por la secretaría distrital de gobierno y juliana  alvarez hernandez</t>
  </si>
  <si>
    <t>Adición y prorroga del contrato no. 380 de 2018 suscrito por la secretaría distrital de gobierno y jose fernando luna cespedes</t>
  </si>
  <si>
    <t>Adición y prorroga del contrato no. 383 de 2018 suscrito por la secretaría distrital de gobierno y william javier amorocho garcia</t>
  </si>
  <si>
    <t>Realizar la adición y prorroga del contrato no. 225 de 2018 suscrito por la secretaría distrital de gobierno y ana dolores castro vasquez</t>
  </si>
  <si>
    <t>Realizar la adición y prorroga del contrato no. 229 de 2018 suscrito por la secretaría distrital de gobierno y diana milena mendivelso garcia</t>
  </si>
  <si>
    <t>Adición y prorroga del contrato no. 544 de 2018 suscrito por la secretaría distrital de gobierno y luz estrella merchan espinosa</t>
  </si>
  <si>
    <t>Adición y prorroga del contrato no. 249 de 2018 suscrito por la secretaría distrital de gobierno y yenny graciela garcia  puerto</t>
  </si>
  <si>
    <t>Adición y prorroga del contrato no. 251 de 2018 suscrito por la secretaría distrital de gobierno y jorge  herrera pinilla</t>
  </si>
  <si>
    <t>Adición y prorroga del contrato no. 591 de 2018 suscrito por la secretaría distrital de gobierno y marly yecenia martinez moreno</t>
  </si>
  <si>
    <t>Adición y prorroga del contrato no. 254 de 2018 suscrito por la secretaría distrital de gobierno y luz mary lopez bernal</t>
  </si>
  <si>
    <t>Realizar la adición y prorroga del contrato no. 144 de 2018 suscrito por la secretaría distrital de gobierno y nashly peinado malagón</t>
  </si>
  <si>
    <t>Adición y prorroga del contrato no. 394 de 2018 suscrito por la secretaría distrital de gobierno y alvaro leandro jimenez tunjano</t>
  </si>
  <si>
    <t>Adición y prorroga del contrato no. 396 de 2018 suscrito por la secretaría distrital de gobierno y manuel falla bustos</t>
  </si>
  <si>
    <t>Realizar la adición y prorroga del contrato no. 231 de 2018 suscrito por la secretaria distrital de gobierno y jaqueline  rodriguez cruz</t>
  </si>
  <si>
    <t>Realizar la adición y prorroga del contrato no. 228 de 2018 suscrito por la secretaría distrital de gobierno y cristian andres albarracin marquez</t>
  </si>
  <si>
    <t>Realizar la adición y prorroga del contrato no. 232 de 2018 suscrito por la secretaría distrital de gobierno y john wilson cano avila</t>
  </si>
  <si>
    <t>Adición y prorroga del contrato no. 226 de 2018 suscrito por la secretaría distrital de gobierno y angie carolina valencia ayala</t>
  </si>
  <si>
    <t>Realizar la adición y prorroga del contrato no. 341 de 2018 suscrito por la secretaría distrital de gobierno y jennifer torres sánchez</t>
  </si>
  <si>
    <t>Realizar la adición y prorroga del contrato no. 347 de 2018 suscrito por la secretaría distrital de gobierno y matilde maría daza de orozco</t>
  </si>
  <si>
    <t>Adición y prorroga del contrato no. 237 de 2018 suscrito por la secretaría distrital de gobierno y monica paola novoa acevedo</t>
  </si>
  <si>
    <t>Adición y prorroga del contrato no. 240 de 2018 suscrito por la secretaría distrital de gobierno y nancy brigitte ruiz buitrago</t>
  </si>
  <si>
    <t>Adición y prorroga del contrato no. 238 de 2018 suscrito por la secretaría distrital de gobierno y nancy  roldan cardenas</t>
  </si>
  <si>
    <t>Adición y prorroga del contrato no. 236 de 2018 suscrito por la secretaría distrital de gobierno y luz  mila florez de vargas</t>
  </si>
  <si>
    <t>Adición y prorroga del contrato no. 235 de 2018 suscrito por la secretaría distrital de gobierno y luz marina neira tovar</t>
  </si>
  <si>
    <t>Adición y prorroga del contrato no. 239 de 2018 suscrito por la secretaría distrital de gobierno y yuli paola leguizamon piñeros</t>
  </si>
  <si>
    <t>Adición y prorroga del contrato no. 542 de 2018 suscrito por la secretaría distrital de gobierno y juan david diaz diaz</t>
  </si>
  <si>
    <t>Realizar la adición y prorroga del contrato no. 596 de 2018 suscrito por la secretaría distrital de gobierno y andrea  carolina martinez  otalora</t>
  </si>
  <si>
    <t>Adición y prorroga del contrato no. 562 de 2018 suscrito por la secretaría distrital de gobierno y willinton napoleon muñoz bolaños cesión a camilo andrés correa lesmes</t>
  </si>
  <si>
    <t>Realizar la adición y prorroga del contrato no. 279 de 2018 suscrito por la secretaría distrital de gobierno y nadia piedad ibarguen mosquera</t>
  </si>
  <si>
    <t>Realizar la adición y prorroga del contrato no. 280 de 2018 suscrito por la secretaría distrital de gobierno y norida tatiana navarrete soler</t>
  </si>
  <si>
    <t>Adición y prorroga del contrato no. 541 de 2018 suscrito por la secretaría distrital de gobierno y juan carlos rocha campos</t>
  </si>
  <si>
    <t>Adición y prorroga del contrato no. 539 de 2018 suscrito por la secretaría distrital de gobierno y gina villalba urbina</t>
  </si>
  <si>
    <t>Adición y prorroga del contrato no. 253 de 2018 suscrito por la secretaría distrital de gobierno y adriana  alvarez hernandez</t>
  </si>
  <si>
    <t>Realizar la adición y prórroga del contrato no. 309 de 2018 suscrito por la secretaría distrital de gobierno y elba bridgeth perez cubillos</t>
  </si>
  <si>
    <t>Realizar la adición y prorroga del contrato no. 445 de 2018 suscrito por la secretaría distrital de gobierno y ilona graciela murcia ijjasz</t>
  </si>
  <si>
    <t>Realizar la adición y prórroga del contrato no. 516 de 2018 suscrito por la secretaría distrital de gobierno y luis  fernando rincon cuadros</t>
  </si>
  <si>
    <t>Realizar la adición y prorroga del contrato no. 359 de 2018 suscrito por la secretaría distrital de gobierno y nelson jair peña gama</t>
  </si>
  <si>
    <t>Realizar la adición y prorroga del contrato no. 267 de 2018 suscrito con la secretaría distrital de gobierno y diana alejandra melo vanegas</t>
  </si>
  <si>
    <t>Adición y prorroga del contrato no. 395 de 2018 suscrito por la secretaría distrital de gobierno y lina alejandra barco mendez</t>
  </si>
  <si>
    <t>Adición y prorroga del contrato no. 233 de 2018 suscrito por la secretaría distrital de gobierno y juan pablo aguas guevara</t>
  </si>
  <si>
    <t>Realizar la adición y prorroga del contrato no. 428 de 2018 suscrito por la secretaría distrital de gobierno y carlos alberto herrera jimenez</t>
  </si>
  <si>
    <t>Victor Ramses Mosquera Pinto</t>
  </si>
  <si>
    <t>Realizar la adición y prorroga del contrato no. 392 de 2018 suscrito por la secretaría distrital de gobierno y tatiana  gacha gonzalez</t>
  </si>
  <si>
    <t>Realizar la adición y prorroga del contrato no. 379 de 2018 suscrito por la secretaría distrital de gobierno y harold yezid rodriguez herrera</t>
  </si>
  <si>
    <t>Realizar la adición y prorroga del contrato no. 389 de 2018 suscrito por la secretaría distrital de gobierno y julia lucia  garcia forero</t>
  </si>
  <si>
    <t>Realizar la adición y prorroga del contrato no. 385 de 2018 suscrito por la secretaría distrital de gobierno y karol alejandra buitrago hernandez</t>
  </si>
  <si>
    <t>Adición y prorroga del contrato no. 387 de 2018 suscrito por la secretaría distrital de gobierno y mario moreno cañon</t>
  </si>
  <si>
    <t>Adición, prorroga y otro sí del contrato no. 400 de 2018 suscrito por la secretaría distrital de gobierno y danny veronica cortes peña</t>
  </si>
  <si>
    <t>Adición y prorroga del contrato no. 390 de 2018 suscrito por la secretaría distrital de gobierno y ximena del pliar salamanca mesa</t>
  </si>
  <si>
    <t>Adición y prorroga del contrato no. 230 de 2018 suscrito por la secretaría distrital de gobierno y gineth johanna pineda</t>
  </si>
  <si>
    <t>Adición y prorroga del contrato no. 252 de 2018 suscrito por la secretaría distrital de gobierno y sergio stiven vargas castellanos</t>
  </si>
  <si>
    <t>Adición y prorroga del contrato no. 456 de 2018 suscrito por la secretaría distrital de gobierno y rafael antonio murillo gomez</t>
  </si>
  <si>
    <t>Adición y prorroga del contrato no. 543 de 2018 suscrito por la secretaría distrital de gobierno y erika marcela mesa martinez</t>
  </si>
  <si>
    <t>Realizar la adición y prorroga del contrato no. 391 de 2018 suscrito por la secretaría distrital de gobierno y sonia  esperanza torres rodriguez</t>
  </si>
  <si>
    <t>Realizar la adición y prorroga del contrato no. 546 de 2018 suscrito por la secretaria distrital de gobierno y julian esteban mateus vargas</t>
  </si>
  <si>
    <t>Realizar la adición y prorroga del contrato no. 222 de 2018 suscrito por la secretaría distrital de gobierno y adriana patricia de la torre trujillo</t>
  </si>
  <si>
    <t>Realizar la adición y prorroga del contrato no. 336 de 2018 suscrito por la secretaría distrital de gobierno y fabián camilo rueda camero</t>
  </si>
  <si>
    <t>Realizar la adición y prorroga del contrato no. 362 de 2018 suscrito por la secretaría distrital de gobierno y renán rojas esguerra</t>
  </si>
  <si>
    <t>Realizar la adición y prorroga del contrato no. 346 de 2018 suscrito por la secretaría distrital de gobierno y gustavo alberto forero martínez</t>
  </si>
  <si>
    <t>Adición y prorroga del contrato no. 430 de 2018 suscrito por la secretaría distrital de gobierno y acosta irreño &amp; asociados s.a.s.</t>
  </si>
  <si>
    <t>Realizar la adición y prorroga del contrato no. 282 de 2018 suscrito por la secretaría distrital de gobierno y édgar andrés gómez piñeros</t>
  </si>
  <si>
    <t>Realizar la adición y prorroga del contrato no. 283 de 2018 suscrito por la secretaría distrital de gobierno y carlos andrés garzón prieto</t>
  </si>
  <si>
    <t>Adición y prorroga del contrato no. 548 de 2018 suscrito por la secretaría distrital de gobierno y diego armando villamarin campos</t>
  </si>
  <si>
    <t>Adición y prorroga del contrato no. 580 de 2018 suscrito por la secretaría distrital de gobierno y jean paul  mildenberg ortiz</t>
  </si>
  <si>
    <t>Realizar la adición y prorroga del contrato no. 417 de 2018 suscrito por la secretaría distrital de gobierno y sandra milena muñoz arevalo</t>
  </si>
  <si>
    <t>Adición y prórroga del contrato no. 418 de 2018 suscrito por la secretaría distrital de gobierno y laura viviana gallego silva</t>
  </si>
  <si>
    <t>Realizar la adición y prorroga del contrato no. 501 de 2018 suscrito por la secretaría distrital de gobierno y liz adriana sarmiento quintero</t>
  </si>
  <si>
    <t>Realizar la adición y prorroga del contrato no. 598 de 2018 suscrito por la secretaria distrital de gobierno y sergio oswaldo garcia roca</t>
  </si>
  <si>
    <t>Adición y prórroga del contrato no. 419 de 2018 suscrito por la secretaría distrital de gobierno y edgar jaime martinez rodriguez</t>
  </si>
  <si>
    <t>Realizar la adición y prorroga del contrato no. 296 de 2018 suscrito por la secretaría distrital de gobierno y nicolas pelaez marin</t>
  </si>
  <si>
    <t>Adición y prorroga del contrato no. 177 de 2018 suscrito por la secretaria distrital de gobierno y angie stefann perez barbosa</t>
  </si>
  <si>
    <t>Realizar la adición y prorroga del contrato no. 304 de 2018 suscrito por la secretaría distrital de gobierno y monica alejandra beltran rodriguez</t>
  </si>
  <si>
    <t>Adición y prorroga del contrato no. 298 de 2018 suscrito por la secretaría distrital de gobierno y anibal andres aragones arroyave</t>
  </si>
  <si>
    <t>Realizar la adición y prorroga del contrato no. 337 de 2018 suscrito por la secretaría distrital de gobierno y ernesto fabrizio armella velasquez</t>
  </si>
  <si>
    <t>Realizar la adición y prorroga del contrato no. 655 de 2018 suscrito por la secretaría distrital de gobierno y daniel  humberto lucas poveda</t>
  </si>
  <si>
    <t>Adición y prorroga del contrato no. 300 de 2018 suscrito por la secretaría distrital de gobierno y maria alejandra bermudez rodriguez</t>
  </si>
  <si>
    <t>Adición y prorroga del contrato no. 550 de 2018 suscrito por la secretaría distrital de gobierno y alejandro  gaitan rueda</t>
  </si>
  <si>
    <t>Realizar la adición y prorroga del contrato no. 162 de 2018 suscrito por la secretaría distrital de gobierno y valeria  muñeton tamayo</t>
  </si>
  <si>
    <t>Realizar la adición y prorroga del contrato no. 159 de 2018 suscrito por la secretaría distrital de gobierno y yuliana  molano franco</t>
  </si>
  <si>
    <t>Adición y prorroga del contrato no. 651 de 2018 suscrito por la secretaría distrital de gobierno y alix janeth forero rojas</t>
  </si>
  <si>
    <t>Realizar la adición y prorroga del contrato no. 204 de 2018 suscrito con la secretaría distrital de gobierno y javier alejandro zuñiga rojas</t>
  </si>
  <si>
    <t>Realizar la adición y prorroga del contrato no. 219 de 2018 suscrito por la secretaria distrital de gobierno y gloria alejandra castañeda alvarez</t>
  </si>
  <si>
    <t>Adición y prorroga del contrato no. 620 de 2018 suscrito con la secretaría distrital de gobierno y johana del pilar calderon sanabria</t>
  </si>
  <si>
    <t>Adición y prorroga del contrato no. 475 de 2018 suscrito con la secretaría distrital de gobierno y juan esteban lemos gonzalez</t>
  </si>
  <si>
    <t>Adición y prorroga del contrato no. 308 de 2018 suscrito con la secretaría distrital de gobierno y carolina velandia florez</t>
  </si>
  <si>
    <t>Adición y prorroga del contrato no. 366 de 2018 suscrito con la secretaría distrital de gobierno y nicolas ardila pazmiño</t>
  </si>
  <si>
    <t>Adición y prorroga del contrato no. 332 de 2018 suscrito con la secretaría distrital de gobierno y adalgiza maria villazon julio</t>
  </si>
  <si>
    <t>Adición y prorroga del contrato no. 256 de 2018 suscrito con la secretaría distrital de gobierno y angelica aminta lopez moreno</t>
  </si>
  <si>
    <t>Realizar la adición y prorroga del contrato no. 373 de 2018 suscrito con la secretaría distrital de gobierno y carlos camilo hernandez brito</t>
  </si>
  <si>
    <t>Adición y prorroga del contrato no. 365 de 2018 suscrito con la secretaría distrital de gobierno y luz yadira rivera caro</t>
  </si>
  <si>
    <t>Realizar la adición y prorroga del contrato no. 508 de 2018 suscrito con la secretaría distrital de gobierno y marlene cecilia peña zarate</t>
  </si>
  <si>
    <t>Adición y prorroga del contrato no. 310 de 2018 suscrito con la secretaría distrital de gobierno y milthon mauricio rojas mora</t>
  </si>
  <si>
    <t>Adición y prorroga del contrato no. 639 de 2018 suscrito con la secretaría distrital de gobierno y luis ricardo bitar pulido</t>
  </si>
  <si>
    <t>Realizar la adición y prorroga del contrato no. 268 de 2018 suscrito por la secretaría distrital de gobierno y claudia rocio echevery beltran</t>
  </si>
  <si>
    <t>Adición y prorroga del contrato no. 281 de 2018 suscrito con la secretaría distrital de gobierno y carlos eduardo castillo venegas</t>
  </si>
  <si>
    <t>Adición y prorroga del contrato no. 399 de 2018 suscrito entre la secretaría distrital de gobierno y liliana marcela castiblanco noreña cedio a shadya  sampayo bitar cedido a omar david castillo amador</t>
  </si>
  <si>
    <t>Realizar la adición y prorroga del contrato no. 220 de 2018 suscrito por la secretaría distrital de gobierno y sebastian osorio jimenez</t>
  </si>
  <si>
    <t>Realizar la adición y prorroga del contrato no. 461 de 2018 suscrito por la secretaría distrital de gobierno y diana margarita marenco rodriguez</t>
  </si>
  <si>
    <t>Adición y prorroga del contrato no. 460 de 2018 suscrito por la secretaría distrital de gobierno y camilo andres peñuela cano</t>
  </si>
  <si>
    <t>Adición y prorroga del contrato no. 563 de 2018 suscrito por la secretaría distrital de gobierno y luisa fernanda cardenas rodriguez</t>
  </si>
  <si>
    <t>Adición y prorroga del contrato no. 307 de 2018 suscrito por la secretaría distrital de gobierno y henry castro florez</t>
  </si>
  <si>
    <t>Adición y prorroga del contrato no. 423 de 2018 suscrito con la secretaría distrital de gobierno y john fernando ramirez castillo</t>
  </si>
  <si>
    <t>Realizar la adición y prorroga del contrato no. 503 de 2018 suscrito por la secretaria distrital de gobierno y tatiana andrea franco buitrago</t>
  </si>
  <si>
    <t>Realizar adición y prórroga del contrato n°436.  de 2018 suscrito entre la secretaría distrital de gobierno e ignacio andres valencia carvajal</t>
  </si>
  <si>
    <t>Adición y prorroga del contrato no. 420 suscrito por la secretaria distrital de gobierno y raul gustavo gonzalez ochoa</t>
  </si>
  <si>
    <t>Adición y prorroga del contrato no. 582 suscrito por la secretaria distrital de gobierno y luis arturo camacho cespedes</t>
  </si>
  <si>
    <t>Adición y prorroga del contrato no. 617 de 2018 suscrito con la secretaría distrital de gobierno y jhon fabian olaya garcia</t>
  </si>
  <si>
    <t>Adición y prorroga del contrato no. 424 de 2018 suscrito con la secretaría distrital de gobierno y cesar augusto avila valenzuela</t>
  </si>
  <si>
    <t>Realizar la adición y prorroga del contrato no. 615 de 2018 suscrito por la secretaría distrital de gobierno y mirna patricia hernandez baldrich</t>
  </si>
  <si>
    <t>Adición y prorroga del contrato no. 425 de 2018 suscrito por la secretaría distrital de gobierno y cecilia diaz escandon</t>
  </si>
  <si>
    <t>Adición y prorroga del contrato no. 610 de 2018 suscrito con la secretaría distrital de gobierno y jimmy alejandro bello acero</t>
  </si>
  <si>
    <t>Adición y prorroga del contrato no. 443 de 2018 suscrito con la secretaría distrital de gobierno y jose ricardo tautiva garzon cedido a  nelson yesid linares rodriguez</t>
  </si>
  <si>
    <t>Adición y prorroga del contrato no. 444 de 2018 suscrito con la secretaría distrital de gobierno y yully paola pinzón ortiz</t>
  </si>
  <si>
    <t>Adición y prorroga del contrato no. 427 de 2018 suscrito con la secretaría distrital de gobierno y edgardo jesus donado meza</t>
  </si>
  <si>
    <t>C.P.S 77</t>
  </si>
  <si>
    <t>C.P.S 129</t>
  </si>
  <si>
    <t>C.P.S 90</t>
  </si>
  <si>
    <t>C.P.S 108</t>
  </si>
  <si>
    <t>C.P.S 71</t>
  </si>
  <si>
    <t>C.P.S 73</t>
  </si>
  <si>
    <t>C.P.S 62</t>
  </si>
  <si>
    <t>C.P.S 104</t>
  </si>
  <si>
    <t>C.P.S 116</t>
  </si>
  <si>
    <t>C.P.S 97</t>
  </si>
  <si>
    <t>C.P.S 65</t>
  </si>
  <si>
    <t>C.P.S 105</t>
  </si>
  <si>
    <t>C.P.S 125</t>
  </si>
  <si>
    <t>C.P.S 149</t>
  </si>
  <si>
    <t>C.P.S 126</t>
  </si>
  <si>
    <t>C.P.S 434</t>
  </si>
  <si>
    <t>C.P.S 124</t>
  </si>
  <si>
    <t>C.P.S 127</t>
  </si>
  <si>
    <t>C.P.S 95</t>
  </si>
  <si>
    <t>C.P.S 367</t>
  </si>
  <si>
    <t>C.P.S 110</t>
  </si>
  <si>
    <t>Adición y prórroga del contrato de prestacion de servicios profesionales  no. 77 de 2018 suscrito entre la secretaría distrital de gobierno y david ricardo montoya vergara</t>
  </si>
  <si>
    <t>Adición y prórroga del contrato de prestacion de servicios profesionales  no. 129 de 2018 suscrito entre la secretaría distrital de gobierno y andrea paola caballero padilla</t>
  </si>
  <si>
    <t>Adición y prórroga del contrato de prestacion de servicios profesionales no. 59 de 2018 suscrito entre la secretaría distrital de gobierno y verónica maría gutiérrez ustraiz</t>
  </si>
  <si>
    <t>Adición y prórroga del contrato de prestacion de servicios de apoyo a la gestion  no. 90 de 2018 suscrito entre la secretaría distrital de gobierno y leidy johana benitez rocha</t>
  </si>
  <si>
    <t>Adición y prórroga del contrato de prestacion de servicios  no. 108 de 2018 suscrito entre la secretaría distrital de gobierno y leyla andrea gómez alarcon</t>
  </si>
  <si>
    <t>Adición y prórroga del contrato de prestacion de servicios profesionales  no. 71 de 2018 suscrito entre la secretaría distrital de gobierno y carlos fernando ibarra vallejo</t>
  </si>
  <si>
    <t>Adición y prorroga del contrato de prestacion de servicios profesionales  no. 73 de 2018 suscrito entre la secretaría distrital de gobierno e ingrid stefanie sierra nieto</t>
  </si>
  <si>
    <t>Adición y prórroga del contrato  de prestacion de servicios profesionales no. 62 de 2018 suscrito entre la secretaría distrital de gobierno y paola andrea camacho vanegas</t>
  </si>
  <si>
    <t>Adición y prórroga del contrato de prestacion de servicios profesionales  no. 104 de 2018 suscrito entre la secretaría distrital de gobierno y maría camila barrera</t>
  </si>
  <si>
    <t>Adición y prórroga del contrato  de prestacion de servicios profesionales no. 116 de 2018 suscrito entre la secretaría distrital de gobierno y julián andrés medina bravo</t>
  </si>
  <si>
    <t>Adición y prórroga del contrato  de prestacion de servicios profesionales no. 97 de 2018 suscrito entre la secretaría distrital de gobierno y holman david arévalo rodríguez</t>
  </si>
  <si>
    <t>Realizar adición y prórroga del contrato n°.65  de 2018 suscrito entre la secretaría distrital de gobierno y  orlando  numpaque gambasica</t>
  </si>
  <si>
    <t>Realizar adición y prórroga del contrato n°.105  de 2018 suscrito entre la secretaría distrital de gobierno y david  castaño chiguasuque</t>
  </si>
  <si>
    <t>Realizar adición y prórroga del contrato n°.125  de 2018 suscrito entre la secretaría distrital de gobierno y  luz  berenice diaz lovera</t>
  </si>
  <si>
    <t>Adición y prórroga del contrato n°. 149 de 2018 suscrito entre la secretaría distrital de gobierno y hernan felipe araujo ariza</t>
  </si>
  <si>
    <t>Realizar adición y prórroga del contrato n°.126  de 2018 suscrito entre la secretaría distrital de gobierno y natalia maria espitia montero</t>
  </si>
  <si>
    <t>Realizar adición y prórroga del contrato n°.434  de 2018 suscrito entre la secretaría distrital de gobierno y diana alejandra hernandez ortiz</t>
  </si>
  <si>
    <t>Realizar adición y prórroga del contrato n°.124  de 2018 suscrito entre la secretaría distrital de gobierno y luis armando blanco cruz</t>
  </si>
  <si>
    <t>Realizar adición y prórroga del contrato n°. 127 de 2018 suscrito entre la secretaría distrital de gobierno y joan manuel angulo oliveros</t>
  </si>
  <si>
    <t>Realizar adición y prórroga del contrato n°.95  de 2018 suscrito entre la secretaría distrital de gobierno y ana maria lizcano narvaez</t>
  </si>
  <si>
    <t>Adición y prórroga del contrato no. 367 de 2018 suscrito entre la secretaría distrital de gobierno y diana carolina guerra urbina</t>
  </si>
  <si>
    <t>Realizar adición y prórroga del contrato n°110.  de 2018 suscrito entre la secretaría distrital de gobierno y mario solano puentes</t>
  </si>
  <si>
    <t>Realizar adición y prórroga del contrato n°93  de 2018 suscrito entre la secretaría distrital de gobierno e ivonne astrid rave</t>
  </si>
  <si>
    <t>Realizar adición y prórroga del contrato n°.242  de 2018 suscrito entre la secretaría distrital de gobierno y edwin orlando leon montero</t>
  </si>
  <si>
    <t>SEPTIEMBRE</t>
  </si>
  <si>
    <t>C.A. 720</t>
  </si>
  <si>
    <t>C.P.S 342</t>
  </si>
  <si>
    <t>C.P.S 369</t>
  </si>
  <si>
    <t>C.P.S 265</t>
  </si>
  <si>
    <t>C.P.S 403</t>
  </si>
  <si>
    <t>C.P.S 189</t>
  </si>
  <si>
    <t>C.P.S 262</t>
  </si>
  <si>
    <t>C.P.S 361</t>
  </si>
  <si>
    <t>C.P.S 331</t>
  </si>
  <si>
    <t>C.P.S 344</t>
  </si>
  <si>
    <t>C.P.S 510</t>
  </si>
  <si>
    <t>C.P.S 343</t>
  </si>
  <si>
    <t>Adición y prorroga del contrato no. 182 de 2018 suscrito por la secretaría distrital de gobierno y nelson gilberto tuntaquimba quinche</t>
  </si>
  <si>
    <t>Adición y prorroga del contrato no. 295 de 2018 suscrito por la secretaría distrital de gobierno y eliana del pilar gonzalez dagua</t>
  </si>
  <si>
    <t>Realizar adición y prórroga del contrato n°. 243 de 2018 suscrito entre la secretaría distrital de gobierno y yismar  salas araujo</t>
  </si>
  <si>
    <t>Adición y prorroga del contrato no. 517 de 2018 suscrito por la secretaría distrital de gobierno y carmen andrea castro hernandez</t>
  </si>
  <si>
    <t>Jonh Jak Becerra Palacios</t>
  </si>
  <si>
    <t>Realizar adición y prórroga del contrato n°.570  de 2018 suscrito entre la secretaría distrital de gobierno y patricia eugenia carrera diaz</t>
  </si>
  <si>
    <t>Realizar adición y prórroga del contrato n°. 574 de 2018 suscrito entre la secretaría distrital de gobierno y sebastian david rodriguez luna</t>
  </si>
  <si>
    <t>Realizar la adición y prorroga del contrato no. 638 de 2018 suscrito por la secretaría distrital de gobierno y yenifer catherin moreno arias</t>
  </si>
  <si>
    <t>Realizar la adición y prorroga del contrato no. 569 de 2018 suscrito por la secretaría distrital de gobierno y laura milena negrete londoño</t>
  </si>
  <si>
    <t>Realizar la adición y prorroga del contrato no. 572 de 2018 suscrito por la secretaría distrital de gobierno y luz andrea ardila ariza</t>
  </si>
  <si>
    <t>Realizar adición y prórroga del contrato n° 528  de 2018 suscrito entre la secretaría distrital de gobierno y linda gissela chacón ortiz</t>
  </si>
  <si>
    <t>Realizar adición y prórroga del contrato n°499.  de 2018 suscrito entre la secretaría distrital de gobierno y sayra guinette aldana hernandez</t>
  </si>
  <si>
    <t>Realizar adición y prórroga del contrato de prestacion de servicios de apoyo a la gestion n°.312  de 2018</t>
  </si>
  <si>
    <t>Prestar los servicios profesionales en fotografia, para el cubrimiento de eventos de la secretaria distrital de gobierno y sus dependencias</t>
  </si>
  <si>
    <t>Adición y prorroga del contrato no. 67 de 2018 suscrito por la secretaria distrital de gobierno y juan carlos rodriguez guzman</t>
  </si>
  <si>
    <t>Realizar adición y prórroga del contrato n°378  de 2018 suscrito entre la secretaría distrital de gobierno y rafael ricardo beltran guerrero</t>
  </si>
  <si>
    <t>Realizar adición y prórroga del contrato n°640  de 2018 suscrito entre la secretaría distrital de gobierno y nancy hellevid gutierrez rodriguez</t>
  </si>
  <si>
    <t>Realizar la adición y prorroga del contrato no. 484 de 2018 suscrito por la secretaría distrital de gobierno y olga milena corzo estepa</t>
  </si>
  <si>
    <t>Realizar la adición y prorroga del contrato no. 485 de 2018 suscrito por la secretaría distrital de gobierno y sindy julieth tovar torres</t>
  </si>
  <si>
    <t>Realizar adición y prórroga del contrato n°. 469 de 2018 suscrito entre la secretaría distrital de gobierno y juan manuel rodriguez parra</t>
  </si>
  <si>
    <t>Pablo Andres Carvajal Ramirez</t>
  </si>
  <si>
    <t>Adición y prorroga del contrato no. 221 de 2018 suscrito por la secretaría distrital de gobierno y himelda viviana camacho buitrago cedido a cindy catherine romero medina</t>
  </si>
  <si>
    <t>Adición y prorroga del contrato no. 241 de 2018 suscrito por la secretaría distrital de gobierno y  gina paola benavides galindo cedido a ricardo  andres zúñiga tello</t>
  </si>
  <si>
    <t>Realizar la adición y prorroga del contrato no. 217 de 2018 suscrito por la secretaría distrital de gobierno y mabel rocio bravo leon</t>
  </si>
  <si>
    <t>Realizar la adición y prorroga del contrato no. 195 de 2018 suscrito por la secretaría distrital de gobierno y javier bautista perdomo</t>
  </si>
  <si>
    <t>Realizar la adición y prorroga del contrato no. 507 de 2018 suscrito por la secretaría distrital de gobierno y edgar  forero granados</t>
  </si>
  <si>
    <t>Realizar la adición y prorroga del contrato no. 520 de 2018 suscrito por la secretaría distrital de gobierno y mauricio  sotelo orduña</t>
  </si>
  <si>
    <t>Realizar la adición y prorroga del contrato no. 471 de 2018 suscrito por la secretaría distrital de gobierno y franz edwar rojas montañez</t>
  </si>
  <si>
    <t>Realizar la adición y prorroga del contrato no. 416 de 2018 suscrito por la secretaría distrital de gobierno y ana mercedes orjuela rodriguez</t>
  </si>
  <si>
    <t>Realizar la adición y prorroga del contrato no. 455 de 2018 suscrito por la secretaría distrital de gobierno y zulma gineth ramos ramirez</t>
  </si>
  <si>
    <t>R.A 59</t>
  </si>
  <si>
    <t>Adición y prorroga del contrato no. 398 de 2018 suscrito por la secretaría distrital de gobierno y juan carlos hoyos robayo</t>
  </si>
  <si>
    <t>Prestar los servicios profesionales a la subsecretaría de gestión local para realizar el seguimiento técnico a los consejos locales de gobierno, a las instancias de coordinación, a los certificados de inexistencia de personal y a la implementación del modelo de gestión local.</t>
  </si>
  <si>
    <t>Adición y prórroga del contrato no. 301 de 2018 suscrito entre la secretaría distrital de gobierno y fernandez gutierrez de piñeres tomas</t>
  </si>
  <si>
    <t>Adición y prórroga del contrato no. 302 de 2018 suscrito entre la secretaría distrital de gobierno y andres guillermo  maestre araujo</t>
  </si>
  <si>
    <t>Pago de la nómina general de septiembre de 2018 (planta de inversión)</t>
  </si>
  <si>
    <t>Sandra Patricia Salguero Celis</t>
  </si>
  <si>
    <t>Prestar los servicios de apoyo a la gestión en la dirección para la gestión policiva de la secretaria distrital de gobierno, en la verificación, clasificación, organización, cargue en aplicativos y digitalización de la documentación que soporta las actuaciones administrativas existentes en las alcaldías locales</t>
  </si>
  <si>
    <t>Adición y prorroga del contrato no. 297 de 2018 suscrito por la secretaría distrital de gobierno y david eduardo arana galvis</t>
  </si>
  <si>
    <t>C.P.S 93</t>
  </si>
  <si>
    <t>C.P.S 242</t>
  </si>
  <si>
    <t>Comprobante de pago de servicio publico de codensa s.a. esp  n°.163857029-9predio ubicado en la kr 3 n° 30a sur  06 - confiaperiodo facturado del 02 de agosto   al 04 de septiembre de 2018total a pagar $193.800</t>
  </si>
  <si>
    <t>Realizar la adición y prorroga del contrato no. 518 de 2018 suscrito por la secretaría distrital de gobierno y  yuvi alejandra velandia hidalgo</t>
  </si>
  <si>
    <t>Factura de servicio publico de promoambiental distrito s.a.s e.s.p con n°.3669676servicio de aseopredio ubicado en la kr 3 30a sur 06 - confiaperiodo facturado del 12 de febrero al 30 de abril de 2018total a pagar $68.100</t>
  </si>
  <si>
    <t>Factura de servicio publico de acueducto agua alcantarillado y aseo de bogota s.a. esp con n°.26090047916servicio de aseopredio ubicado en la cl 9 4 70 - confiaperiodo facturado del 16 de junio al 15 de agosto de 2018total a pagar $381.628</t>
  </si>
  <si>
    <t>Factura de servicio publico de acueducto agua alcantarillado y aseo de bogota s.a. esp con n°.42363301211predio ubicado en la cl 9 9 60 - confiaperiodo facturado del 14 de junio  al 13 de agosto de 2018total a pagar $391.620</t>
  </si>
  <si>
    <t>COMPROBANTE 1638570299</t>
  </si>
  <si>
    <t>FACTURA 3669676</t>
  </si>
  <si>
    <t>FACTURA 2609004791</t>
  </si>
  <si>
    <t>FACTURA 4236330121</t>
  </si>
  <si>
    <t>Promoambiental Distrito S A S Esp</t>
  </si>
  <si>
    <t>Realizar la adición y prorroga del contrato no. 433 de 2018 suscrito por la secretaría distrital de gobierno y fanny edilia ariza ariza</t>
  </si>
  <si>
    <t>Realizar la adición y prorroga del contrato no. 287 de 2018 suscrito por la secretaría distrital de gobierno y jorge augusto rey prieto</t>
  </si>
  <si>
    <t>Realizar la adición y prorroga del contrato no. 316 de 2018 suscrito por la secretaría distrital de gobierno y andres  felipe duque paez</t>
  </si>
  <si>
    <t>Realizar la adición y prorroga del contrato no. 319 de 2018 suscrito por la secretaría distrital de gobierno y hernan david bonet martinez</t>
  </si>
  <si>
    <t>Realizar la adición y prorroga del contrato no. 34 de 2018 suscrito por la secretaría distrital de gobierno y miguel angel vargas medina</t>
  </si>
  <si>
    <t>Realizar la adición y prorroga del contrato no. 533 de 2018 suscrito por la secretaría distrital de gobierno y luis fernando caicedo díaz</t>
  </si>
  <si>
    <t>Prestar servicios profesionales para la planificación y ejecución de las actividades que permitan evaluar la eficiencia, eficacia y efectividad del sistema de control interno en las dependencias que conforman la secretaría distrital de gobierno</t>
  </si>
  <si>
    <t>Realizar adición y prórroga del contrato n°.619  de 2018 suscrito entre la secretaría distrital de gobierno y jackson daniel calderon</t>
  </si>
  <si>
    <t>O.C 725</t>
  </si>
  <si>
    <t>Realizar la adquisición de licenciamiento de productos microsoft y renovación de suscripción de microsoft azure para acceder, implementar y administrar servicios y servidores en virtuales, a través del acuerdo marco - cce-578-2017</t>
  </si>
  <si>
    <t>Ut Soluciones Microsoft 2017</t>
  </si>
  <si>
    <t>Dirección de Tecnología e Información</t>
  </si>
  <si>
    <t>Adquirir, instalar, configurar e implementar una solución de red inalámbrica para nivel central de la secretaria distrital de gobierno</t>
  </si>
  <si>
    <t>Realizar adición y prórroga del contrato no. 339 de 2018 suscrito entre la secretaría distrital de gobierno juan camilo charry uribe cedido a yeniffer paola matta reyes</t>
  </si>
  <si>
    <t>Realizar adición y prórroga del contrato no. 299 de 2018 suscrito entre la secretaría distrital de gobierno y diego hernan daza hurtado cedido a mario antonio oyola villadiego</t>
  </si>
  <si>
    <t>Realizar la adición y prorroga del contrato no. 415 de 2018 suscrito por la secretaría distrital de gobierno y  luz amparo sierra rojas</t>
  </si>
  <si>
    <t>Realizar la adición y prórroga del contrato no. 535 de 2018 suscrito por la secretaría distrital de gobierno y luis  rodrigo mahecha rangel</t>
  </si>
  <si>
    <t>Realizar adición y prórroga del contrato no. 368 de 2018 suscrito entre la secretaría distrital de gobierno y nicolas augusto cañon murillo</t>
  </si>
  <si>
    <t>Realizar la adición y prorroga del contrato no. 583 de 2018 suscrito con la secretaría distrital de gobierno y leonardo alberto roldan landinez</t>
  </si>
  <si>
    <t>Realizar la adición y prorroga del contrato no. 637 de 2018 suscrito con la secretaría distrital de gobierno y leidy stephanie estrada vera</t>
  </si>
  <si>
    <t>Adición y prorroga del contrato no. 643 de 2018 suscrito por la secretaría distrital de gobierno y laura paola vanegas vanegas</t>
  </si>
  <si>
    <t>Adición y prorroga del contrato no. 653 de 2018 suscrito por la secretaría distrital de gobierno y luis antonio medrano caceres a osiris marina garcia peñaranda</t>
  </si>
  <si>
    <t>C.P.S 200</t>
  </si>
  <si>
    <t>Realizar la adición y prorroga del contrato no. 200 de 2018 suscrito por la secretaría distrital de gobierno y karen pinzon ariza cedido a michel javier mora santana</t>
  </si>
  <si>
    <t>Adición y prorroga del contrato no. 458 de 2018 suscrito por la secretaría distrital de gobierno y alvaro fabian alejo martinez</t>
  </si>
  <si>
    <t>Realizar adición y prórroga del contrato n°.519  de 2018 suscrito entre la secretaría distrital de gobierno y lucia  suarez camargo</t>
  </si>
  <si>
    <t>Prestar servicios profesionales en la dirección de derechos humanos para formular la política pública distrital de derechos humanos.</t>
  </si>
  <si>
    <t>Prestar servicios de apoyo a la gestión en la dirección de convivencia y diálogo social para la implementación de las iniciativas y la territorialización de las acciones misionales y estratégicas a cargo de la dirección.</t>
  </si>
  <si>
    <t>Prestar servicios de apoyo a la gestión en la subdirección de asuntos étnicos para apoyar la implementación de las estrategias de territorialización de asuntos étnicos con énfasis en los planes de acciones afirmativa.</t>
  </si>
  <si>
    <t>C.P.S 727</t>
  </si>
  <si>
    <t>Fanny Julyana Moreno Cortes</t>
  </si>
  <si>
    <t>Prestar servicios profesionales en temas audiovisuales, para el cubrimiento de eventos e insumos para campañas de divulgación de la secretaria distrital de gobierno y sus dependencias.</t>
  </si>
  <si>
    <t>C.P.S 730</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</si>
  <si>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</si>
  <si>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Diego Enrique Rodriguez Delgado</t>
  </si>
  <si>
    <t>Adición y prórroga del contrato no. 502 de 2018 suscrito entre la secretaría distrital de gobierno y carlos andres sedano niño cedido a gustavo adolfo bustamante murcia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</si>
  <si>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</si>
  <si>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para apoyar jurídicamente a la subsecretaría de gestión local en los diferentes procesos de recuperación de bienes inmuebles ocupados ilegalmente, de acuerdo con las estrategias y protocolos establecidos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</si>
  <si>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marco del proceso de depuración e impulso procesal de actuaciones administrativas.</t>
  </si>
  <si>
    <t>Prestar los servicios profesionales para el acompañamiento y seguimiento de las políticas y planes proyectados por la administración distrital para el fortalecimiento de la capacidad institucional de las alcaldías locales</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</si>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</sst>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171" formatCode="_(* #,##0.00_);_(* \(#,##0.00\);_(* &quot;-&quot;??_);_(@_)"/>
    <numFmt numFmtId="178" formatCode="_-* #,##0.00\ _P_t_s_-;\-* #,##0.00\ _P_t_s_-;_-* &quot;-&quot;??\ _P_t_s_-;_-@_-"/>
    <numFmt numFmtId="179" formatCode="_-* #,##0.00\ &quot;€&quot;_-;\-* #,##0.00\ &quot;€&quot;_-;_-* &quot;-&quot;??\ &quot;€&quot;_-;_-@_-"/>
    <numFmt numFmtId="180" formatCode="_-* #,##0\ _P_t_s_-;\-* #,##0\ _P_t_s_-;_-* &quot;-&quot;??\ _P_t_s_-;_-@_-"/>
    <numFmt numFmtId="186" formatCode="&quot;C.P.S &quot;###"/>
    <numFmt numFmtId="188" formatCode="&quot;FACTURA&quot;\ ######"/>
    <numFmt numFmtId="189" formatCode="&quot;O.C.&quot;###"/>
    <numFmt numFmtId="190" formatCode="&quot;C.P.S&quot;\ ######"/>
    <numFmt numFmtId="191" formatCode="&quot;C.P.S.&quot;###"/>
    <numFmt numFmtId="193" formatCode="&quot;C.P.S&quot;\ ###"/>
  </numFmts>
  <fonts count="44"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b/>
      <sz val="12"/>
      <name val="Garamond"/>
      <family val="1"/>
    </font>
    <font>
      <sz val="11"/>
      <color indexed="8"/>
      <name val="Garamond"/>
      <family val="1"/>
    </font>
    <font>
      <sz val="10"/>
      <name val="Arial"/>
      <family val="2"/>
    </font>
    <font>
      <sz val="8"/>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theme="1"/>
      <name val="Garamond"/>
      <family val="1"/>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rgb="FFFFFF99"/>
        <bgColor indexed="64"/>
      </patternFill>
    </fill>
    <fill>
      <patternFill patternType="solid">
        <fgColor rgb="FFFF99CC"/>
        <bgColor indexed="64"/>
      </patternFill>
    </fill>
    <fill>
      <patternFill patternType="solid">
        <fgColor rgb="FFFFCC00"/>
        <bgColor indexed="64"/>
      </patternFill>
    </fill>
    <fill>
      <patternFill patternType="solid">
        <fgColor rgb="FFFFCCFF"/>
        <bgColor indexed="64"/>
      </patternFill>
    </fill>
    <fill>
      <patternFill patternType="solid">
        <fgColor rgb="FFCCFFFF"/>
        <bgColor indexed="64"/>
      </patternFill>
    </fill>
    <fill>
      <patternFill patternType="solid">
        <fgColor rgb="FFCCCC00"/>
        <bgColor indexed="64"/>
      </patternFill>
    </fill>
    <fill>
      <patternFill patternType="solid">
        <fgColor rgb="FFCC99FF"/>
        <bgColor indexed="64"/>
      </patternFill>
    </fill>
    <fill>
      <patternFill patternType="solid">
        <fgColor theme="3" tint="0.79998168889431442"/>
        <bgColor indexed="64"/>
      </patternFill>
    </fill>
    <fill>
      <patternFill patternType="solid">
        <fgColor rgb="FFFFCC99"/>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87">
    <xf numFmtId="0" fontId="0" fillId="0" borderId="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 fillId="2"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 fillId="3"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4"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5"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 fillId="6"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 fillId="7"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8"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9"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 fillId="10"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 fillId="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 fillId="8"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 fillId="11"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9" borderId="0" applyNumberFormat="0" applyBorder="0" applyAlignment="0" applyProtection="0"/>
    <xf numFmtId="0" fontId="29" fillId="41" borderId="0" applyNumberFormat="0" applyBorder="0" applyAlignment="0" applyProtection="0"/>
    <xf numFmtId="0" fontId="3" fillId="10" borderId="0" applyNumberFormat="0" applyBorder="0" applyAlignment="0" applyProtection="0"/>
    <xf numFmtId="0" fontId="29" fillId="42" borderId="0" applyNumberFormat="0" applyBorder="0" applyAlignment="0" applyProtection="0"/>
    <xf numFmtId="0" fontId="3" fillId="13" borderId="0" applyNumberFormat="0" applyBorder="0" applyAlignment="0" applyProtection="0"/>
    <xf numFmtId="0" fontId="29" fillId="43" borderId="0" applyNumberFormat="0" applyBorder="0" applyAlignment="0" applyProtection="0"/>
    <xf numFmtId="0" fontId="3" fillId="14" borderId="0" applyNumberFormat="0" applyBorder="0" applyAlignment="0" applyProtection="0"/>
    <xf numFmtId="0" fontId="29" fillId="4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30" fillId="45" borderId="25" applyNumberFormat="0" applyAlignment="0" applyProtection="0"/>
    <xf numFmtId="0" fontId="5" fillId="16" borderId="1" applyNumberFormat="0" applyAlignment="0" applyProtection="0"/>
    <xf numFmtId="0" fontId="31" fillId="46" borderId="26" applyNumberFormat="0" applyAlignment="0" applyProtection="0"/>
    <xf numFmtId="0" fontId="6" fillId="17" borderId="2" applyNumberFormat="0" applyAlignment="0" applyProtection="0"/>
    <xf numFmtId="0" fontId="32" fillId="0" borderId="27" applyNumberFormat="0" applyFill="0" applyAlignment="0" applyProtection="0"/>
    <xf numFmtId="0" fontId="7" fillId="0" borderId="3" applyNumberFormat="0" applyFill="0" applyAlignment="0" applyProtection="0"/>
    <xf numFmtId="0" fontId="33" fillId="0" borderId="0" applyNumberFormat="0" applyFill="0" applyBorder="0" applyAlignment="0" applyProtection="0"/>
    <xf numFmtId="0" fontId="8" fillId="0" borderId="0" applyNumberFormat="0" applyFill="0" applyBorder="0" applyAlignment="0" applyProtection="0"/>
    <xf numFmtId="0" fontId="29" fillId="47" borderId="0" applyNumberFormat="0" applyBorder="0" applyAlignment="0" applyProtection="0"/>
    <xf numFmtId="0" fontId="3" fillId="18" borderId="0" applyNumberFormat="0" applyBorder="0" applyAlignment="0" applyProtection="0"/>
    <xf numFmtId="0" fontId="29" fillId="48" borderId="0" applyNumberFormat="0" applyBorder="0" applyAlignment="0" applyProtection="0"/>
    <xf numFmtId="0" fontId="3" fillId="19" borderId="0" applyNumberFormat="0" applyBorder="0" applyAlignment="0" applyProtection="0"/>
    <xf numFmtId="0" fontId="29" fillId="49" borderId="0" applyNumberFormat="0" applyBorder="0" applyAlignment="0" applyProtection="0"/>
    <xf numFmtId="0" fontId="3" fillId="20" borderId="0" applyNumberFormat="0" applyBorder="0" applyAlignment="0" applyProtection="0"/>
    <xf numFmtId="0" fontId="29" fillId="50" borderId="0" applyNumberFormat="0" applyBorder="0" applyAlignment="0" applyProtection="0"/>
    <xf numFmtId="0" fontId="3" fillId="13" borderId="0" applyNumberFormat="0" applyBorder="0" applyAlignment="0" applyProtection="0"/>
    <xf numFmtId="0" fontId="29" fillId="51" borderId="0" applyNumberFormat="0" applyBorder="0" applyAlignment="0" applyProtection="0"/>
    <xf numFmtId="0" fontId="3" fillId="14" borderId="0" applyNumberFormat="0" applyBorder="0" applyAlignment="0" applyProtection="0"/>
    <xf numFmtId="0" fontId="29" fillId="52" borderId="0" applyNumberFormat="0" applyBorder="0" applyAlignment="0" applyProtection="0"/>
    <xf numFmtId="0" fontId="3" fillId="21" borderId="0" applyNumberFormat="0" applyBorder="0" applyAlignment="0" applyProtection="0"/>
    <xf numFmtId="0" fontId="34" fillId="53" borderId="25" applyNumberFormat="0" applyAlignment="0" applyProtection="0"/>
    <xf numFmtId="0" fontId="9" fillId="7" borderId="1" applyNumberFormat="0" applyAlignment="0" applyProtection="0"/>
    <xf numFmtId="0" fontId="35" fillId="54" borderId="0" applyNumberFormat="0" applyBorder="0" applyAlignment="0" applyProtection="0"/>
    <xf numFmtId="0" fontId="10" fillId="3" borderId="0" applyNumberFormat="0" applyBorder="0" applyAlignment="0" applyProtection="0"/>
    <xf numFmtId="178" fontId="1" fillId="0" borderId="0" applyFont="0" applyFill="0" applyBorder="0" applyAlignment="0" applyProtection="0"/>
    <xf numFmtId="41" fontId="26" fillId="0" borderId="0" applyFont="0" applyFill="0" applyBorder="0" applyAlignment="0" applyProtection="0"/>
    <xf numFmtId="171" fontId="28" fillId="0" borderId="0" applyFont="0" applyFill="0" applyBorder="0" applyAlignment="0" applyProtection="0"/>
    <xf numFmtId="171" fontId="2" fillId="0" borderId="0" applyFont="0" applyFill="0" applyBorder="0" applyAlignment="0" applyProtection="0"/>
    <xf numFmtId="179" fontId="1" fillId="0" borderId="0" applyFont="0" applyFill="0" applyBorder="0" applyAlignment="0" applyProtection="0"/>
    <xf numFmtId="0" fontId="36" fillId="55" borderId="0" applyNumberFormat="0" applyBorder="0" applyAlignment="0" applyProtection="0"/>
    <xf numFmtId="0" fontId="11" fillId="22"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1" fillId="23" borderId="5"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7" fillId="45" borderId="29" applyNumberFormat="0" applyAlignment="0" applyProtection="0"/>
    <xf numFmtId="0" fontId="12" fillId="16" borderId="6" applyNumberFormat="0" applyAlignment="0" applyProtection="0"/>
    <xf numFmtId="0" fontId="38" fillId="0" borderId="0" applyNumberFormat="0" applyFill="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15" fillId="0" borderId="4" applyNumberFormat="0" applyFill="0" applyAlignment="0" applyProtection="0"/>
    <xf numFmtId="0" fontId="41" fillId="0" borderId="30" applyNumberFormat="0" applyFill="0" applyAlignment="0" applyProtection="0"/>
    <xf numFmtId="0" fontId="16" fillId="0" borderId="7" applyNumberFormat="0" applyFill="0" applyAlignment="0" applyProtection="0"/>
    <xf numFmtId="0" fontId="33"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219">
    <xf numFmtId="0" fontId="0" fillId="0" borderId="0" xfId="0"/>
    <xf numFmtId="0" fontId="20" fillId="24" borderId="0" xfId="0" applyFont="1" applyFill="1"/>
    <xf numFmtId="0" fontId="21" fillId="24" borderId="0" xfId="0" applyFont="1" applyFill="1"/>
    <xf numFmtId="0" fontId="21" fillId="0" borderId="0" xfId="0" applyFont="1"/>
    <xf numFmtId="17" fontId="20" fillId="24" borderId="0" xfId="0" quotePrefix="1" applyNumberFormat="1" applyFont="1" applyFill="1" applyAlignment="1">
      <alignment horizontal="right" vertical="center"/>
    </xf>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1" xfId="0" applyFont="1" applyFill="1" applyBorder="1"/>
    <xf numFmtId="0" fontId="21" fillId="24" borderId="12" xfId="0" applyFont="1" applyFill="1" applyBorder="1"/>
    <xf numFmtId="0" fontId="21" fillId="24" borderId="13" xfId="0" applyFont="1" applyFill="1" applyBorder="1"/>
    <xf numFmtId="0" fontId="21" fillId="24" borderId="14" xfId="0" applyFont="1" applyFill="1" applyBorder="1"/>
    <xf numFmtId="0" fontId="21" fillId="24" borderId="15" xfId="0" applyFont="1" applyFill="1" applyBorder="1"/>
    <xf numFmtId="4" fontId="21" fillId="24" borderId="15" xfId="0" applyNumberFormat="1" applyFont="1" applyFill="1" applyBorder="1" applyProtection="1">
      <protection locked="0"/>
    </xf>
    <xf numFmtId="4" fontId="21" fillId="24" borderId="13" xfId="0" applyNumberFormat="1" applyFont="1" applyFill="1" applyBorder="1" applyProtection="1">
      <protection locked="0"/>
    </xf>
    <xf numFmtId="0" fontId="21" fillId="24" borderId="13" xfId="0" applyFont="1" applyFill="1" applyBorder="1" applyAlignment="1">
      <alignment horizontal="right" vertical="center"/>
    </xf>
    <xf numFmtId="15" fontId="21" fillId="24" borderId="11" xfId="0" applyNumberFormat="1" applyFont="1" applyFill="1" applyBorder="1" applyAlignment="1">
      <alignment horizontal="center"/>
    </xf>
    <xf numFmtId="0" fontId="21" fillId="24" borderId="16" xfId="0" applyFont="1" applyFill="1" applyBorder="1"/>
    <xf numFmtId="0" fontId="21" fillId="24" borderId="0" xfId="0" applyFont="1" applyFill="1" applyBorder="1"/>
    <xf numFmtId="4" fontId="21" fillId="24" borderId="0" xfId="0" applyNumberFormat="1" applyFont="1" applyFill="1" applyBorder="1" applyProtection="1">
      <protection locked="0"/>
    </xf>
    <xf numFmtId="4" fontId="21" fillId="24" borderId="16" xfId="0" applyNumberFormat="1" applyFont="1" applyFill="1" applyBorder="1" applyProtection="1">
      <protection locked="0"/>
    </xf>
    <xf numFmtId="3" fontId="21" fillId="24" borderId="16" xfId="0" applyNumberFormat="1" applyFont="1" applyFill="1" applyBorder="1" applyAlignment="1" applyProtection="1">
      <alignment horizontal="right" vertical="center"/>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0" fontId="21" fillId="24" borderId="11" xfId="0"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0" fontId="21" fillId="24" borderId="11" xfId="0" applyFont="1" applyFill="1" applyBorder="1" applyAlignment="1">
      <alignment horizontal="left"/>
    </xf>
    <xf numFmtId="15" fontId="21" fillId="57" borderId="11" xfId="0" applyNumberFormat="1" applyFont="1" applyFill="1" applyBorder="1" applyAlignment="1">
      <alignment horizontal="center"/>
    </xf>
    <xf numFmtId="0" fontId="21" fillId="57" borderId="11" xfId="0" applyFont="1" applyFill="1" applyBorder="1" applyAlignment="1">
      <alignment horizontal="left"/>
    </xf>
    <xf numFmtId="0" fontId="21" fillId="57" borderId="11" xfId="0" applyFont="1" applyFill="1" applyBorder="1" applyAlignment="1">
      <alignment horizontal="center"/>
    </xf>
    <xf numFmtId="0" fontId="21" fillId="57" borderId="0" xfId="0" applyFont="1" applyFill="1" applyBorder="1"/>
    <xf numFmtId="0" fontId="21" fillId="57" borderId="14" xfId="0" applyFont="1" applyFill="1" applyBorder="1" applyAlignment="1">
      <alignment horizontal="left"/>
    </xf>
    <xf numFmtId="0" fontId="21" fillId="57" borderId="16" xfId="0" applyFont="1" applyFill="1" applyBorder="1" applyAlignment="1">
      <alignment horizontal="center"/>
    </xf>
    <xf numFmtId="3" fontId="21" fillId="24" borderId="23" xfId="0" applyNumberFormat="1" applyFont="1" applyFill="1" applyBorder="1" applyAlignment="1">
      <alignment horizontal="right" vertical="center"/>
    </xf>
    <xf numFmtId="3" fontId="20" fillId="24" borderId="24"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43" fillId="57" borderId="0" xfId="0" applyFont="1" applyFill="1"/>
    <xf numFmtId="0" fontId="43" fillId="57" borderId="0" xfId="305" applyFont="1" applyFill="1"/>
    <xf numFmtId="0" fontId="21" fillId="57" borderId="0" xfId="0" applyFont="1" applyFill="1"/>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4" fontId="21" fillId="24" borderId="18" xfId="0" applyNumberFormat="1" applyFont="1" applyFill="1" applyBorder="1"/>
    <xf numFmtId="3" fontId="21" fillId="24" borderId="16" xfId="0" applyNumberFormat="1" applyFont="1" applyFill="1" applyBorder="1"/>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Border="1" applyAlignment="1">
      <alignment horizontal="right" vertical="center"/>
    </xf>
    <xf numFmtId="0" fontId="22" fillId="24" borderId="24" xfId="0" applyFont="1" applyFill="1" applyBorder="1" applyAlignment="1">
      <alignment horizontal="center" vertical="center"/>
    </xf>
    <xf numFmtId="0" fontId="22" fillId="25" borderId="24" xfId="0" applyFont="1" applyFill="1" applyBorder="1" applyAlignment="1">
      <alignment horizontal="center" vertical="center"/>
    </xf>
    <xf numFmtId="0" fontId="22" fillId="58" borderId="24" xfId="0" applyFont="1" applyFill="1" applyBorder="1" applyAlignment="1">
      <alignment horizontal="center" vertical="center" wrapText="1"/>
    </xf>
    <xf numFmtId="4" fontId="22" fillId="26" borderId="24" xfId="0" applyNumberFormat="1" applyFont="1" applyFill="1" applyBorder="1" applyAlignment="1" applyProtection="1">
      <alignment horizontal="center" vertical="center"/>
      <protection locked="0"/>
    </xf>
    <xf numFmtId="0" fontId="23" fillId="57" borderId="24" xfId="256" applyFont="1" applyFill="1" applyBorder="1" applyAlignment="1">
      <alignment horizontal="left" vertical="center" wrapText="1"/>
    </xf>
    <xf numFmtId="10" fontId="23" fillId="24" borderId="24" xfId="0" applyNumberFormat="1" applyFont="1" applyFill="1" applyBorder="1" applyAlignment="1" applyProtection="1">
      <alignment horizontal="center" vertical="center"/>
      <protection locked="0"/>
    </xf>
    <xf numFmtId="3" fontId="22" fillId="57" borderId="24" xfId="0" applyNumberFormat="1" applyFont="1" applyFill="1" applyBorder="1" applyAlignment="1" applyProtection="1">
      <alignment horizontal="right" vertical="center"/>
      <protection locked="0"/>
    </xf>
    <xf numFmtId="10" fontId="22" fillId="57" borderId="24" xfId="0" applyNumberFormat="1" applyFont="1" applyFill="1" applyBorder="1" applyAlignment="1" applyProtection="1">
      <alignment horizontal="center" vertical="center"/>
      <protection locked="0"/>
    </xf>
    <xf numFmtId="3" fontId="22" fillId="59" borderId="24" xfId="0" applyNumberFormat="1" applyFont="1" applyFill="1" applyBorder="1" applyAlignment="1" applyProtection="1">
      <alignment horizontal="right" vertical="center"/>
      <protection locked="0"/>
    </xf>
    <xf numFmtId="3" fontId="22" fillId="58" borderId="24" xfId="0" applyNumberFormat="1" applyFont="1" applyFill="1" applyBorder="1" applyAlignment="1" applyProtection="1">
      <alignment horizontal="right" vertical="center"/>
      <protection locked="0"/>
    </xf>
    <xf numFmtId="3" fontId="22" fillId="60" borderId="24"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11" xfId="0" applyFont="1" applyFill="1" applyBorder="1" applyAlignment="1">
      <alignment vertical="center"/>
    </xf>
    <xf numFmtId="3" fontId="22" fillId="24" borderId="11" xfId="0" applyNumberFormat="1" applyFont="1" applyFill="1" applyBorder="1" applyAlignment="1" applyProtection="1">
      <alignment horizontal="right" vertical="center"/>
      <protection locked="0"/>
    </xf>
    <xf numFmtId="10" fontId="22" fillId="24" borderId="11" xfId="369" applyNumberFormat="1" applyFont="1" applyFill="1" applyBorder="1" applyAlignment="1" applyProtection="1">
      <alignment horizontal="center" vertical="center"/>
      <protection locked="0"/>
    </xf>
    <xf numFmtId="0" fontId="23" fillId="24" borderId="11" xfId="0" applyFont="1" applyFill="1" applyBorder="1" applyAlignment="1">
      <alignment vertical="center"/>
    </xf>
    <xf numFmtId="3" fontId="23" fillId="24" borderId="11" xfId="0" applyNumberFormat="1" applyFont="1" applyFill="1" applyBorder="1" applyAlignment="1" applyProtection="1">
      <alignment horizontal="right" vertical="center"/>
      <protection locked="0"/>
    </xf>
    <xf numFmtId="10" fontId="23" fillId="24" borderId="11" xfId="369"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10" fontId="22" fillId="24" borderId="24" xfId="369" applyNumberFormat="1" applyFont="1" applyFill="1" applyBorder="1" applyAlignment="1" applyProtection="1">
      <alignment horizontal="center" vertical="center"/>
      <protection locked="0"/>
    </xf>
    <xf numFmtId="0" fontId="22" fillId="24" borderId="24"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2" fillId="57" borderId="19" xfId="0" applyNumberFormat="1" applyFont="1" applyFill="1" applyBorder="1" applyAlignment="1" applyProtection="1">
      <alignment horizontal="center" vertical="center"/>
      <protection locked="0"/>
    </xf>
    <xf numFmtId="0" fontId="23" fillId="24" borderId="17" xfId="0" applyFont="1" applyFill="1" applyBorder="1"/>
    <xf numFmtId="0" fontId="23" fillId="57" borderId="19" xfId="0" applyNumberFormat="1" applyFont="1" applyFill="1" applyBorder="1" applyAlignment="1" applyProtection="1">
      <alignment horizontal="center" vertical="center"/>
      <protection locked="0"/>
    </xf>
    <xf numFmtId="0" fontId="23" fillId="24" borderId="12" xfId="0" applyFont="1" applyFill="1" applyBorder="1"/>
    <xf numFmtId="4" fontId="22" fillId="24" borderId="13" xfId="0" applyNumberFormat="1" applyFont="1" applyFill="1" applyBorder="1" applyAlignment="1" applyProtection="1">
      <alignment horizontal="right" vertical="center"/>
      <protection locked="0"/>
    </xf>
    <xf numFmtId="0" fontId="23" fillId="24" borderId="14" xfId="0" applyFont="1" applyFill="1" applyBorder="1"/>
    <xf numFmtId="4" fontId="22" fillId="24" borderId="16" xfId="0" applyNumberFormat="1" applyFont="1" applyFill="1" applyBorder="1" applyAlignment="1" applyProtection="1">
      <alignment horizontal="right" vertical="center"/>
      <protection locked="0"/>
    </xf>
    <xf numFmtId="0" fontId="23" fillId="24" borderId="20" xfId="0" applyFont="1" applyFill="1" applyBorder="1"/>
    <xf numFmtId="4" fontId="22" fillId="24" borderId="21" xfId="0" applyNumberFormat="1" applyFont="1" applyFill="1" applyBorder="1" applyAlignment="1" applyProtection="1">
      <alignment horizontal="right" vertical="center"/>
      <protection locked="0"/>
    </xf>
    <xf numFmtId="0" fontId="22" fillId="61" borderId="19" xfId="0" applyNumberFormat="1" applyFont="1" applyFill="1" applyBorder="1" applyAlignment="1" applyProtection="1">
      <alignment horizontal="center" vertical="center"/>
      <protection locked="0"/>
    </xf>
    <xf numFmtId="0" fontId="22" fillId="62" borderId="19" xfId="0" applyNumberFormat="1" applyFont="1" applyFill="1" applyBorder="1" applyAlignment="1" applyProtection="1">
      <alignment horizontal="center" vertical="center"/>
      <protection locked="0"/>
    </xf>
    <xf numFmtId="0" fontId="22" fillId="63" borderId="19" xfId="0" applyNumberFormat="1" applyFont="1" applyFill="1" applyBorder="1" applyAlignment="1" applyProtection="1">
      <alignment horizontal="center" vertical="center"/>
      <protection locked="0"/>
    </xf>
    <xf numFmtId="0" fontId="22" fillId="64" borderId="19" xfId="0" applyNumberFormat="1" applyFont="1" applyFill="1" applyBorder="1" applyAlignment="1" applyProtection="1">
      <alignment horizontal="center" vertical="center"/>
      <protection locked="0"/>
    </xf>
    <xf numFmtId="0" fontId="22" fillId="65" borderId="19" xfId="0" applyNumberFormat="1" applyFont="1" applyFill="1" applyBorder="1" applyAlignment="1" applyProtection="1">
      <alignment horizontal="center" vertical="center"/>
      <protection locked="0"/>
    </xf>
    <xf numFmtId="0" fontId="23" fillId="24" borderId="0" xfId="0" applyFont="1" applyFill="1" applyBorder="1"/>
    <xf numFmtId="4" fontId="22" fillId="24" borderId="0" xfId="0" applyNumberFormat="1" applyFont="1" applyFill="1" applyBorder="1" applyAlignment="1" applyProtection="1">
      <alignment horizontal="right" vertical="center"/>
      <protection locked="0"/>
    </xf>
    <xf numFmtId="0" fontId="22" fillId="24" borderId="0" xfId="0" applyFont="1" applyFill="1" applyBorder="1" applyAlignment="1">
      <alignment vertical="center"/>
    </xf>
    <xf numFmtId="3" fontId="22" fillId="57" borderId="0" xfId="0" applyNumberFormat="1" applyFont="1" applyFill="1" applyBorder="1" applyAlignment="1" applyProtection="1">
      <alignment horizontal="right" vertical="center"/>
      <protection locked="0"/>
    </xf>
    <xf numFmtId="0" fontId="22" fillId="24" borderId="22" xfId="0" applyFont="1" applyFill="1" applyBorder="1" applyAlignment="1">
      <alignment vertical="center"/>
    </xf>
    <xf numFmtId="10" fontId="22" fillId="24" borderId="22" xfId="369" applyNumberFormat="1" applyFont="1" applyFill="1" applyBorder="1" applyAlignment="1" applyProtection="1">
      <alignment horizontal="center"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1" fillId="24" borderId="14" xfId="0" applyNumberFormat="1" applyFont="1" applyFill="1" applyBorder="1"/>
    <xf numFmtId="3" fontId="23" fillId="24" borderId="0" xfId="0" applyNumberFormat="1" applyFont="1" applyFill="1"/>
    <xf numFmtId="180" fontId="23" fillId="24" borderId="0" xfId="218" applyNumberFormat="1" applyFont="1" applyFill="1" applyAlignment="1">
      <alignment horizontal="right"/>
    </xf>
    <xf numFmtId="0" fontId="25" fillId="57" borderId="14" xfId="0" applyFont="1" applyFill="1" applyBorder="1"/>
    <xf numFmtId="3" fontId="21" fillId="0" borderId="0" xfId="0" applyNumberFormat="1" applyFont="1"/>
    <xf numFmtId="0" fontId="20" fillId="24" borderId="11" xfId="0" applyFont="1" applyFill="1" applyBorder="1" applyAlignment="1">
      <alignment horizontal="center" vertical="center"/>
    </xf>
    <xf numFmtId="0" fontId="22" fillId="24" borderId="14" xfId="0" applyFont="1" applyFill="1" applyBorder="1" applyAlignment="1">
      <alignment horizontal="left" vertical="center"/>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4" xfId="0" applyFont="1" applyFill="1" applyBorder="1" applyAlignment="1">
      <alignment horizontal="center"/>
    </xf>
    <xf numFmtId="0" fontId="20" fillId="24" borderId="0" xfId="0" applyFont="1" applyFill="1" applyBorder="1" applyAlignment="1">
      <alignment horizontal="center"/>
    </xf>
    <xf numFmtId="0" fontId="20" fillId="24" borderId="16" xfId="0" applyFont="1" applyFill="1" applyBorder="1" applyAlignment="1">
      <alignment horizontal="center"/>
    </xf>
    <xf numFmtId="0" fontId="21" fillId="24" borderId="11" xfId="0" applyFont="1" applyFill="1" applyBorder="1" applyAlignment="1">
      <alignment horizontal="center" vertical="center"/>
    </xf>
    <xf numFmtId="0" fontId="21" fillId="24" borderId="14" xfId="0" applyFont="1" applyFill="1" applyBorder="1" applyAlignment="1">
      <alignment horizontal="left" vertical="center"/>
    </xf>
    <xf numFmtId="0" fontId="21" fillId="24" borderId="14" xfId="0" applyFont="1" applyFill="1" applyBorder="1" applyAlignment="1"/>
    <xf numFmtId="0" fontId="43" fillId="57" borderId="0" xfId="305" applyFont="1" applyFill="1" applyAlignment="1">
      <alignment horizontal="left"/>
    </xf>
    <xf numFmtId="0" fontId="21" fillId="24" borderId="11" xfId="0" applyFont="1" applyFill="1" applyBorder="1" applyAlignment="1">
      <alignment horizontal="left" vertical="center"/>
    </xf>
    <xf numFmtId="0" fontId="21" fillId="57" borderId="11" xfId="0" applyFont="1" applyFill="1" applyBorder="1" applyAlignment="1">
      <alignment horizontal="left" vertical="center"/>
    </xf>
    <xf numFmtId="3" fontId="21" fillId="24" borderId="11" xfId="0" applyNumberFormat="1" applyFont="1" applyFill="1" applyBorder="1" applyAlignment="1" applyProtection="1">
      <alignment horizontal="right" vertical="top"/>
      <protection locked="0"/>
    </xf>
    <xf numFmtId="0" fontId="21" fillId="24" borderId="14" xfId="0" applyNumberFormat="1" applyFont="1" applyFill="1" applyBorder="1"/>
    <xf numFmtId="0" fontId="21" fillId="57" borderId="0" xfId="0" applyNumberFormat="1" applyFont="1" applyFill="1" applyBorder="1"/>
    <xf numFmtId="0" fontId="0" fillId="0" borderId="14" xfId="0" applyBorder="1"/>
    <xf numFmtId="0" fontId="21" fillId="24" borderId="14" xfId="0" applyNumberFormat="1" applyFont="1" applyFill="1" applyBorder="1" applyAlignment="1">
      <alignment horizontal="left"/>
    </xf>
    <xf numFmtId="0" fontId="21" fillId="57" borderId="11" xfId="0" applyFont="1" applyFill="1" applyBorder="1" applyAlignment="1">
      <alignment horizontal="center" vertical="center"/>
    </xf>
    <xf numFmtId="0" fontId="21" fillId="57" borderId="14" xfId="0" applyFont="1" applyFill="1" applyBorder="1" applyAlignment="1">
      <alignment horizontal="center"/>
    </xf>
    <xf numFmtId="0" fontId="21" fillId="57" borderId="20" xfId="0" applyFont="1" applyFill="1" applyBorder="1" applyAlignment="1">
      <alignment horizontal="left"/>
    </xf>
    <xf numFmtId="4" fontId="21" fillId="24" borderId="16" xfId="0" applyNumberFormat="1" applyFont="1" applyFill="1" applyBorder="1" applyAlignment="1">
      <alignment horizontal="right" vertical="center"/>
    </xf>
    <xf numFmtId="0" fontId="20" fillId="0" borderId="0" xfId="0" applyFont="1" applyFill="1" applyBorder="1" applyAlignment="1">
      <alignment horizontal="center" vertical="justify"/>
    </xf>
    <xf numFmtId="4" fontId="20" fillId="24" borderId="24" xfId="0" applyNumberFormat="1" applyFont="1" applyFill="1" applyBorder="1" applyAlignment="1" applyProtection="1">
      <alignment horizontal="right" vertical="center"/>
      <protection locked="0"/>
    </xf>
    <xf numFmtId="4" fontId="22" fillId="57" borderId="24" xfId="0" applyNumberFormat="1" applyFont="1" applyFill="1" applyBorder="1" applyAlignment="1" applyProtection="1">
      <alignment horizontal="right" vertical="center"/>
      <protection locked="0"/>
    </xf>
    <xf numFmtId="4" fontId="22" fillId="60" borderId="24" xfId="0" applyNumberFormat="1" applyFont="1" applyFill="1" applyBorder="1" applyAlignment="1" applyProtection="1">
      <alignment horizontal="right" vertical="center"/>
      <protection locked="0"/>
    </xf>
    <xf numFmtId="0" fontId="21" fillId="24" borderId="11" xfId="0" applyFont="1" applyFill="1" applyBorder="1" applyAlignment="1">
      <alignment vertical="center"/>
    </xf>
    <xf numFmtId="0" fontId="21" fillId="24" borderId="11" xfId="0" applyFont="1" applyFill="1" applyBorder="1" applyAlignment="1"/>
    <xf numFmtId="0" fontId="20" fillId="66" borderId="0" xfId="0" applyFont="1" applyFill="1" applyBorder="1" applyAlignment="1">
      <alignment horizontal="left" vertical="center" wrapText="1"/>
    </xf>
    <xf numFmtId="0" fontId="24" fillId="66" borderId="0" xfId="0" applyFont="1" applyFill="1"/>
    <xf numFmtId="0" fontId="20" fillId="66" borderId="0" xfId="0" applyFont="1" applyFill="1" applyBorder="1" applyAlignment="1">
      <alignment vertical="center" wrapText="1"/>
    </xf>
    <xf numFmtId="0" fontId="20" fillId="66" borderId="0" xfId="0" quotePrefix="1" applyFont="1" applyFill="1" applyBorder="1" applyAlignment="1">
      <alignment horizontal="center" vertical="center" wrapText="1"/>
    </xf>
    <xf numFmtId="0" fontId="20" fillId="66" borderId="0" xfId="0" applyFont="1" applyFill="1" applyBorder="1" applyAlignment="1">
      <alignment horizontal="center" vertical="center" wrapText="1"/>
    </xf>
    <xf numFmtId="0" fontId="20" fillId="66" borderId="0" xfId="0" applyFont="1" applyFill="1" applyBorder="1" applyAlignment="1">
      <alignment horizontal="center" vertical="justify"/>
    </xf>
    <xf numFmtId="14" fontId="20" fillId="66" borderId="0" xfId="0" quotePrefix="1" applyNumberFormat="1" applyFont="1" applyFill="1" applyBorder="1" applyAlignment="1">
      <alignment horizontal="left" vertical="center" wrapText="1"/>
    </xf>
    <xf numFmtId="0" fontId="22" fillId="67" borderId="24" xfId="0" applyFont="1" applyFill="1" applyBorder="1" applyAlignment="1">
      <alignment horizontal="center" vertical="center" wrapText="1"/>
    </xf>
    <xf numFmtId="0" fontId="19" fillId="67" borderId="24" xfId="0" applyFont="1" applyFill="1" applyBorder="1" applyAlignment="1">
      <alignment horizontal="center" vertical="center" wrapText="1"/>
    </xf>
    <xf numFmtId="0" fontId="22" fillId="67" borderId="22" xfId="0" applyFont="1" applyFill="1" applyBorder="1" applyAlignment="1">
      <alignment horizontal="center" vertical="center" wrapText="1"/>
    </xf>
    <xf numFmtId="3" fontId="20" fillId="67" borderId="11" xfId="0" applyNumberFormat="1" applyFont="1" applyFill="1" applyBorder="1" applyAlignment="1">
      <alignment horizontal="right" vertical="center" wrapText="1"/>
    </xf>
    <xf numFmtId="3" fontId="20" fillId="67" borderId="22" xfId="0" applyNumberFormat="1" applyFont="1" applyFill="1" applyBorder="1" applyAlignment="1" applyProtection="1">
      <alignment horizontal="right" vertical="center" wrapText="1"/>
      <protection locked="0"/>
    </xf>
    <xf numFmtId="10" fontId="20" fillId="67" borderId="22" xfId="0" applyNumberFormat="1" applyFont="1" applyFill="1" applyBorder="1" applyAlignment="1" applyProtection="1">
      <alignment horizontal="center" vertical="center" wrapText="1"/>
      <protection locked="0"/>
    </xf>
    <xf numFmtId="0" fontId="21" fillId="67" borderId="24" xfId="0" applyFont="1" applyFill="1" applyBorder="1" applyAlignment="1">
      <alignment horizontal="center"/>
    </xf>
    <xf numFmtId="4" fontId="20" fillId="67" borderId="22" xfId="0" applyNumberFormat="1" applyFont="1" applyFill="1" applyBorder="1" applyAlignment="1" applyProtection="1">
      <alignment horizontal="right" vertical="center" wrapText="1"/>
      <protection locked="0"/>
    </xf>
    <xf numFmtId="0" fontId="21" fillId="24" borderId="14" xfId="0" applyFont="1" applyFill="1" applyBorder="1" applyAlignment="1">
      <alignment horizontal="center" vertical="center"/>
    </xf>
    <xf numFmtId="41" fontId="21" fillId="24" borderId="11" xfId="219" applyFont="1" applyFill="1" applyBorder="1" applyAlignment="1">
      <alignment horizontal="center" vertical="center"/>
    </xf>
    <xf numFmtId="186" fontId="21" fillId="57" borderId="11" xfId="0" applyNumberFormat="1" applyFont="1" applyFill="1" applyBorder="1" applyAlignment="1">
      <alignment horizontal="left"/>
    </xf>
    <xf numFmtId="186" fontId="21" fillId="24" borderId="14" xfId="0" applyNumberFormat="1" applyFont="1" applyFill="1" applyBorder="1" applyAlignment="1">
      <alignment horizontal="left"/>
    </xf>
    <xf numFmtId="15" fontId="21" fillId="24" borderId="11" xfId="0" applyNumberFormat="1" applyFont="1" applyFill="1" applyBorder="1" applyAlignment="1">
      <alignment horizontal="center" vertical="center"/>
    </xf>
    <xf numFmtId="0" fontId="27" fillId="57" borderId="11" xfId="0" applyFont="1" applyFill="1" applyBorder="1" applyAlignment="1">
      <alignment horizontal="left"/>
    </xf>
    <xf numFmtId="0" fontId="21" fillId="24" borderId="0" xfId="0" applyFont="1" applyFill="1" applyBorder="1" applyAlignment="1">
      <alignment horizontal="left"/>
    </xf>
    <xf numFmtId="0" fontId="21" fillId="24" borderId="0" xfId="0" applyFont="1" applyFill="1" applyBorder="1" applyAlignment="1">
      <alignment horizontal="center"/>
    </xf>
    <xf numFmtId="0" fontId="21" fillId="24" borderId="20" xfId="0" applyFont="1" applyFill="1" applyBorder="1" applyAlignment="1">
      <alignment horizontal="center"/>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188" fontId="27" fillId="57" borderId="11" xfId="0" applyNumberFormat="1"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189" fontId="21" fillId="57" borderId="11" xfId="0" applyNumberFormat="1"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190" fontId="27" fillId="57" borderId="11" xfId="0" applyNumberFormat="1" applyFont="1" applyFill="1" applyBorder="1" applyAlignment="1">
      <alignment horizontal="left"/>
    </xf>
    <xf numFmtId="191" fontId="21" fillId="57" borderId="11" xfId="0" applyNumberFormat="1" applyFont="1" applyFill="1" applyBorder="1" applyAlignment="1">
      <alignment horizontal="left"/>
    </xf>
    <xf numFmtId="193" fontId="21" fillId="24" borderId="14" xfId="0" applyNumberFormat="1"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0" fillId="24" borderId="18" xfId="0" applyFont="1" applyFill="1" applyBorder="1" applyAlignment="1">
      <alignment horizontal="right"/>
    </xf>
    <xf numFmtId="0" fontId="20"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1" fillId="57" borderId="14" xfId="0" applyFont="1" applyFill="1" applyBorder="1" applyAlignment="1">
      <alignment horizontal="left"/>
    </xf>
    <xf numFmtId="0" fontId="21" fillId="24" borderId="0" xfId="0" applyFont="1" applyFill="1" applyBorder="1" applyAlignment="1">
      <alignment horizontal="left"/>
    </xf>
    <xf numFmtId="0" fontId="20" fillId="66" borderId="0" xfId="0" applyFont="1" applyFill="1" applyBorder="1" applyAlignment="1">
      <alignment horizontal="right" vertical="center" wrapText="1"/>
    </xf>
  </cellXfs>
  <cellStyles count="387">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2" xfId="183" builtinId="36" customBuiltin="1"/>
    <cellStyle name="60% - Énfasis2 2" xfId="184"/>
    <cellStyle name="60% - Énfasis3" xfId="185" builtinId="40" customBuiltin="1"/>
    <cellStyle name="60% - Énfasis3 2" xfId="186"/>
    <cellStyle name="60% - Énfasis4" xfId="187" builtinId="44" customBuiltin="1"/>
    <cellStyle name="60% - Énfasis4 2" xfId="188"/>
    <cellStyle name="60% - Énfasis5" xfId="189" builtinId="48" customBuiltin="1"/>
    <cellStyle name="60% - Énfasis5 2" xfId="190"/>
    <cellStyle name="60% - Énfasis6" xfId="191" builtinId="52" customBuiltin="1"/>
    <cellStyle name="60% - Énfasis6 2" xfId="192"/>
    <cellStyle name="Buena 2" xfId="193"/>
    <cellStyle name="Cálculo" xfId="194" builtinId="22" customBuiltin="1"/>
    <cellStyle name="Cálculo 2" xfId="195"/>
    <cellStyle name="Celda de comprobación" xfId="196" builtinId="23" customBuiltin="1"/>
    <cellStyle name="Celda de comprobación 2" xfId="197"/>
    <cellStyle name="Celda vinculada" xfId="198" builtinId="24" customBuiltin="1"/>
    <cellStyle name="Celda vinculada 2" xfId="199"/>
    <cellStyle name="Encabezado 4" xfId="200" builtinId="19" customBuiltin="1"/>
    <cellStyle name="Encabezado 4 2" xfId="201"/>
    <cellStyle name="Énfasis1" xfId="202" builtinId="29" customBuiltin="1"/>
    <cellStyle name="Énfasis1 2" xfId="203"/>
    <cellStyle name="Énfasis2" xfId="204" builtinId="33" customBuiltin="1"/>
    <cellStyle name="Énfasis2 2" xfId="205"/>
    <cellStyle name="Énfasis3" xfId="206" builtinId="37" customBuiltin="1"/>
    <cellStyle name="Énfasis3 2" xfId="207"/>
    <cellStyle name="Énfasis4" xfId="208" builtinId="41" customBuiltin="1"/>
    <cellStyle name="Énfasis4 2" xfId="209"/>
    <cellStyle name="Énfasis5" xfId="210" builtinId="45" customBuiltin="1"/>
    <cellStyle name="Énfasis5 2" xfId="211"/>
    <cellStyle name="Énfasis6" xfId="212" builtinId="49" customBuiltin="1"/>
    <cellStyle name="Énfasis6 2" xfId="213"/>
    <cellStyle name="Entrada" xfId="214" builtinId="20" customBuiltin="1"/>
    <cellStyle name="Entrada 2" xfId="215"/>
    <cellStyle name="Incorrecto" xfId="216" builtinId="27" customBuiltin="1"/>
    <cellStyle name="Incorrecto 2" xfId="217"/>
    <cellStyle name="Millares" xfId="218" builtinId="3"/>
    <cellStyle name="Millares [0]" xfId="219" builtinId="6"/>
    <cellStyle name="Millares 2" xfId="220"/>
    <cellStyle name="Millares 2 2" xfId="221"/>
    <cellStyle name="Moneda 2" xfId="222"/>
    <cellStyle name="Neutral" xfId="223" builtinId="28" customBuiltin="1"/>
    <cellStyle name="Neutral 2" xfId="224"/>
    <cellStyle name="Normal" xfId="0" builtinId="0"/>
    <cellStyle name="Normal 10" xfId="225"/>
    <cellStyle name="Normal 10 2" xfId="226"/>
    <cellStyle name="Normal 100" xfId="227"/>
    <cellStyle name="Normal 101" xfId="228"/>
    <cellStyle name="Normal 102" xfId="229"/>
    <cellStyle name="Normal 103" xfId="230"/>
    <cellStyle name="Normal 104" xfId="231"/>
    <cellStyle name="Normal 105" xfId="232"/>
    <cellStyle name="Normal 106" xfId="233"/>
    <cellStyle name="Normal 107" xfId="234"/>
    <cellStyle name="Normal 108" xfId="235"/>
    <cellStyle name="Normal 11" xfId="236"/>
    <cellStyle name="Normal 11 2" xfId="237"/>
    <cellStyle name="Normal 12" xfId="238"/>
    <cellStyle name="Normal 12 2" xfId="239"/>
    <cellStyle name="Normal 13" xfId="240"/>
    <cellStyle name="Normal 13 2" xfId="241"/>
    <cellStyle name="Normal 14" xfId="242"/>
    <cellStyle name="Normal 14 2" xfId="243"/>
    <cellStyle name="Normal 15" xfId="244"/>
    <cellStyle name="Normal 15 2" xfId="245"/>
    <cellStyle name="Normal 16" xfId="246"/>
    <cellStyle name="Normal 16 2" xfId="247"/>
    <cellStyle name="Normal 17" xfId="248"/>
    <cellStyle name="Normal 17 2" xfId="249"/>
    <cellStyle name="Normal 18" xfId="250"/>
    <cellStyle name="Normal 18 2" xfId="251"/>
    <cellStyle name="Normal 19" xfId="252"/>
    <cellStyle name="Normal 19 2" xfId="253"/>
    <cellStyle name="Normal 2" xfId="254"/>
    <cellStyle name="Normal 2 2" xfId="255"/>
    <cellStyle name="Normal 2 3" xfId="256"/>
    <cellStyle name="Normal 20" xfId="257"/>
    <cellStyle name="Normal 20 2" xfId="258"/>
    <cellStyle name="Normal 21" xfId="259"/>
    <cellStyle name="Normal 22" xfId="260"/>
    <cellStyle name="Normal 23" xfId="261"/>
    <cellStyle name="Normal 24" xfId="262"/>
    <cellStyle name="Normal 25" xfId="263"/>
    <cellStyle name="Normal 26" xfId="264"/>
    <cellStyle name="Normal 27" xfId="265"/>
    <cellStyle name="Normal 28" xfId="266"/>
    <cellStyle name="Normal 29" xfId="267"/>
    <cellStyle name="Normal 3" xfId="268"/>
    <cellStyle name="Normal 3 2" xfId="269"/>
    <cellStyle name="Normal 3 3" xfId="270"/>
    <cellStyle name="Normal 30" xfId="271"/>
    <cellStyle name="Normal 31" xfId="272"/>
    <cellStyle name="Normal 32" xfId="273"/>
    <cellStyle name="Normal 33" xfId="274"/>
    <cellStyle name="Normal 34" xfId="275"/>
    <cellStyle name="Normal 35" xfId="276"/>
    <cellStyle name="Normal 36" xfId="277"/>
    <cellStyle name="Normal 37" xfId="278"/>
    <cellStyle name="Normal 38" xfId="279"/>
    <cellStyle name="Normal 39" xfId="280"/>
    <cellStyle name="Normal 4" xfId="281"/>
    <cellStyle name="Normal 4 2" xfId="282"/>
    <cellStyle name="Normal 4 3" xfId="283"/>
    <cellStyle name="Normal 40" xfId="284"/>
    <cellStyle name="Normal 41" xfId="285"/>
    <cellStyle name="Normal 42" xfId="286"/>
    <cellStyle name="Normal 43" xfId="287"/>
    <cellStyle name="Normal 44" xfId="288"/>
    <cellStyle name="Normal 45" xfId="289"/>
    <cellStyle name="Normal 46" xfId="290"/>
    <cellStyle name="Normal 47" xfId="291"/>
    <cellStyle name="Normal 48" xfId="292"/>
    <cellStyle name="Normal 49" xfId="293"/>
    <cellStyle name="Normal 5" xfId="294"/>
    <cellStyle name="Normal 5 2" xfId="295"/>
    <cellStyle name="Normal 50" xfId="296"/>
    <cellStyle name="Normal 51" xfId="297"/>
    <cellStyle name="Normal 52" xfId="298"/>
    <cellStyle name="Normal 53" xfId="299"/>
    <cellStyle name="Normal 54" xfId="300"/>
    <cellStyle name="Normal 55" xfId="301"/>
    <cellStyle name="Normal 56" xfId="302"/>
    <cellStyle name="Normal 57" xfId="303"/>
    <cellStyle name="Normal 58" xfId="304"/>
    <cellStyle name="Normal 59" xfId="305"/>
    <cellStyle name="Normal 6" xfId="306"/>
    <cellStyle name="Normal 6 2" xfId="307"/>
    <cellStyle name="Normal 60" xfId="308"/>
    <cellStyle name="Normal 61" xfId="309"/>
    <cellStyle name="Normal 62" xfId="310"/>
    <cellStyle name="Normal 63" xfId="311"/>
    <cellStyle name="Normal 64" xfId="312"/>
    <cellStyle name="Normal 65" xfId="313"/>
    <cellStyle name="Normal 66" xfId="314"/>
    <cellStyle name="Normal 67" xfId="315"/>
    <cellStyle name="Normal 68" xfId="316"/>
    <cellStyle name="Normal 69" xfId="317"/>
    <cellStyle name="Normal 7" xfId="318"/>
    <cellStyle name="Normal 7 2" xfId="319"/>
    <cellStyle name="Normal 70" xfId="320"/>
    <cellStyle name="Normal 71" xfId="321"/>
    <cellStyle name="Normal 72" xfId="322"/>
    <cellStyle name="Normal 73" xfId="323"/>
    <cellStyle name="Normal 74" xfId="324"/>
    <cellStyle name="Normal 75" xfId="325"/>
    <cellStyle name="Normal 76" xfId="326"/>
    <cellStyle name="Normal 77" xfId="327"/>
    <cellStyle name="Normal 78" xfId="328"/>
    <cellStyle name="Normal 79" xfId="329"/>
    <cellStyle name="Normal 8" xfId="330"/>
    <cellStyle name="Normal 8 2" xfId="331"/>
    <cellStyle name="Normal 80" xfId="332"/>
    <cellStyle name="Normal 81" xfId="333"/>
    <cellStyle name="Normal 82" xfId="334"/>
    <cellStyle name="Normal 83" xfId="335"/>
    <cellStyle name="Normal 84" xfId="336"/>
    <cellStyle name="Normal 85" xfId="337"/>
    <cellStyle name="Normal 86" xfId="338"/>
    <cellStyle name="Normal 87" xfId="339"/>
    <cellStyle name="Normal 88" xfId="340"/>
    <cellStyle name="Normal 89" xfId="341"/>
    <cellStyle name="Normal 9" xfId="342"/>
    <cellStyle name="Normal 9 2" xfId="343"/>
    <cellStyle name="Normal 90" xfId="344"/>
    <cellStyle name="Normal 91" xfId="345"/>
    <cellStyle name="Normal 92" xfId="346"/>
    <cellStyle name="Normal 93" xfId="347"/>
    <cellStyle name="Normal 94" xfId="348"/>
    <cellStyle name="Normal 95" xfId="349"/>
    <cellStyle name="Normal 96" xfId="350"/>
    <cellStyle name="Normal 97" xfId="351"/>
    <cellStyle name="Normal 98" xfId="352"/>
    <cellStyle name="Normal 99" xfId="353"/>
    <cellStyle name="Notas 10" xfId="354"/>
    <cellStyle name="Notas 11" xfId="355"/>
    <cellStyle name="Notas 12" xfId="356"/>
    <cellStyle name="Notas 13" xfId="357"/>
    <cellStyle name="Notas 14" xfId="358"/>
    <cellStyle name="Notas 15" xfId="359"/>
    <cellStyle name="Notas 16" xfId="360"/>
    <cellStyle name="Notas 2" xfId="361"/>
    <cellStyle name="Notas 3" xfId="362"/>
    <cellStyle name="Notas 4" xfId="363"/>
    <cellStyle name="Notas 5" xfId="364"/>
    <cellStyle name="Notas 6" xfId="365"/>
    <cellStyle name="Notas 7" xfId="366"/>
    <cellStyle name="Notas 8" xfId="367"/>
    <cellStyle name="Notas 9" xfId="368"/>
    <cellStyle name="Porcentaje" xfId="369" builtinId="5"/>
    <cellStyle name="Porcentaje 2" xfId="370"/>
    <cellStyle name="Porcentual 2" xfId="371"/>
    <cellStyle name="Salida" xfId="372" builtinId="21" customBuiltin="1"/>
    <cellStyle name="Salida 2" xfId="373"/>
    <cellStyle name="Texto de advertencia" xfId="374" builtinId="11" customBuiltin="1"/>
    <cellStyle name="Texto de advertencia 2" xfId="375"/>
    <cellStyle name="Texto explicativo" xfId="376" builtinId="53" customBuiltin="1"/>
    <cellStyle name="Texto explicativo 2" xfId="377"/>
    <cellStyle name="Título" xfId="378" builtinId="15" customBuiltin="1"/>
    <cellStyle name="Título 1 2" xfId="379"/>
    <cellStyle name="Título 2" xfId="380" builtinId="17" customBuiltin="1"/>
    <cellStyle name="Título 2 2" xfId="381"/>
    <cellStyle name="Título 3" xfId="382" builtinId="18" customBuiltin="1"/>
    <cellStyle name="Título 3 2" xfId="383"/>
    <cellStyle name="Título 4" xfId="384"/>
    <cellStyle name="Total" xfId="385" builtinId="25" customBuiltin="1"/>
    <cellStyle name="Total 2" xfId="3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7"/>
  <sheetViews>
    <sheetView topLeftCell="A352" zoomScale="112" zoomScaleNormal="112" workbookViewId="0">
      <selection activeCell="I13" sqref="I13:I16"/>
    </sheetView>
  </sheetViews>
  <sheetFormatPr baseColWidth="10" defaultRowHeight="15" x14ac:dyDescent="0.25"/>
  <cols>
    <col min="1" max="1" width="14.7109375" style="3" customWidth="1"/>
    <col min="2" max="2" width="15.85546875" style="3" customWidth="1"/>
    <col min="3"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2">
        <v>1131</v>
      </c>
      <c r="B3" s="143" t="s">
        <v>40</v>
      </c>
      <c r="C3" s="144"/>
      <c r="D3" s="144"/>
      <c r="E3" s="145"/>
      <c r="F3" s="146"/>
      <c r="G3" s="146"/>
      <c r="H3" s="146"/>
      <c r="I3" s="146"/>
      <c r="J3" s="147"/>
      <c r="K3" s="147"/>
    </row>
    <row r="4" spans="1:11" ht="15" customHeight="1" x14ac:dyDescent="0.25">
      <c r="A4" s="142" t="s">
        <v>39</v>
      </c>
      <c r="B4" s="143" t="s">
        <v>38</v>
      </c>
      <c r="C4" s="144"/>
      <c r="D4" s="144"/>
      <c r="E4" s="145"/>
      <c r="F4" s="146"/>
      <c r="G4" s="146"/>
      <c r="H4" s="146"/>
      <c r="I4" s="146"/>
      <c r="J4" s="147"/>
      <c r="K4" s="147" t="s">
        <v>1965</v>
      </c>
    </row>
    <row r="5" spans="1:11" ht="12.75" customHeight="1" x14ac:dyDescent="0.25">
      <c r="A5" s="5"/>
      <c r="B5" s="5"/>
      <c r="C5" s="5"/>
      <c r="D5" s="5"/>
      <c r="E5" s="5"/>
      <c r="F5" s="5"/>
      <c r="G5" s="5"/>
      <c r="H5" s="5"/>
      <c r="I5" s="5"/>
      <c r="J5" s="5"/>
      <c r="K5" s="6"/>
    </row>
    <row r="6" spans="1:11" x14ac:dyDescent="0.25">
      <c r="A6" s="205" t="s">
        <v>7</v>
      </c>
      <c r="B6" s="210" t="s">
        <v>35</v>
      </c>
      <c r="C6" s="49"/>
      <c r="D6" s="205" t="s">
        <v>20</v>
      </c>
      <c r="E6" s="207" t="s">
        <v>19</v>
      </c>
      <c r="F6" s="208"/>
      <c r="G6" s="208"/>
      <c r="H6" s="209"/>
      <c r="I6" s="205" t="s">
        <v>10</v>
      </c>
      <c r="J6" s="212" t="s">
        <v>28</v>
      </c>
      <c r="K6" s="213"/>
    </row>
    <row r="7" spans="1:11" x14ac:dyDescent="0.25">
      <c r="A7" s="206"/>
      <c r="B7" s="211"/>
      <c r="C7" s="50"/>
      <c r="D7" s="206"/>
      <c r="E7" s="207" t="s">
        <v>4</v>
      </c>
      <c r="F7" s="208"/>
      <c r="G7" s="208"/>
      <c r="H7" s="209"/>
      <c r="I7" s="206"/>
      <c r="J7" s="214"/>
      <c r="K7" s="215"/>
    </row>
    <row r="8" spans="1:11" ht="15" customHeight="1" x14ac:dyDescent="0.25">
      <c r="A8" s="15">
        <v>43115</v>
      </c>
      <c r="B8" s="122" t="s">
        <v>433</v>
      </c>
      <c r="C8" s="16"/>
      <c r="D8" s="24">
        <v>239</v>
      </c>
      <c r="E8" s="131" t="s">
        <v>605</v>
      </c>
      <c r="F8" s="17"/>
      <c r="G8" s="18"/>
      <c r="H8" s="19"/>
      <c r="I8" s="127">
        <v>2834039</v>
      </c>
      <c r="J8" s="10" t="s">
        <v>443</v>
      </c>
      <c r="K8" s="54"/>
    </row>
    <row r="9" spans="1:11" ht="15" customHeight="1" x14ac:dyDescent="0.25">
      <c r="A9" s="15">
        <v>43292</v>
      </c>
      <c r="B9" s="122" t="s">
        <v>1360</v>
      </c>
      <c r="C9" s="16"/>
      <c r="D9" s="24">
        <v>834</v>
      </c>
      <c r="E9" s="122" t="s">
        <v>1413</v>
      </c>
      <c r="F9" s="17"/>
      <c r="G9" s="18"/>
      <c r="H9" s="19"/>
      <c r="I9" s="127">
        <v>300</v>
      </c>
      <c r="J9" s="10" t="s">
        <v>443</v>
      </c>
      <c r="K9" s="54"/>
    </row>
    <row r="10" spans="1:11" ht="15" customHeight="1" x14ac:dyDescent="0.25">
      <c r="A10" s="15">
        <v>43308</v>
      </c>
      <c r="B10" s="122" t="s">
        <v>1360</v>
      </c>
      <c r="C10" s="16"/>
      <c r="D10" s="24">
        <v>848</v>
      </c>
      <c r="E10" s="122" t="s">
        <v>1437</v>
      </c>
      <c r="F10" s="17"/>
      <c r="G10" s="18"/>
      <c r="H10" s="19"/>
      <c r="I10" s="127">
        <v>175618384</v>
      </c>
      <c r="J10" s="10"/>
      <c r="K10" s="54"/>
    </row>
    <row r="11" spans="1:11" ht="15" customHeight="1" x14ac:dyDescent="0.25">
      <c r="A11" s="15">
        <v>43347</v>
      </c>
      <c r="B11" s="122" t="s">
        <v>433</v>
      </c>
      <c r="C11" s="16"/>
      <c r="D11" s="24">
        <v>947</v>
      </c>
      <c r="E11" s="122" t="s">
        <v>1595</v>
      </c>
      <c r="F11" s="17"/>
      <c r="G11" s="18"/>
      <c r="H11" s="19"/>
      <c r="I11" s="127">
        <v>84000000</v>
      </c>
      <c r="J11" s="10"/>
      <c r="K11" s="54"/>
    </row>
    <row r="12" spans="1:11" ht="15" customHeight="1" x14ac:dyDescent="0.25">
      <c r="A12" s="15">
        <v>43353</v>
      </c>
      <c r="B12" s="122" t="s">
        <v>433</v>
      </c>
      <c r="C12" s="16"/>
      <c r="D12" s="24">
        <v>1178</v>
      </c>
      <c r="E12" s="122" t="s">
        <v>1611</v>
      </c>
      <c r="F12" s="17"/>
      <c r="G12" s="18"/>
      <c r="H12" s="19"/>
      <c r="I12" s="127">
        <v>12830767</v>
      </c>
      <c r="J12" s="10"/>
      <c r="K12" s="54"/>
    </row>
    <row r="13" spans="1:11" ht="15" customHeight="1" x14ac:dyDescent="0.25">
      <c r="A13" s="15">
        <v>43368</v>
      </c>
      <c r="B13" s="122" t="s">
        <v>433</v>
      </c>
      <c r="C13" s="16"/>
      <c r="D13" s="24">
        <v>1354</v>
      </c>
      <c r="E13" s="122" t="s">
        <v>2055</v>
      </c>
      <c r="F13" s="17"/>
      <c r="G13" s="18"/>
      <c r="H13" s="19"/>
      <c r="I13" s="127">
        <v>11721000</v>
      </c>
      <c r="J13" s="10"/>
      <c r="K13" s="54"/>
    </row>
    <row r="14" spans="1:11" ht="15" customHeight="1" x14ac:dyDescent="0.25">
      <c r="A14" s="15">
        <v>43369</v>
      </c>
      <c r="B14" s="122" t="s">
        <v>433</v>
      </c>
      <c r="C14" s="16"/>
      <c r="D14" s="24">
        <v>1360</v>
      </c>
      <c r="E14" s="122" t="s">
        <v>2056</v>
      </c>
      <c r="F14" s="17"/>
      <c r="G14" s="18"/>
      <c r="H14" s="19"/>
      <c r="I14" s="127">
        <v>6600000</v>
      </c>
      <c r="J14" s="10"/>
      <c r="K14" s="54"/>
    </row>
    <row r="15" spans="1:11" ht="15" customHeight="1" x14ac:dyDescent="0.25">
      <c r="A15" s="15">
        <v>43369</v>
      </c>
      <c r="B15" s="122" t="s">
        <v>433</v>
      </c>
      <c r="C15" s="16"/>
      <c r="D15" s="24">
        <v>1367</v>
      </c>
      <c r="E15" s="122" t="s">
        <v>2057</v>
      </c>
      <c r="F15" s="17"/>
      <c r="G15" s="18"/>
      <c r="H15" s="19"/>
      <c r="I15" s="127">
        <v>8400000</v>
      </c>
      <c r="J15" s="10"/>
      <c r="K15" s="54"/>
    </row>
    <row r="16" spans="1:11" ht="15" customHeight="1" x14ac:dyDescent="0.25">
      <c r="A16" s="15">
        <v>43369</v>
      </c>
      <c r="B16" s="122" t="s">
        <v>433</v>
      </c>
      <c r="C16" s="16"/>
      <c r="D16" s="24">
        <v>1368</v>
      </c>
      <c r="E16" s="122" t="s">
        <v>521</v>
      </c>
      <c r="F16" s="17"/>
      <c r="G16" s="18"/>
      <c r="H16" s="19"/>
      <c r="I16" s="127">
        <v>12900000</v>
      </c>
      <c r="J16" s="10"/>
      <c r="K16" s="54"/>
    </row>
    <row r="17" spans="1:11" ht="15" customHeight="1" x14ac:dyDescent="0.25">
      <c r="A17" s="15"/>
      <c r="B17" s="122"/>
      <c r="C17" s="16"/>
      <c r="D17" s="24"/>
      <c r="E17" s="122"/>
      <c r="F17" s="17"/>
      <c r="G17" s="18"/>
      <c r="H17" s="19"/>
      <c r="I17" s="127"/>
      <c r="J17" s="10"/>
      <c r="K17" s="54"/>
    </row>
    <row r="18" spans="1:11" ht="12.75" customHeight="1" x14ac:dyDescent="0.25">
      <c r="A18" s="15"/>
      <c r="B18" s="22"/>
      <c r="C18" s="23"/>
      <c r="D18" s="24"/>
      <c r="E18" s="10"/>
      <c r="F18" s="17"/>
      <c r="G18" s="17"/>
      <c r="H18" s="16"/>
      <c r="I18" s="35"/>
      <c r="J18" s="21"/>
      <c r="K18" s="19"/>
    </row>
    <row r="19" spans="1:11" x14ac:dyDescent="0.25">
      <c r="A19" s="25"/>
      <c r="B19" s="26"/>
      <c r="C19" s="26"/>
      <c r="D19" s="26"/>
      <c r="E19" s="26"/>
      <c r="F19" s="26"/>
      <c r="G19" s="203" t="s">
        <v>22</v>
      </c>
      <c r="H19" s="204"/>
      <c r="I19" s="27">
        <f>SUM(I8:I18)</f>
        <v>314904490</v>
      </c>
      <c r="J19" s="28"/>
      <c r="K19" s="29"/>
    </row>
    <row r="20" spans="1:11" ht="12.75" customHeight="1" x14ac:dyDescent="0.25">
      <c r="A20" s="25"/>
      <c r="B20" s="26"/>
      <c r="C20" s="26"/>
      <c r="D20" s="26"/>
      <c r="E20" s="26"/>
      <c r="F20" s="26"/>
      <c r="G20" s="26"/>
      <c r="H20" s="26"/>
      <c r="I20" s="30"/>
      <c r="J20" s="30"/>
      <c r="K20" s="31"/>
    </row>
    <row r="21" spans="1:11" x14ac:dyDescent="0.25">
      <c r="A21" s="205" t="s">
        <v>7</v>
      </c>
      <c r="B21" s="45" t="s">
        <v>16</v>
      </c>
      <c r="C21" s="51" t="s">
        <v>26</v>
      </c>
      <c r="D21" s="32" t="s">
        <v>26</v>
      </c>
      <c r="E21" s="207" t="s">
        <v>18</v>
      </c>
      <c r="F21" s="208"/>
      <c r="G21" s="208"/>
      <c r="H21" s="209"/>
      <c r="I21" s="205" t="s">
        <v>10</v>
      </c>
      <c r="J21" s="205" t="s">
        <v>8</v>
      </c>
      <c r="K21" s="51" t="s">
        <v>1</v>
      </c>
    </row>
    <row r="22" spans="1:11" x14ac:dyDescent="0.25">
      <c r="A22" s="206"/>
      <c r="B22" s="52" t="s">
        <v>17</v>
      </c>
      <c r="C22" s="52" t="s">
        <v>14</v>
      </c>
      <c r="D22" s="52" t="s">
        <v>13</v>
      </c>
      <c r="E22" s="207" t="s">
        <v>4</v>
      </c>
      <c r="F22" s="209"/>
      <c r="G22" s="207" t="s">
        <v>11</v>
      </c>
      <c r="H22" s="209"/>
      <c r="I22" s="206"/>
      <c r="J22" s="206"/>
      <c r="K22" s="52" t="s">
        <v>2</v>
      </c>
    </row>
    <row r="23" spans="1:11" ht="15" customHeight="1" x14ac:dyDescent="0.25">
      <c r="A23" s="33">
        <v>43104</v>
      </c>
      <c r="B23" s="125" t="s">
        <v>78</v>
      </c>
      <c r="C23" s="34">
        <v>79</v>
      </c>
      <c r="D23" s="34">
        <v>23</v>
      </c>
      <c r="E23" s="10" t="s">
        <v>522</v>
      </c>
      <c r="F23" s="16"/>
      <c r="G23" s="10" t="s">
        <v>116</v>
      </c>
      <c r="H23" s="16"/>
      <c r="I23" s="35">
        <v>106500000</v>
      </c>
      <c r="J23" s="35">
        <v>70800000</v>
      </c>
      <c r="K23" s="35">
        <f t="shared" ref="K23:K130" si="0">+I23-J23</f>
        <v>35700000</v>
      </c>
    </row>
    <row r="24" spans="1:11" x14ac:dyDescent="0.25">
      <c r="A24" s="15">
        <v>43104</v>
      </c>
      <c r="B24" s="125" t="s">
        <v>82</v>
      </c>
      <c r="C24" s="34">
        <v>82</v>
      </c>
      <c r="D24" s="34">
        <v>26</v>
      </c>
      <c r="E24" s="10" t="s">
        <v>523</v>
      </c>
      <c r="F24" s="23"/>
      <c r="G24" s="47" t="s">
        <v>117</v>
      </c>
      <c r="H24" s="23"/>
      <c r="I24" s="35">
        <v>106500000</v>
      </c>
      <c r="J24" s="35">
        <v>71100000</v>
      </c>
      <c r="K24" s="35">
        <f t="shared" si="0"/>
        <v>35400000</v>
      </c>
    </row>
    <row r="25" spans="1:11" x14ac:dyDescent="0.25">
      <c r="A25" s="15">
        <v>43112</v>
      </c>
      <c r="B25" s="125" t="s">
        <v>83</v>
      </c>
      <c r="C25" s="34">
        <v>176</v>
      </c>
      <c r="D25" s="34">
        <v>149</v>
      </c>
      <c r="E25" s="10" t="s">
        <v>524</v>
      </c>
      <c r="F25" s="17"/>
      <c r="G25" s="22" t="s">
        <v>118</v>
      </c>
      <c r="H25" s="23"/>
      <c r="I25" s="35">
        <v>37600000</v>
      </c>
      <c r="J25" s="35">
        <v>34466667</v>
      </c>
      <c r="K25" s="35">
        <f t="shared" si="0"/>
        <v>3133333</v>
      </c>
    </row>
    <row r="26" spans="1:11" x14ac:dyDescent="0.25">
      <c r="A26" s="15">
        <v>43112</v>
      </c>
      <c r="B26" s="125" t="s">
        <v>80</v>
      </c>
      <c r="C26" s="34">
        <v>195</v>
      </c>
      <c r="D26" s="34">
        <v>155</v>
      </c>
      <c r="E26" s="22" t="s">
        <v>525</v>
      </c>
      <c r="F26" s="16"/>
      <c r="G26" s="10" t="s">
        <v>119</v>
      </c>
      <c r="H26" s="23"/>
      <c r="I26" s="35">
        <v>28000000</v>
      </c>
      <c r="J26" s="35">
        <v>26366667</v>
      </c>
      <c r="K26" s="35">
        <f t="shared" si="0"/>
        <v>1633333</v>
      </c>
    </row>
    <row r="27" spans="1:11" x14ac:dyDescent="0.25">
      <c r="A27" s="15">
        <v>43112</v>
      </c>
      <c r="B27" s="36" t="s">
        <v>84</v>
      </c>
      <c r="C27" s="34">
        <v>192</v>
      </c>
      <c r="D27" s="34">
        <v>156</v>
      </c>
      <c r="E27" s="22" t="s">
        <v>526</v>
      </c>
      <c r="F27" s="40"/>
      <c r="G27" s="41" t="s">
        <v>120</v>
      </c>
      <c r="H27" s="23"/>
      <c r="I27" s="35">
        <v>48000000</v>
      </c>
      <c r="J27" s="35">
        <v>44800000</v>
      </c>
      <c r="K27" s="35">
        <f t="shared" si="0"/>
        <v>3200000</v>
      </c>
    </row>
    <row r="28" spans="1:11" x14ac:dyDescent="0.25">
      <c r="A28" s="15">
        <v>43115</v>
      </c>
      <c r="B28" s="36" t="s">
        <v>85</v>
      </c>
      <c r="C28" s="34">
        <v>193</v>
      </c>
      <c r="D28" s="34">
        <v>161</v>
      </c>
      <c r="E28" s="22" t="s">
        <v>527</v>
      </c>
      <c r="F28" s="40"/>
      <c r="G28" s="41" t="s">
        <v>121</v>
      </c>
      <c r="H28" s="23"/>
      <c r="I28" s="35">
        <v>44000000</v>
      </c>
      <c r="J28" s="35">
        <v>41433333</v>
      </c>
      <c r="K28" s="35">
        <f t="shared" si="0"/>
        <v>2566667</v>
      </c>
    </row>
    <row r="29" spans="1:11" x14ac:dyDescent="0.25">
      <c r="A29" s="15">
        <v>43115</v>
      </c>
      <c r="B29" s="36" t="s">
        <v>86</v>
      </c>
      <c r="C29" s="34">
        <v>194</v>
      </c>
      <c r="D29" s="34">
        <v>164</v>
      </c>
      <c r="E29" s="22" t="s">
        <v>528</v>
      </c>
      <c r="F29" s="40"/>
      <c r="G29" s="41" t="s">
        <v>122</v>
      </c>
      <c r="H29" s="23"/>
      <c r="I29" s="35">
        <v>32000000</v>
      </c>
      <c r="J29" s="35">
        <v>30133333</v>
      </c>
      <c r="K29" s="35">
        <f t="shared" si="0"/>
        <v>1866667</v>
      </c>
    </row>
    <row r="30" spans="1:11" x14ac:dyDescent="0.25">
      <c r="A30" s="15">
        <v>43115</v>
      </c>
      <c r="B30" s="36" t="s">
        <v>87</v>
      </c>
      <c r="C30" s="34">
        <v>212</v>
      </c>
      <c r="D30" s="34">
        <v>167</v>
      </c>
      <c r="E30" s="22" t="s">
        <v>529</v>
      </c>
      <c r="F30" s="17"/>
      <c r="G30" s="22" t="s">
        <v>123</v>
      </c>
      <c r="H30" s="23"/>
      <c r="I30" s="35">
        <v>59376000</v>
      </c>
      <c r="J30" s="35">
        <v>55912400</v>
      </c>
      <c r="K30" s="35">
        <f t="shared" si="0"/>
        <v>3463600</v>
      </c>
    </row>
    <row r="31" spans="1:11" x14ac:dyDescent="0.25">
      <c r="A31" s="15">
        <v>43115</v>
      </c>
      <c r="B31" s="36" t="s">
        <v>88</v>
      </c>
      <c r="C31" s="34">
        <v>239</v>
      </c>
      <c r="D31" s="34">
        <v>172</v>
      </c>
      <c r="E31" s="22" t="s">
        <v>530</v>
      </c>
      <c r="F31" s="17"/>
      <c r="G31" s="22" t="s">
        <v>124</v>
      </c>
      <c r="H31" s="23"/>
      <c r="I31" s="35">
        <v>154750</v>
      </c>
      <c r="J31" s="35">
        <v>154750</v>
      </c>
      <c r="K31" s="35">
        <f t="shared" si="0"/>
        <v>0</v>
      </c>
    </row>
    <row r="32" spans="1:11" x14ac:dyDescent="0.25">
      <c r="A32" s="15">
        <v>43115</v>
      </c>
      <c r="B32" s="36" t="s">
        <v>89</v>
      </c>
      <c r="C32" s="34">
        <v>239</v>
      </c>
      <c r="D32" s="34">
        <v>176</v>
      </c>
      <c r="E32" s="22" t="s">
        <v>531</v>
      </c>
      <c r="F32" s="23"/>
      <c r="G32" s="22" t="s">
        <v>124</v>
      </c>
      <c r="H32" s="23"/>
      <c r="I32" s="35">
        <v>28930</v>
      </c>
      <c r="J32" s="35">
        <v>28930</v>
      </c>
      <c r="K32" s="35">
        <f>+I32-J32</f>
        <v>0</v>
      </c>
    </row>
    <row r="33" spans="1:11" x14ac:dyDescent="0.25">
      <c r="A33" s="15">
        <v>43115</v>
      </c>
      <c r="B33" s="36" t="s">
        <v>90</v>
      </c>
      <c r="C33" s="34">
        <v>239</v>
      </c>
      <c r="D33" s="34">
        <v>177</v>
      </c>
      <c r="E33" s="10" t="s">
        <v>532</v>
      </c>
      <c r="F33" s="16"/>
      <c r="G33" s="22" t="s">
        <v>124</v>
      </c>
      <c r="H33" s="23"/>
      <c r="I33" s="35">
        <v>339130</v>
      </c>
      <c r="J33" s="35">
        <v>339130</v>
      </c>
      <c r="K33" s="35">
        <f t="shared" si="0"/>
        <v>0</v>
      </c>
    </row>
    <row r="34" spans="1:11" x14ac:dyDescent="0.25">
      <c r="A34" s="15">
        <v>43115</v>
      </c>
      <c r="B34" s="36" t="s">
        <v>91</v>
      </c>
      <c r="C34" s="34">
        <v>239</v>
      </c>
      <c r="D34" s="34">
        <v>178</v>
      </c>
      <c r="E34" s="10" t="s">
        <v>533</v>
      </c>
      <c r="F34" s="17"/>
      <c r="G34" s="22" t="s">
        <v>125</v>
      </c>
      <c r="H34" s="23"/>
      <c r="I34" s="35">
        <v>76690</v>
      </c>
      <c r="J34" s="35">
        <v>76690</v>
      </c>
      <c r="K34" s="35">
        <f t="shared" si="0"/>
        <v>0</v>
      </c>
    </row>
    <row r="35" spans="1:11" x14ac:dyDescent="0.25">
      <c r="A35" s="15">
        <v>43115</v>
      </c>
      <c r="B35" s="36" t="s">
        <v>92</v>
      </c>
      <c r="C35" s="34">
        <v>168</v>
      </c>
      <c r="D35" s="34">
        <v>180</v>
      </c>
      <c r="E35" s="10" t="s">
        <v>534</v>
      </c>
      <c r="F35" s="17"/>
      <c r="G35" s="22" t="s">
        <v>126</v>
      </c>
      <c r="H35" s="23"/>
      <c r="I35" s="35">
        <v>36000000</v>
      </c>
      <c r="J35" s="35">
        <v>33600000</v>
      </c>
      <c r="K35" s="35">
        <f t="shared" si="0"/>
        <v>2400000</v>
      </c>
    </row>
    <row r="36" spans="1:11" x14ac:dyDescent="0.25">
      <c r="A36" s="37">
        <v>43115</v>
      </c>
      <c r="B36" s="38" t="s">
        <v>93</v>
      </c>
      <c r="C36" s="39">
        <v>217</v>
      </c>
      <c r="D36" s="39">
        <v>184</v>
      </c>
      <c r="E36" s="22" t="s">
        <v>535</v>
      </c>
      <c r="F36" s="40"/>
      <c r="G36" s="41" t="s">
        <v>127</v>
      </c>
      <c r="H36" s="42"/>
      <c r="I36" s="35">
        <v>51700000</v>
      </c>
      <c r="J36" s="35">
        <v>35250000</v>
      </c>
      <c r="K36" s="35">
        <f t="shared" si="0"/>
        <v>16450000</v>
      </c>
    </row>
    <row r="37" spans="1:11" x14ac:dyDescent="0.25">
      <c r="A37" s="37">
        <v>43115</v>
      </c>
      <c r="B37" s="38" t="s">
        <v>94</v>
      </c>
      <c r="C37" s="39">
        <v>210</v>
      </c>
      <c r="D37" s="39">
        <v>185</v>
      </c>
      <c r="E37" s="22" t="s">
        <v>536</v>
      </c>
      <c r="F37" s="40"/>
      <c r="G37" s="41" t="s">
        <v>128</v>
      </c>
      <c r="H37" s="42"/>
      <c r="I37" s="35">
        <v>18752000</v>
      </c>
      <c r="J37" s="35">
        <v>17580000</v>
      </c>
      <c r="K37" s="35">
        <f t="shared" si="0"/>
        <v>1172000</v>
      </c>
    </row>
    <row r="38" spans="1:11" x14ac:dyDescent="0.25">
      <c r="A38" s="37">
        <v>43115</v>
      </c>
      <c r="B38" s="38" t="s">
        <v>95</v>
      </c>
      <c r="C38" s="39">
        <v>209</v>
      </c>
      <c r="D38" s="39">
        <v>186</v>
      </c>
      <c r="E38" s="40" t="s">
        <v>537</v>
      </c>
      <c r="F38" s="40"/>
      <c r="G38" s="41" t="s">
        <v>129</v>
      </c>
      <c r="H38" s="42"/>
      <c r="I38" s="35">
        <v>56000000</v>
      </c>
      <c r="J38" s="35">
        <v>52500000</v>
      </c>
      <c r="K38" s="35">
        <f t="shared" si="0"/>
        <v>3500000</v>
      </c>
    </row>
    <row r="39" spans="1:11" x14ac:dyDescent="0.25">
      <c r="A39" s="37">
        <v>43115</v>
      </c>
      <c r="B39" s="38" t="s">
        <v>96</v>
      </c>
      <c r="C39" s="39">
        <v>235</v>
      </c>
      <c r="D39" s="39">
        <v>187</v>
      </c>
      <c r="E39" s="40" t="s">
        <v>538</v>
      </c>
      <c r="F39" s="40"/>
      <c r="G39" s="41" t="s">
        <v>130</v>
      </c>
      <c r="H39" s="42"/>
      <c r="I39" s="35">
        <v>37600000</v>
      </c>
      <c r="J39" s="35">
        <v>35250000</v>
      </c>
      <c r="K39" s="35">
        <f t="shared" si="0"/>
        <v>2350000</v>
      </c>
    </row>
    <row r="40" spans="1:11" x14ac:dyDescent="0.25">
      <c r="A40" s="37">
        <v>43115</v>
      </c>
      <c r="B40" s="38" t="s">
        <v>97</v>
      </c>
      <c r="C40" s="39">
        <v>234</v>
      </c>
      <c r="D40" s="39">
        <v>188</v>
      </c>
      <c r="E40" s="40" t="s">
        <v>538</v>
      </c>
      <c r="F40" s="40"/>
      <c r="G40" s="41" t="s">
        <v>131</v>
      </c>
      <c r="H40" s="42"/>
      <c r="I40" s="35">
        <v>37600000</v>
      </c>
      <c r="J40" s="35">
        <v>35250000</v>
      </c>
      <c r="K40" s="35">
        <f t="shared" si="0"/>
        <v>2350000</v>
      </c>
    </row>
    <row r="41" spans="1:11" x14ac:dyDescent="0.25">
      <c r="A41" s="37">
        <v>43115</v>
      </c>
      <c r="B41" s="38" t="s">
        <v>98</v>
      </c>
      <c r="C41" s="39">
        <v>216</v>
      </c>
      <c r="D41" s="39">
        <v>189</v>
      </c>
      <c r="E41" s="40" t="s">
        <v>539</v>
      </c>
      <c r="F41" s="40"/>
      <c r="G41" s="41" t="s">
        <v>132</v>
      </c>
      <c r="H41" s="42"/>
      <c r="I41" s="35">
        <v>24200000</v>
      </c>
      <c r="J41" s="35">
        <v>16500000</v>
      </c>
      <c r="K41" s="35">
        <f t="shared" si="0"/>
        <v>7700000</v>
      </c>
    </row>
    <row r="42" spans="1:11" x14ac:dyDescent="0.25">
      <c r="A42" s="37">
        <v>43115</v>
      </c>
      <c r="B42" s="38" t="s">
        <v>99</v>
      </c>
      <c r="C42" s="39">
        <v>175</v>
      </c>
      <c r="D42" s="39">
        <v>190</v>
      </c>
      <c r="E42" s="40" t="s">
        <v>540</v>
      </c>
      <c r="F42" s="40"/>
      <c r="G42" s="41" t="s">
        <v>133</v>
      </c>
      <c r="H42" s="42"/>
      <c r="I42" s="35">
        <v>37600000</v>
      </c>
      <c r="J42" s="35">
        <v>35406667</v>
      </c>
      <c r="K42" s="35">
        <f t="shared" si="0"/>
        <v>2193333</v>
      </c>
    </row>
    <row r="43" spans="1:11" x14ac:dyDescent="0.25">
      <c r="A43" s="37">
        <v>43115</v>
      </c>
      <c r="B43" s="38" t="s">
        <v>100</v>
      </c>
      <c r="C43" s="39">
        <v>177</v>
      </c>
      <c r="D43" s="39">
        <v>191</v>
      </c>
      <c r="E43" s="40" t="s">
        <v>541</v>
      </c>
      <c r="F43" s="40"/>
      <c r="G43" s="41" t="s">
        <v>134</v>
      </c>
      <c r="H43" s="42"/>
      <c r="I43" s="35">
        <v>42000000</v>
      </c>
      <c r="J43" s="35">
        <v>39550000</v>
      </c>
      <c r="K43" s="35">
        <f t="shared" si="0"/>
        <v>2450000</v>
      </c>
    </row>
    <row r="44" spans="1:11" x14ac:dyDescent="0.25">
      <c r="A44" s="37">
        <v>43115</v>
      </c>
      <c r="B44" s="38" t="s">
        <v>101</v>
      </c>
      <c r="C44" s="39">
        <v>230</v>
      </c>
      <c r="D44" s="39">
        <v>192</v>
      </c>
      <c r="E44" s="40" t="s">
        <v>542</v>
      </c>
      <c r="F44" s="40"/>
      <c r="G44" s="41" t="s">
        <v>135</v>
      </c>
      <c r="H44" s="42"/>
      <c r="I44" s="35">
        <v>17600000</v>
      </c>
      <c r="J44" s="35">
        <v>16500000</v>
      </c>
      <c r="K44" s="35">
        <f t="shared" si="0"/>
        <v>1100000</v>
      </c>
    </row>
    <row r="45" spans="1:11" x14ac:dyDescent="0.25">
      <c r="A45" s="37">
        <v>43116</v>
      </c>
      <c r="B45" s="38" t="s">
        <v>102</v>
      </c>
      <c r="C45" s="39">
        <v>228</v>
      </c>
      <c r="D45" s="39">
        <v>197</v>
      </c>
      <c r="E45" s="40" t="s">
        <v>519</v>
      </c>
      <c r="F45" s="40"/>
      <c r="G45" s="41" t="s">
        <v>136</v>
      </c>
      <c r="H45" s="42"/>
      <c r="I45" s="35">
        <v>32000000</v>
      </c>
      <c r="J45" s="35">
        <v>30000000</v>
      </c>
      <c r="K45" s="35">
        <f t="shared" si="0"/>
        <v>2000000</v>
      </c>
    </row>
    <row r="46" spans="1:11" x14ac:dyDescent="0.25">
      <c r="A46" s="37">
        <v>43116</v>
      </c>
      <c r="B46" s="38" t="s">
        <v>103</v>
      </c>
      <c r="C46" s="39">
        <v>248</v>
      </c>
      <c r="D46" s="39">
        <v>199</v>
      </c>
      <c r="E46" s="40" t="s">
        <v>521</v>
      </c>
      <c r="F46" s="40"/>
      <c r="G46" s="41" t="s">
        <v>137</v>
      </c>
      <c r="H46" s="42"/>
      <c r="I46" s="35">
        <v>34400000</v>
      </c>
      <c r="J46" s="35">
        <v>32250000</v>
      </c>
      <c r="K46" s="35">
        <f t="shared" si="0"/>
        <v>2150000</v>
      </c>
    </row>
    <row r="47" spans="1:11" x14ac:dyDescent="0.25">
      <c r="A47" s="37">
        <v>43116</v>
      </c>
      <c r="B47" s="38" t="s">
        <v>104</v>
      </c>
      <c r="C47" s="39">
        <v>249</v>
      </c>
      <c r="D47" s="39">
        <v>200</v>
      </c>
      <c r="E47" s="40" t="s">
        <v>521</v>
      </c>
      <c r="F47" s="40"/>
      <c r="G47" s="41" t="s">
        <v>138</v>
      </c>
      <c r="H47" s="42"/>
      <c r="I47" s="35">
        <v>34400000</v>
      </c>
      <c r="J47" s="35">
        <v>32250000</v>
      </c>
      <c r="K47" s="35">
        <f t="shared" si="0"/>
        <v>2150000</v>
      </c>
    </row>
    <row r="48" spans="1:11" x14ac:dyDescent="0.25">
      <c r="A48" s="37">
        <v>43116</v>
      </c>
      <c r="B48" s="38" t="s">
        <v>105</v>
      </c>
      <c r="C48" s="39">
        <v>239</v>
      </c>
      <c r="D48" s="39">
        <v>201</v>
      </c>
      <c r="E48" s="40" t="s">
        <v>543</v>
      </c>
      <c r="F48" s="40"/>
      <c r="G48" s="41" t="s">
        <v>125</v>
      </c>
      <c r="H48" s="42"/>
      <c r="I48" s="35">
        <v>50720</v>
      </c>
      <c r="J48" s="35">
        <v>50720</v>
      </c>
      <c r="K48" s="35">
        <f t="shared" si="0"/>
        <v>0</v>
      </c>
    </row>
    <row r="49" spans="1:11" x14ac:dyDescent="0.25">
      <c r="A49" s="37">
        <v>43116</v>
      </c>
      <c r="B49" s="38" t="s">
        <v>106</v>
      </c>
      <c r="C49" s="39">
        <v>229</v>
      </c>
      <c r="D49" s="39">
        <v>203</v>
      </c>
      <c r="E49" s="40" t="s">
        <v>544</v>
      </c>
      <c r="F49" s="40"/>
      <c r="G49" s="41" t="s">
        <v>139</v>
      </c>
      <c r="H49" s="42"/>
      <c r="I49" s="35">
        <v>64000000</v>
      </c>
      <c r="J49" s="35">
        <v>59733333</v>
      </c>
      <c r="K49" s="35">
        <f t="shared" si="0"/>
        <v>4266667</v>
      </c>
    </row>
    <row r="50" spans="1:11" x14ac:dyDescent="0.25">
      <c r="A50" s="37">
        <v>43116</v>
      </c>
      <c r="B50" s="38" t="s">
        <v>107</v>
      </c>
      <c r="C50" s="39">
        <v>244</v>
      </c>
      <c r="D50" s="39">
        <v>204</v>
      </c>
      <c r="E50" s="40" t="s">
        <v>520</v>
      </c>
      <c r="F50" s="40"/>
      <c r="G50" s="41" t="s">
        <v>140</v>
      </c>
      <c r="H50" s="42"/>
      <c r="I50" s="35">
        <v>37600000</v>
      </c>
      <c r="J50" s="35">
        <v>35093333</v>
      </c>
      <c r="K50" s="35">
        <f t="shared" si="0"/>
        <v>2506667</v>
      </c>
    </row>
    <row r="51" spans="1:11" x14ac:dyDescent="0.25">
      <c r="A51" s="37">
        <v>43116</v>
      </c>
      <c r="B51" s="38" t="s">
        <v>81</v>
      </c>
      <c r="C51" s="39">
        <v>211</v>
      </c>
      <c r="D51" s="39">
        <v>205</v>
      </c>
      <c r="E51" s="40" t="s">
        <v>545</v>
      </c>
      <c r="F51" s="40"/>
      <c r="G51" s="41" t="s">
        <v>141</v>
      </c>
      <c r="H51" s="42"/>
      <c r="I51" s="35">
        <v>64000000</v>
      </c>
      <c r="J51" s="35">
        <v>60000000</v>
      </c>
      <c r="K51" s="35">
        <f t="shared" si="0"/>
        <v>4000000</v>
      </c>
    </row>
    <row r="52" spans="1:11" x14ac:dyDescent="0.25">
      <c r="A52" s="37">
        <v>43116</v>
      </c>
      <c r="B52" s="38" t="s">
        <v>108</v>
      </c>
      <c r="C52" s="39">
        <v>251</v>
      </c>
      <c r="D52" s="39">
        <v>208</v>
      </c>
      <c r="E52" s="40" t="s">
        <v>521</v>
      </c>
      <c r="F52" s="40"/>
      <c r="G52" s="41" t="s">
        <v>142</v>
      </c>
      <c r="H52" s="42"/>
      <c r="I52" s="35">
        <v>34400000</v>
      </c>
      <c r="J52" s="35">
        <v>32106667</v>
      </c>
      <c r="K52" s="35">
        <f t="shared" si="0"/>
        <v>2293333</v>
      </c>
    </row>
    <row r="53" spans="1:11" x14ac:dyDescent="0.25">
      <c r="A53" s="37">
        <v>43116</v>
      </c>
      <c r="B53" s="38" t="s">
        <v>109</v>
      </c>
      <c r="C53" s="39">
        <v>254</v>
      </c>
      <c r="D53" s="39">
        <v>209</v>
      </c>
      <c r="E53" s="40" t="s">
        <v>521</v>
      </c>
      <c r="F53" s="40"/>
      <c r="G53" s="41" t="s">
        <v>143</v>
      </c>
      <c r="H53" s="42"/>
      <c r="I53" s="35">
        <v>34400000</v>
      </c>
      <c r="J53" s="35">
        <v>32106667</v>
      </c>
      <c r="K53" s="35">
        <f t="shared" si="0"/>
        <v>2293333</v>
      </c>
    </row>
    <row r="54" spans="1:11" x14ac:dyDescent="0.25">
      <c r="A54" s="37">
        <v>43116</v>
      </c>
      <c r="B54" s="38" t="s">
        <v>110</v>
      </c>
      <c r="C54" s="39">
        <v>236</v>
      </c>
      <c r="D54" s="39">
        <v>210</v>
      </c>
      <c r="E54" s="40" t="s">
        <v>546</v>
      </c>
      <c r="F54" s="40"/>
      <c r="G54" s="41" t="s">
        <v>144</v>
      </c>
      <c r="H54" s="42"/>
      <c r="I54" s="35">
        <v>44000000</v>
      </c>
      <c r="J54" s="35">
        <v>41066667</v>
      </c>
      <c r="K54" s="35">
        <f t="shared" si="0"/>
        <v>2933333</v>
      </c>
    </row>
    <row r="55" spans="1:11" x14ac:dyDescent="0.25">
      <c r="A55" s="37">
        <v>43116</v>
      </c>
      <c r="B55" s="38" t="s">
        <v>111</v>
      </c>
      <c r="C55" s="39">
        <v>188</v>
      </c>
      <c r="D55" s="39">
        <v>211</v>
      </c>
      <c r="E55" s="40" t="s">
        <v>547</v>
      </c>
      <c r="F55" s="40"/>
      <c r="G55" s="41" t="s">
        <v>145</v>
      </c>
      <c r="H55" s="42"/>
      <c r="I55" s="35">
        <v>33600000</v>
      </c>
      <c r="J55" s="35">
        <v>28140000</v>
      </c>
      <c r="K55" s="35">
        <f t="shared" si="0"/>
        <v>5460000</v>
      </c>
    </row>
    <row r="56" spans="1:11" x14ac:dyDescent="0.25">
      <c r="A56" s="37">
        <v>43116</v>
      </c>
      <c r="B56" s="38" t="s">
        <v>112</v>
      </c>
      <c r="C56" s="39">
        <v>271</v>
      </c>
      <c r="D56" s="39">
        <v>213</v>
      </c>
      <c r="E56" s="22" t="s">
        <v>540</v>
      </c>
      <c r="F56" s="40"/>
      <c r="G56" s="41" t="s">
        <v>146</v>
      </c>
      <c r="H56" s="42"/>
      <c r="I56" s="35">
        <v>42000000</v>
      </c>
      <c r="J56" s="35">
        <v>39375000</v>
      </c>
      <c r="K56" s="35">
        <f t="shared" si="0"/>
        <v>2625000</v>
      </c>
    </row>
    <row r="57" spans="1:11" x14ac:dyDescent="0.25">
      <c r="A57" s="37">
        <v>43116</v>
      </c>
      <c r="B57" s="38" t="s">
        <v>113</v>
      </c>
      <c r="C57" s="39">
        <v>250</v>
      </c>
      <c r="D57" s="39">
        <v>216</v>
      </c>
      <c r="E57" s="22" t="s">
        <v>521</v>
      </c>
      <c r="F57" s="40"/>
      <c r="G57" s="41" t="s">
        <v>147</v>
      </c>
      <c r="H57" s="42"/>
      <c r="I57" s="35">
        <v>34400000</v>
      </c>
      <c r="J57" s="35">
        <v>32106667</v>
      </c>
      <c r="K57" s="35">
        <f t="shared" si="0"/>
        <v>2293333</v>
      </c>
    </row>
    <row r="58" spans="1:11" x14ac:dyDescent="0.25">
      <c r="A58" s="37">
        <v>43116</v>
      </c>
      <c r="B58" s="38" t="s">
        <v>114</v>
      </c>
      <c r="C58" s="39">
        <v>252</v>
      </c>
      <c r="D58" s="39">
        <v>217</v>
      </c>
      <c r="E58" s="22" t="s">
        <v>521</v>
      </c>
      <c r="F58" s="40"/>
      <c r="G58" s="41" t="s">
        <v>148</v>
      </c>
      <c r="H58" s="42"/>
      <c r="I58" s="35">
        <v>34400000</v>
      </c>
      <c r="J58" s="35">
        <v>34400000</v>
      </c>
      <c r="K58" s="35">
        <f t="shared" si="0"/>
        <v>0</v>
      </c>
    </row>
    <row r="59" spans="1:11" x14ac:dyDescent="0.25">
      <c r="A59" s="37">
        <v>43116</v>
      </c>
      <c r="B59" s="38" t="s">
        <v>115</v>
      </c>
      <c r="C59" s="39">
        <v>232</v>
      </c>
      <c r="D59" s="39">
        <v>218</v>
      </c>
      <c r="E59" s="22" t="s">
        <v>548</v>
      </c>
      <c r="F59" s="40"/>
      <c r="G59" s="41" t="s">
        <v>149</v>
      </c>
      <c r="H59" s="42"/>
      <c r="I59" s="35">
        <v>48000000</v>
      </c>
      <c r="J59" s="35">
        <v>44800000</v>
      </c>
      <c r="K59" s="35">
        <f t="shared" si="0"/>
        <v>3200000</v>
      </c>
    </row>
    <row r="60" spans="1:11" x14ac:dyDescent="0.25">
      <c r="A60" s="37">
        <v>43116</v>
      </c>
      <c r="B60" s="38" t="s">
        <v>435</v>
      </c>
      <c r="C60" s="39">
        <v>197</v>
      </c>
      <c r="D60" s="39">
        <v>221</v>
      </c>
      <c r="E60" s="22" t="s">
        <v>518</v>
      </c>
      <c r="F60" s="40"/>
      <c r="G60" s="41" t="s">
        <v>439</v>
      </c>
      <c r="H60" s="42"/>
      <c r="I60" s="35">
        <v>22400000</v>
      </c>
      <c r="J60" s="35">
        <v>20906667</v>
      </c>
      <c r="K60" s="35">
        <f t="shared" si="0"/>
        <v>1493333</v>
      </c>
    </row>
    <row r="61" spans="1:11" x14ac:dyDescent="0.25">
      <c r="A61" s="37">
        <v>43116</v>
      </c>
      <c r="B61" s="38" t="s">
        <v>436</v>
      </c>
      <c r="C61" s="39">
        <v>213</v>
      </c>
      <c r="D61" s="39">
        <v>223</v>
      </c>
      <c r="E61" s="22" t="s">
        <v>549</v>
      </c>
      <c r="F61" s="40"/>
      <c r="G61" s="41" t="s">
        <v>440</v>
      </c>
      <c r="H61" s="42"/>
      <c r="I61" s="35">
        <v>77000000</v>
      </c>
      <c r="J61" s="35">
        <v>52266667</v>
      </c>
      <c r="K61" s="35">
        <f t="shared" si="0"/>
        <v>24733333</v>
      </c>
    </row>
    <row r="62" spans="1:11" x14ac:dyDescent="0.25">
      <c r="A62" s="37">
        <v>43116</v>
      </c>
      <c r="B62" s="38" t="s">
        <v>437</v>
      </c>
      <c r="C62" s="39">
        <v>196</v>
      </c>
      <c r="D62" s="39">
        <v>224</v>
      </c>
      <c r="E62" s="22" t="s">
        <v>518</v>
      </c>
      <c r="F62" s="40"/>
      <c r="G62" s="41" t="s">
        <v>441</v>
      </c>
      <c r="H62" s="42"/>
      <c r="I62" s="35">
        <v>22400000</v>
      </c>
      <c r="J62" s="35">
        <v>20813333</v>
      </c>
      <c r="K62" s="35">
        <f t="shared" si="0"/>
        <v>1586667</v>
      </c>
    </row>
    <row r="63" spans="1:11" x14ac:dyDescent="0.25">
      <c r="A63" s="37">
        <v>43116</v>
      </c>
      <c r="B63" s="38" t="s">
        <v>438</v>
      </c>
      <c r="C63" s="39">
        <v>246</v>
      </c>
      <c r="D63" s="39">
        <v>225</v>
      </c>
      <c r="E63" s="22" t="s">
        <v>550</v>
      </c>
      <c r="F63" s="40"/>
      <c r="G63" s="41" t="s">
        <v>442</v>
      </c>
      <c r="H63" s="42"/>
      <c r="I63" s="35">
        <v>17600000</v>
      </c>
      <c r="J63" s="35">
        <v>16426667</v>
      </c>
      <c r="K63" s="35">
        <f t="shared" si="0"/>
        <v>1173333</v>
      </c>
    </row>
    <row r="64" spans="1:11" x14ac:dyDescent="0.25">
      <c r="A64" s="37">
        <v>43117</v>
      </c>
      <c r="B64" s="159">
        <v>201</v>
      </c>
      <c r="C64" s="39">
        <v>243</v>
      </c>
      <c r="D64" s="39">
        <v>226</v>
      </c>
      <c r="E64" s="22" t="s">
        <v>520</v>
      </c>
      <c r="F64" s="40"/>
      <c r="G64" s="41" t="s">
        <v>624</v>
      </c>
      <c r="H64" s="42"/>
      <c r="I64" s="35">
        <v>37600000</v>
      </c>
      <c r="J64" s="35">
        <v>31490000</v>
      </c>
      <c r="K64" s="35">
        <f t="shared" si="0"/>
        <v>6110000</v>
      </c>
    </row>
    <row r="65" spans="1:11" x14ac:dyDescent="0.25">
      <c r="A65" s="37">
        <v>43117</v>
      </c>
      <c r="B65" s="159">
        <v>211</v>
      </c>
      <c r="C65" s="39">
        <v>253</v>
      </c>
      <c r="D65" s="39">
        <v>227</v>
      </c>
      <c r="E65" s="22" t="s">
        <v>521</v>
      </c>
      <c r="F65" s="40"/>
      <c r="G65" s="41" t="s">
        <v>625</v>
      </c>
      <c r="H65" s="42"/>
      <c r="I65" s="35">
        <v>34400000</v>
      </c>
      <c r="J65" s="35">
        <v>32106667</v>
      </c>
      <c r="K65" s="35">
        <f t="shared" si="0"/>
        <v>2293333</v>
      </c>
    </row>
    <row r="66" spans="1:11" x14ac:dyDescent="0.25">
      <c r="A66" s="37">
        <v>43117</v>
      </c>
      <c r="B66" s="159">
        <v>189</v>
      </c>
      <c r="C66" s="39">
        <v>231</v>
      </c>
      <c r="D66" s="39">
        <v>228</v>
      </c>
      <c r="E66" s="22" t="s">
        <v>741</v>
      </c>
      <c r="F66" s="40"/>
      <c r="G66" s="41" t="s">
        <v>626</v>
      </c>
      <c r="H66" s="42"/>
      <c r="I66" s="35">
        <v>19200000</v>
      </c>
      <c r="J66" s="35">
        <v>17920000</v>
      </c>
      <c r="K66" s="35">
        <f t="shared" si="0"/>
        <v>1280000</v>
      </c>
    </row>
    <row r="67" spans="1:11" x14ac:dyDescent="0.25">
      <c r="A67" s="37">
        <v>43117</v>
      </c>
      <c r="B67" s="159">
        <v>257</v>
      </c>
      <c r="C67" s="39">
        <v>268</v>
      </c>
      <c r="D67" s="39">
        <v>238</v>
      </c>
      <c r="E67" s="22" t="s">
        <v>742</v>
      </c>
      <c r="F67" s="40"/>
      <c r="G67" s="41" t="s">
        <v>627</v>
      </c>
      <c r="H67" s="42"/>
      <c r="I67" s="35">
        <v>88000000</v>
      </c>
      <c r="J67" s="35">
        <v>59466667</v>
      </c>
      <c r="K67" s="35">
        <f t="shared" si="0"/>
        <v>28533333</v>
      </c>
    </row>
    <row r="68" spans="1:11" x14ac:dyDescent="0.25">
      <c r="A68" s="37">
        <v>43117</v>
      </c>
      <c r="B68" s="159">
        <v>274</v>
      </c>
      <c r="C68" s="39">
        <v>328</v>
      </c>
      <c r="D68" s="39">
        <v>239</v>
      </c>
      <c r="E68" s="22" t="s">
        <v>743</v>
      </c>
      <c r="F68" s="40"/>
      <c r="G68" s="41" t="s">
        <v>628</v>
      </c>
      <c r="H68" s="42"/>
      <c r="I68" s="35">
        <v>81642000</v>
      </c>
      <c r="J68" s="35">
        <v>47995600</v>
      </c>
      <c r="K68" s="35">
        <f t="shared" si="0"/>
        <v>33646400</v>
      </c>
    </row>
    <row r="69" spans="1:11" x14ac:dyDescent="0.25">
      <c r="A69" s="37">
        <v>43117</v>
      </c>
      <c r="B69" s="159">
        <v>196</v>
      </c>
      <c r="C69" s="39">
        <v>226</v>
      </c>
      <c r="D69" s="39">
        <v>245</v>
      </c>
      <c r="E69" s="22" t="s">
        <v>744</v>
      </c>
      <c r="F69" s="40"/>
      <c r="G69" s="41" t="s">
        <v>629</v>
      </c>
      <c r="H69" s="42"/>
      <c r="I69" s="35">
        <v>25200000</v>
      </c>
      <c r="J69" s="35">
        <v>23415000</v>
      </c>
      <c r="K69" s="35">
        <f t="shared" si="0"/>
        <v>1785000</v>
      </c>
    </row>
    <row r="70" spans="1:11" x14ac:dyDescent="0.25">
      <c r="A70" s="37">
        <v>43117</v>
      </c>
      <c r="B70" s="159">
        <v>199</v>
      </c>
      <c r="C70" s="39">
        <v>227</v>
      </c>
      <c r="D70" s="39">
        <v>247</v>
      </c>
      <c r="E70" s="22" t="s">
        <v>519</v>
      </c>
      <c r="F70" s="40"/>
      <c r="G70" s="41" t="s">
        <v>630</v>
      </c>
      <c r="H70" s="42"/>
      <c r="I70" s="35">
        <v>32000000</v>
      </c>
      <c r="J70" s="35">
        <v>29733333</v>
      </c>
      <c r="K70" s="35">
        <f t="shared" si="0"/>
        <v>2266667</v>
      </c>
    </row>
    <row r="71" spans="1:11" x14ac:dyDescent="0.25">
      <c r="A71" s="37">
        <v>43117</v>
      </c>
      <c r="B71" s="159">
        <v>246</v>
      </c>
      <c r="C71" s="39">
        <v>221</v>
      </c>
      <c r="D71" s="39">
        <v>251</v>
      </c>
      <c r="E71" s="22" t="s">
        <v>745</v>
      </c>
      <c r="F71" s="40"/>
      <c r="G71" s="41" t="s">
        <v>631</v>
      </c>
      <c r="H71" s="42"/>
      <c r="I71" s="35">
        <v>48000000</v>
      </c>
      <c r="J71" s="35">
        <v>44600000</v>
      </c>
      <c r="K71" s="35">
        <f t="shared" si="0"/>
        <v>3400000</v>
      </c>
    </row>
    <row r="72" spans="1:11" x14ac:dyDescent="0.25">
      <c r="A72" s="37">
        <v>43118</v>
      </c>
      <c r="B72" s="159">
        <v>264</v>
      </c>
      <c r="C72" s="39">
        <v>286</v>
      </c>
      <c r="D72" s="39">
        <v>255</v>
      </c>
      <c r="E72" s="22" t="s">
        <v>746</v>
      </c>
      <c r="F72" s="40"/>
      <c r="G72" s="41" t="s">
        <v>632</v>
      </c>
      <c r="H72" s="42"/>
      <c r="I72" s="35">
        <v>36000000</v>
      </c>
      <c r="J72" s="35">
        <v>33450000</v>
      </c>
      <c r="K72" s="35">
        <f t="shared" si="0"/>
        <v>2550000</v>
      </c>
    </row>
    <row r="73" spans="1:11" x14ac:dyDescent="0.25">
      <c r="A73" s="37">
        <v>43118</v>
      </c>
      <c r="B73" s="159">
        <v>277</v>
      </c>
      <c r="C73" s="39">
        <v>276</v>
      </c>
      <c r="D73" s="39">
        <v>261</v>
      </c>
      <c r="E73" s="22" t="s">
        <v>747</v>
      </c>
      <c r="F73" s="40"/>
      <c r="G73" s="41" t="s">
        <v>633</v>
      </c>
      <c r="H73" s="42"/>
      <c r="I73" s="35">
        <v>48000000</v>
      </c>
      <c r="J73" s="35">
        <v>44400000</v>
      </c>
      <c r="K73" s="35">
        <f t="shared" si="0"/>
        <v>3600000</v>
      </c>
    </row>
    <row r="74" spans="1:11" x14ac:dyDescent="0.25">
      <c r="A74" s="37">
        <v>43118</v>
      </c>
      <c r="B74" s="159">
        <v>213</v>
      </c>
      <c r="C74" s="39">
        <v>255</v>
      </c>
      <c r="D74" s="39">
        <v>262</v>
      </c>
      <c r="E74" s="22" t="s">
        <v>521</v>
      </c>
      <c r="F74" s="40"/>
      <c r="G74" s="41" t="s">
        <v>634</v>
      </c>
      <c r="H74" s="42"/>
      <c r="I74" s="35">
        <v>34400000</v>
      </c>
      <c r="J74" s="35">
        <v>31820000</v>
      </c>
      <c r="K74" s="35">
        <f t="shared" si="0"/>
        <v>2580000</v>
      </c>
    </row>
    <row r="75" spans="1:11" x14ac:dyDescent="0.25">
      <c r="A75" s="37">
        <v>43118</v>
      </c>
      <c r="B75" s="159">
        <v>247</v>
      </c>
      <c r="C75" s="39">
        <v>219</v>
      </c>
      <c r="D75" s="39">
        <v>263</v>
      </c>
      <c r="E75" s="22" t="s">
        <v>745</v>
      </c>
      <c r="F75" s="40"/>
      <c r="G75" s="41" t="s">
        <v>635</v>
      </c>
      <c r="H75" s="42"/>
      <c r="I75" s="35">
        <v>48000000</v>
      </c>
      <c r="J75" s="35">
        <v>44600000</v>
      </c>
      <c r="K75" s="35">
        <f t="shared" si="0"/>
        <v>3400000</v>
      </c>
    </row>
    <row r="76" spans="1:11" x14ac:dyDescent="0.25">
      <c r="A76" s="37">
        <v>43118</v>
      </c>
      <c r="B76" s="159">
        <v>259</v>
      </c>
      <c r="C76" s="39">
        <v>280</v>
      </c>
      <c r="D76" s="39">
        <v>264</v>
      </c>
      <c r="E76" s="22" t="s">
        <v>746</v>
      </c>
      <c r="F76" s="40"/>
      <c r="G76" s="41" t="s">
        <v>636</v>
      </c>
      <c r="H76" s="42"/>
      <c r="I76" s="35">
        <v>36000000</v>
      </c>
      <c r="J76" s="35">
        <v>33300000</v>
      </c>
      <c r="K76" s="35">
        <f t="shared" si="0"/>
        <v>2700000</v>
      </c>
    </row>
    <row r="77" spans="1:11" x14ac:dyDescent="0.25">
      <c r="A77" s="37">
        <v>43118</v>
      </c>
      <c r="B77" s="159">
        <v>261</v>
      </c>
      <c r="C77" s="39">
        <v>283</v>
      </c>
      <c r="D77" s="39">
        <v>265</v>
      </c>
      <c r="E77" s="22" t="s">
        <v>746</v>
      </c>
      <c r="F77" s="40"/>
      <c r="G77" s="41" t="s">
        <v>637</v>
      </c>
      <c r="H77" s="42"/>
      <c r="I77" s="35">
        <v>36000000</v>
      </c>
      <c r="J77" s="35">
        <v>33450000</v>
      </c>
      <c r="K77" s="35">
        <f t="shared" si="0"/>
        <v>2550000</v>
      </c>
    </row>
    <row r="78" spans="1:11" x14ac:dyDescent="0.25">
      <c r="A78" s="37">
        <v>43118</v>
      </c>
      <c r="B78" s="159">
        <v>160</v>
      </c>
      <c r="C78" s="39">
        <v>191</v>
      </c>
      <c r="D78" s="39">
        <v>266</v>
      </c>
      <c r="E78" s="22" t="s">
        <v>748</v>
      </c>
      <c r="F78" s="40"/>
      <c r="G78" s="41" t="s">
        <v>638</v>
      </c>
      <c r="H78" s="42"/>
      <c r="I78" s="35">
        <v>48000000</v>
      </c>
      <c r="J78" s="35">
        <v>38600000</v>
      </c>
      <c r="K78" s="35">
        <f t="shared" si="0"/>
        <v>9400000</v>
      </c>
    </row>
    <row r="79" spans="1:11" x14ac:dyDescent="0.25">
      <c r="A79" s="37">
        <v>43118</v>
      </c>
      <c r="B79" s="159">
        <v>270</v>
      </c>
      <c r="C79" s="39">
        <v>314</v>
      </c>
      <c r="D79" s="39">
        <v>268</v>
      </c>
      <c r="E79" s="22" t="s">
        <v>749</v>
      </c>
      <c r="F79" s="40"/>
      <c r="G79" s="41" t="s">
        <v>639</v>
      </c>
      <c r="H79" s="42"/>
      <c r="I79" s="35">
        <v>64000000</v>
      </c>
      <c r="J79" s="35">
        <v>59466667</v>
      </c>
      <c r="K79" s="35">
        <f t="shared" si="0"/>
        <v>4533333</v>
      </c>
    </row>
    <row r="80" spans="1:11" x14ac:dyDescent="0.25">
      <c r="A80" s="37">
        <v>43118</v>
      </c>
      <c r="B80" s="159">
        <v>271</v>
      </c>
      <c r="C80" s="39">
        <v>321</v>
      </c>
      <c r="D80" s="39">
        <v>269</v>
      </c>
      <c r="E80" s="22" t="s">
        <v>750</v>
      </c>
      <c r="F80" s="40"/>
      <c r="G80" s="41" t="s">
        <v>640</v>
      </c>
      <c r="H80" s="42"/>
      <c r="I80" s="35">
        <v>17600000</v>
      </c>
      <c r="J80" s="35">
        <v>16280000</v>
      </c>
      <c r="K80" s="35">
        <f t="shared" si="0"/>
        <v>1320000</v>
      </c>
    </row>
    <row r="81" spans="1:11" x14ac:dyDescent="0.25">
      <c r="A81" s="37">
        <v>43118</v>
      </c>
      <c r="B81" s="159">
        <v>275</v>
      </c>
      <c r="C81" s="39">
        <v>274</v>
      </c>
      <c r="D81" s="39">
        <v>270</v>
      </c>
      <c r="E81" s="22" t="s">
        <v>747</v>
      </c>
      <c r="F81" s="40"/>
      <c r="G81" s="41" t="s">
        <v>641</v>
      </c>
      <c r="H81" s="42"/>
      <c r="I81" s="35">
        <v>48000000</v>
      </c>
      <c r="J81" s="35">
        <v>44400000</v>
      </c>
      <c r="K81" s="35">
        <f t="shared" si="0"/>
        <v>3600000</v>
      </c>
    </row>
    <row r="82" spans="1:11" x14ac:dyDescent="0.25">
      <c r="A82" s="37">
        <v>43118</v>
      </c>
      <c r="B82" s="159">
        <v>295</v>
      </c>
      <c r="C82" s="39">
        <v>320</v>
      </c>
      <c r="D82" s="39">
        <v>272</v>
      </c>
      <c r="E82" s="22" t="s">
        <v>750</v>
      </c>
      <c r="F82" s="40"/>
      <c r="G82" s="41" t="s">
        <v>642</v>
      </c>
      <c r="H82" s="42"/>
      <c r="I82" s="35">
        <v>17600000</v>
      </c>
      <c r="J82" s="35">
        <v>16280000</v>
      </c>
      <c r="K82" s="35">
        <f t="shared" si="0"/>
        <v>1320000</v>
      </c>
    </row>
    <row r="83" spans="1:11" x14ac:dyDescent="0.25">
      <c r="A83" s="37">
        <v>43118</v>
      </c>
      <c r="B83" s="159">
        <v>273</v>
      </c>
      <c r="C83" s="39">
        <v>323</v>
      </c>
      <c r="D83" s="39">
        <v>273</v>
      </c>
      <c r="E83" s="22" t="s">
        <v>750</v>
      </c>
      <c r="F83" s="40"/>
      <c r="G83" s="41" t="s">
        <v>643</v>
      </c>
      <c r="H83" s="42"/>
      <c r="I83" s="35">
        <v>17600000</v>
      </c>
      <c r="J83" s="35">
        <v>16280000</v>
      </c>
      <c r="K83" s="35">
        <f t="shared" si="0"/>
        <v>1320000</v>
      </c>
    </row>
    <row r="84" spans="1:11" x14ac:dyDescent="0.25">
      <c r="A84" s="37">
        <v>43118</v>
      </c>
      <c r="B84" s="159">
        <v>243</v>
      </c>
      <c r="C84" s="39">
        <v>269</v>
      </c>
      <c r="D84" s="39">
        <v>275</v>
      </c>
      <c r="E84" s="22" t="s">
        <v>751</v>
      </c>
      <c r="F84" s="40"/>
      <c r="G84" s="41" t="s">
        <v>644</v>
      </c>
      <c r="H84" s="42"/>
      <c r="I84" s="35">
        <v>20000000</v>
      </c>
      <c r="J84" s="35">
        <v>18500000</v>
      </c>
      <c r="K84" s="35">
        <f t="shared" si="0"/>
        <v>1500000</v>
      </c>
    </row>
    <row r="85" spans="1:11" x14ac:dyDescent="0.25">
      <c r="A85" s="37">
        <v>43118</v>
      </c>
      <c r="B85" s="159">
        <v>333</v>
      </c>
      <c r="C85" s="39">
        <v>346</v>
      </c>
      <c r="D85" s="39">
        <v>276</v>
      </c>
      <c r="E85" s="22" t="s">
        <v>752</v>
      </c>
      <c r="F85" s="40"/>
      <c r="G85" s="41" t="s">
        <v>645</v>
      </c>
      <c r="H85" s="42"/>
      <c r="I85" s="35">
        <v>37600000</v>
      </c>
      <c r="J85" s="35">
        <v>34780000</v>
      </c>
      <c r="K85" s="35">
        <f t="shared" si="0"/>
        <v>2820000</v>
      </c>
    </row>
    <row r="86" spans="1:11" x14ac:dyDescent="0.25">
      <c r="A86" s="37">
        <v>43118</v>
      </c>
      <c r="B86" s="159">
        <v>334</v>
      </c>
      <c r="C86" s="39">
        <v>345</v>
      </c>
      <c r="D86" s="39">
        <v>281</v>
      </c>
      <c r="E86" s="22" t="s">
        <v>752</v>
      </c>
      <c r="F86" s="40"/>
      <c r="G86" s="41" t="s">
        <v>646</v>
      </c>
      <c r="H86" s="42"/>
      <c r="I86" s="35">
        <v>37600000</v>
      </c>
      <c r="J86" s="35">
        <v>34780000</v>
      </c>
      <c r="K86" s="35">
        <f t="shared" si="0"/>
        <v>2820000</v>
      </c>
    </row>
    <row r="87" spans="1:11" x14ac:dyDescent="0.25">
      <c r="A87" s="37">
        <v>43119</v>
      </c>
      <c r="B87" s="159">
        <v>276</v>
      </c>
      <c r="C87" s="39">
        <v>275</v>
      </c>
      <c r="D87" s="39">
        <v>285</v>
      </c>
      <c r="E87" s="22" t="s">
        <v>747</v>
      </c>
      <c r="F87" s="40"/>
      <c r="G87" s="41" t="s">
        <v>647</v>
      </c>
      <c r="H87" s="42"/>
      <c r="I87" s="35">
        <v>48000000</v>
      </c>
      <c r="J87" s="35">
        <v>44400000</v>
      </c>
      <c r="K87" s="35">
        <f t="shared" si="0"/>
        <v>3600000</v>
      </c>
    </row>
    <row r="88" spans="1:11" x14ac:dyDescent="0.25">
      <c r="A88" s="37">
        <v>43119</v>
      </c>
      <c r="B88" s="159">
        <v>265</v>
      </c>
      <c r="C88" s="39">
        <v>284</v>
      </c>
      <c r="D88" s="39">
        <v>286</v>
      </c>
      <c r="E88" s="22" t="s">
        <v>746</v>
      </c>
      <c r="F88" s="40"/>
      <c r="G88" s="41" t="s">
        <v>648</v>
      </c>
      <c r="H88" s="42"/>
      <c r="I88" s="35">
        <v>36000000</v>
      </c>
      <c r="J88" s="35">
        <v>33300000</v>
      </c>
      <c r="K88" s="35">
        <f t="shared" si="0"/>
        <v>2700000</v>
      </c>
    </row>
    <row r="89" spans="1:11" x14ac:dyDescent="0.25">
      <c r="A89" s="37">
        <v>43119</v>
      </c>
      <c r="B89" s="159">
        <v>260</v>
      </c>
      <c r="C89" s="39">
        <v>282</v>
      </c>
      <c r="D89" s="39">
        <v>287</v>
      </c>
      <c r="E89" s="22" t="s">
        <v>746</v>
      </c>
      <c r="F89" s="40"/>
      <c r="G89" s="41" t="s">
        <v>649</v>
      </c>
      <c r="H89" s="42"/>
      <c r="I89" s="35">
        <v>36000000</v>
      </c>
      <c r="J89" s="35">
        <v>32850000</v>
      </c>
      <c r="K89" s="35">
        <f t="shared" si="0"/>
        <v>3150000</v>
      </c>
    </row>
    <row r="90" spans="1:11" x14ac:dyDescent="0.25">
      <c r="A90" s="37">
        <v>43119</v>
      </c>
      <c r="B90" s="159">
        <v>224</v>
      </c>
      <c r="C90" s="39">
        <v>270</v>
      </c>
      <c r="D90" s="39">
        <v>288</v>
      </c>
      <c r="E90" s="22" t="s">
        <v>753</v>
      </c>
      <c r="F90" s="40"/>
      <c r="G90" s="41" t="s">
        <v>650</v>
      </c>
      <c r="H90" s="42"/>
      <c r="I90" s="35">
        <v>31256000</v>
      </c>
      <c r="J90" s="35">
        <v>28911800</v>
      </c>
      <c r="K90" s="35">
        <f t="shared" si="0"/>
        <v>2344200</v>
      </c>
    </row>
    <row r="91" spans="1:11" x14ac:dyDescent="0.25">
      <c r="A91" s="37">
        <v>43119</v>
      </c>
      <c r="B91" s="159">
        <v>182</v>
      </c>
      <c r="C91" s="39">
        <v>198</v>
      </c>
      <c r="D91" s="39">
        <v>294</v>
      </c>
      <c r="E91" s="22" t="s">
        <v>518</v>
      </c>
      <c r="F91" s="40"/>
      <c r="G91" s="41" t="s">
        <v>651</v>
      </c>
      <c r="H91" s="42"/>
      <c r="I91" s="35">
        <v>22400000</v>
      </c>
      <c r="J91" s="35">
        <v>20346667</v>
      </c>
      <c r="K91" s="35">
        <f t="shared" si="0"/>
        <v>2053333</v>
      </c>
    </row>
    <row r="92" spans="1:11" x14ac:dyDescent="0.25">
      <c r="A92" s="37">
        <v>43119</v>
      </c>
      <c r="B92" s="159">
        <v>258</v>
      </c>
      <c r="C92" s="39">
        <v>281</v>
      </c>
      <c r="D92" s="39">
        <v>299</v>
      </c>
      <c r="E92" s="22" t="s">
        <v>746</v>
      </c>
      <c r="F92" s="40"/>
      <c r="G92" s="41" t="s">
        <v>652</v>
      </c>
      <c r="H92" s="42"/>
      <c r="I92" s="35">
        <v>36000000</v>
      </c>
      <c r="J92" s="35">
        <v>33300000</v>
      </c>
      <c r="K92" s="35">
        <f t="shared" si="0"/>
        <v>2700000</v>
      </c>
    </row>
    <row r="93" spans="1:11" x14ac:dyDescent="0.25">
      <c r="A93" s="37">
        <v>43119</v>
      </c>
      <c r="B93" s="159">
        <v>262</v>
      </c>
      <c r="C93" s="39">
        <v>285</v>
      </c>
      <c r="D93" s="39">
        <v>300</v>
      </c>
      <c r="E93" s="22" t="s">
        <v>746</v>
      </c>
      <c r="F93" s="40"/>
      <c r="G93" s="41" t="s">
        <v>653</v>
      </c>
      <c r="H93" s="42"/>
      <c r="I93" s="35">
        <v>36000000</v>
      </c>
      <c r="J93" s="35">
        <v>33300000</v>
      </c>
      <c r="K93" s="35">
        <f t="shared" si="0"/>
        <v>2700000</v>
      </c>
    </row>
    <row r="94" spans="1:11" x14ac:dyDescent="0.25">
      <c r="A94" s="37">
        <v>43119</v>
      </c>
      <c r="B94" s="159">
        <v>272</v>
      </c>
      <c r="C94" s="39">
        <v>322</v>
      </c>
      <c r="D94" s="39">
        <v>301</v>
      </c>
      <c r="E94" s="22" t="s">
        <v>750</v>
      </c>
      <c r="F94" s="40"/>
      <c r="G94" s="41" t="s">
        <v>654</v>
      </c>
      <c r="H94" s="42"/>
      <c r="I94" s="35">
        <v>17600000</v>
      </c>
      <c r="J94" s="35">
        <v>16280000</v>
      </c>
      <c r="K94" s="35">
        <f t="shared" si="0"/>
        <v>1320000</v>
      </c>
    </row>
    <row r="95" spans="1:11" x14ac:dyDescent="0.25">
      <c r="A95" s="37">
        <v>43119</v>
      </c>
      <c r="B95" s="159">
        <v>363</v>
      </c>
      <c r="C95" s="39">
        <v>376</v>
      </c>
      <c r="D95" s="39">
        <v>302</v>
      </c>
      <c r="E95" s="22" t="s">
        <v>754</v>
      </c>
      <c r="F95" s="40"/>
      <c r="G95" s="41" t="s">
        <v>655</v>
      </c>
      <c r="H95" s="42"/>
      <c r="I95" s="35">
        <v>59376000</v>
      </c>
      <c r="J95" s="35">
        <v>54922800</v>
      </c>
      <c r="K95" s="35">
        <f t="shared" si="0"/>
        <v>4453200</v>
      </c>
    </row>
    <row r="96" spans="1:11" x14ac:dyDescent="0.25">
      <c r="A96" s="37">
        <v>43119</v>
      </c>
      <c r="B96" s="159">
        <v>350</v>
      </c>
      <c r="C96" s="39">
        <v>367</v>
      </c>
      <c r="D96" s="39">
        <v>307</v>
      </c>
      <c r="E96" s="22" t="s">
        <v>755</v>
      </c>
      <c r="F96" s="40"/>
      <c r="G96" s="41" t="s">
        <v>656</v>
      </c>
      <c r="H96" s="42"/>
      <c r="I96" s="35">
        <v>36000000</v>
      </c>
      <c r="J96" s="35">
        <v>32850000</v>
      </c>
      <c r="K96" s="35">
        <f t="shared" si="0"/>
        <v>3150000</v>
      </c>
    </row>
    <row r="97" spans="1:11" x14ac:dyDescent="0.25">
      <c r="A97" s="37">
        <v>43119</v>
      </c>
      <c r="B97" s="159">
        <v>345</v>
      </c>
      <c r="C97" s="39">
        <v>365</v>
      </c>
      <c r="D97" s="39">
        <v>310</v>
      </c>
      <c r="E97" s="22" t="s">
        <v>756</v>
      </c>
      <c r="F97" s="40"/>
      <c r="G97" s="41" t="s">
        <v>657</v>
      </c>
      <c r="H97" s="42"/>
      <c r="I97" s="35">
        <v>41600000</v>
      </c>
      <c r="J97" s="35">
        <v>28080000</v>
      </c>
      <c r="K97" s="35">
        <f t="shared" si="0"/>
        <v>13520000</v>
      </c>
    </row>
    <row r="98" spans="1:11" x14ac:dyDescent="0.25">
      <c r="A98" s="37">
        <v>43119</v>
      </c>
      <c r="B98" s="159">
        <v>343</v>
      </c>
      <c r="C98" s="39">
        <v>363</v>
      </c>
      <c r="D98" s="39">
        <v>312</v>
      </c>
      <c r="E98" s="22" t="s">
        <v>756</v>
      </c>
      <c r="F98" s="40"/>
      <c r="G98" s="41" t="s">
        <v>658</v>
      </c>
      <c r="H98" s="42"/>
      <c r="I98" s="35">
        <v>41600000</v>
      </c>
      <c r="J98" s="35">
        <v>38480000</v>
      </c>
      <c r="K98" s="35">
        <f t="shared" si="0"/>
        <v>3120000</v>
      </c>
    </row>
    <row r="99" spans="1:11" x14ac:dyDescent="0.25">
      <c r="A99" s="37">
        <v>43119</v>
      </c>
      <c r="B99" s="159">
        <v>340</v>
      </c>
      <c r="C99" s="39">
        <v>378</v>
      </c>
      <c r="D99" s="39">
        <v>313</v>
      </c>
      <c r="E99" s="22" t="s">
        <v>752</v>
      </c>
      <c r="F99" s="40"/>
      <c r="G99" s="41" t="s">
        <v>659</v>
      </c>
      <c r="H99" s="42"/>
      <c r="I99" s="35">
        <v>37600000</v>
      </c>
      <c r="J99" s="35">
        <v>34780000</v>
      </c>
      <c r="K99" s="35">
        <f t="shared" si="0"/>
        <v>2820000</v>
      </c>
    </row>
    <row r="100" spans="1:11" x14ac:dyDescent="0.25">
      <c r="A100" s="37">
        <v>43119</v>
      </c>
      <c r="B100" s="159">
        <v>335</v>
      </c>
      <c r="C100" s="39">
        <v>347</v>
      </c>
      <c r="D100" s="39">
        <v>315</v>
      </c>
      <c r="E100" s="22" t="s">
        <v>757</v>
      </c>
      <c r="F100" s="40"/>
      <c r="G100" s="41" t="s">
        <v>660</v>
      </c>
      <c r="H100" s="42"/>
      <c r="I100" s="35">
        <v>37600000</v>
      </c>
      <c r="J100" s="35">
        <v>34310000</v>
      </c>
      <c r="K100" s="35">
        <f t="shared" si="0"/>
        <v>3290000</v>
      </c>
    </row>
    <row r="101" spans="1:11" x14ac:dyDescent="0.25">
      <c r="A101" s="37">
        <v>43119</v>
      </c>
      <c r="B101" s="159">
        <v>331</v>
      </c>
      <c r="C101" s="39">
        <v>325</v>
      </c>
      <c r="D101" s="39">
        <v>316</v>
      </c>
      <c r="E101" s="22" t="s">
        <v>758</v>
      </c>
      <c r="F101" s="40"/>
      <c r="G101" s="41" t="s">
        <v>661</v>
      </c>
      <c r="H101" s="42"/>
      <c r="I101" s="35">
        <v>39992000</v>
      </c>
      <c r="J101" s="35">
        <v>36492700</v>
      </c>
      <c r="K101" s="35">
        <f t="shared" si="0"/>
        <v>3499300</v>
      </c>
    </row>
    <row r="102" spans="1:11" x14ac:dyDescent="0.25">
      <c r="A102" s="37">
        <v>43119</v>
      </c>
      <c r="B102" s="159">
        <v>344</v>
      </c>
      <c r="C102" s="39">
        <v>364</v>
      </c>
      <c r="D102" s="39">
        <v>321</v>
      </c>
      <c r="E102" s="22" t="s">
        <v>756</v>
      </c>
      <c r="F102" s="40"/>
      <c r="G102" s="41" t="s">
        <v>662</v>
      </c>
      <c r="H102" s="42"/>
      <c r="I102" s="35">
        <v>41600000</v>
      </c>
      <c r="J102" s="35">
        <v>38480000</v>
      </c>
      <c r="K102" s="35">
        <f t="shared" si="0"/>
        <v>3120000</v>
      </c>
    </row>
    <row r="103" spans="1:11" x14ac:dyDescent="0.25">
      <c r="A103" s="37">
        <v>43119</v>
      </c>
      <c r="B103" s="159">
        <v>306</v>
      </c>
      <c r="C103" s="39">
        <v>354</v>
      </c>
      <c r="D103" s="39">
        <v>330</v>
      </c>
      <c r="E103" s="22" t="s">
        <v>759</v>
      </c>
      <c r="F103" s="40"/>
      <c r="G103" s="41" t="s">
        <v>663</v>
      </c>
      <c r="H103" s="42"/>
      <c r="I103" s="35">
        <v>51000000</v>
      </c>
      <c r="J103" s="35">
        <v>51000000</v>
      </c>
      <c r="K103" s="35">
        <f t="shared" si="0"/>
        <v>0</v>
      </c>
    </row>
    <row r="104" spans="1:11" x14ac:dyDescent="0.25">
      <c r="A104" s="37">
        <v>43119</v>
      </c>
      <c r="B104" s="159">
        <v>330</v>
      </c>
      <c r="C104" s="39">
        <v>336</v>
      </c>
      <c r="D104" s="39">
        <v>335</v>
      </c>
      <c r="E104" s="22" t="s">
        <v>434</v>
      </c>
      <c r="F104" s="40"/>
      <c r="G104" s="41" t="s">
        <v>664</v>
      </c>
      <c r="H104" s="42"/>
      <c r="I104" s="35">
        <v>74800000</v>
      </c>
      <c r="J104" s="35">
        <v>49640000</v>
      </c>
      <c r="K104" s="35">
        <f t="shared" si="0"/>
        <v>25160000</v>
      </c>
    </row>
    <row r="105" spans="1:11" x14ac:dyDescent="0.25">
      <c r="A105" s="37">
        <v>43119</v>
      </c>
      <c r="B105" s="159">
        <v>342</v>
      </c>
      <c r="C105" s="39">
        <v>260</v>
      </c>
      <c r="D105" s="39">
        <v>336</v>
      </c>
      <c r="E105" s="22" t="s">
        <v>760</v>
      </c>
      <c r="F105" s="40"/>
      <c r="G105" s="41" t="s">
        <v>665</v>
      </c>
      <c r="H105" s="42"/>
      <c r="I105" s="35">
        <v>64000000</v>
      </c>
      <c r="J105" s="35">
        <v>59200000</v>
      </c>
      <c r="K105" s="35">
        <f t="shared" si="0"/>
        <v>4800000</v>
      </c>
    </row>
    <row r="106" spans="1:11" x14ac:dyDescent="0.25">
      <c r="A106" s="37">
        <v>43119</v>
      </c>
      <c r="B106" s="159">
        <v>392</v>
      </c>
      <c r="C106" s="39">
        <v>337</v>
      </c>
      <c r="D106" s="39">
        <v>337</v>
      </c>
      <c r="E106" s="22" t="s">
        <v>761</v>
      </c>
      <c r="F106" s="40"/>
      <c r="G106" s="41" t="s">
        <v>666</v>
      </c>
      <c r="H106" s="42"/>
      <c r="I106" s="35">
        <v>53346071</v>
      </c>
      <c r="J106" s="35">
        <v>53346071</v>
      </c>
      <c r="K106" s="35">
        <f t="shared" si="0"/>
        <v>0</v>
      </c>
    </row>
    <row r="107" spans="1:11" x14ac:dyDescent="0.25">
      <c r="A107" s="37">
        <v>43119</v>
      </c>
      <c r="B107" s="159">
        <v>349</v>
      </c>
      <c r="C107" s="39">
        <v>366</v>
      </c>
      <c r="D107" s="39">
        <v>339</v>
      </c>
      <c r="E107" s="22" t="s">
        <v>755</v>
      </c>
      <c r="F107" s="40"/>
      <c r="G107" s="41" t="s">
        <v>667</v>
      </c>
      <c r="H107" s="42"/>
      <c r="I107" s="35">
        <v>36000000</v>
      </c>
      <c r="J107" s="35">
        <v>29700000</v>
      </c>
      <c r="K107" s="35">
        <f t="shared" si="0"/>
        <v>6300000</v>
      </c>
    </row>
    <row r="108" spans="1:11" x14ac:dyDescent="0.25">
      <c r="A108" s="37">
        <v>43119</v>
      </c>
      <c r="B108" s="159">
        <v>369</v>
      </c>
      <c r="C108" s="39">
        <v>288</v>
      </c>
      <c r="D108" s="39">
        <v>340</v>
      </c>
      <c r="E108" s="22" t="s">
        <v>746</v>
      </c>
      <c r="F108" s="40"/>
      <c r="G108" s="41" t="s">
        <v>668</v>
      </c>
      <c r="H108" s="42"/>
      <c r="I108" s="35">
        <v>36000000</v>
      </c>
      <c r="J108" s="35">
        <v>33300000</v>
      </c>
      <c r="K108" s="35">
        <f t="shared" si="0"/>
        <v>2700000</v>
      </c>
    </row>
    <row r="109" spans="1:11" x14ac:dyDescent="0.25">
      <c r="A109" s="37">
        <v>43119</v>
      </c>
      <c r="B109" s="159">
        <v>351</v>
      </c>
      <c r="C109" s="39">
        <v>368</v>
      </c>
      <c r="D109" s="39">
        <v>341</v>
      </c>
      <c r="E109" s="22" t="s">
        <v>755</v>
      </c>
      <c r="F109" s="40"/>
      <c r="G109" s="41" t="s">
        <v>669</v>
      </c>
      <c r="H109" s="42"/>
      <c r="I109" s="35">
        <v>36000000</v>
      </c>
      <c r="J109" s="35">
        <v>32850000</v>
      </c>
      <c r="K109" s="35">
        <f t="shared" si="0"/>
        <v>3150000</v>
      </c>
    </row>
    <row r="110" spans="1:11" x14ac:dyDescent="0.25">
      <c r="A110" s="37">
        <v>43119</v>
      </c>
      <c r="B110" s="159">
        <v>352</v>
      </c>
      <c r="C110" s="39">
        <v>369</v>
      </c>
      <c r="D110" s="39">
        <v>342</v>
      </c>
      <c r="E110" s="22" t="s">
        <v>755</v>
      </c>
      <c r="F110" s="40"/>
      <c r="G110" s="41" t="s">
        <v>670</v>
      </c>
      <c r="H110" s="42"/>
      <c r="I110" s="35">
        <v>36000000</v>
      </c>
      <c r="J110" s="35">
        <v>32850000</v>
      </c>
      <c r="K110" s="35">
        <f t="shared" si="0"/>
        <v>3150000</v>
      </c>
    </row>
    <row r="111" spans="1:11" x14ac:dyDescent="0.25">
      <c r="A111" s="37">
        <v>43119</v>
      </c>
      <c r="B111" s="159">
        <v>353</v>
      </c>
      <c r="C111" s="39">
        <v>370</v>
      </c>
      <c r="D111" s="39">
        <v>343</v>
      </c>
      <c r="E111" s="22" t="s">
        <v>755</v>
      </c>
      <c r="F111" s="40"/>
      <c r="G111" s="41" t="s">
        <v>671</v>
      </c>
      <c r="H111" s="42"/>
      <c r="I111" s="35">
        <v>36000000</v>
      </c>
      <c r="J111" s="35">
        <v>32850000</v>
      </c>
      <c r="K111" s="35">
        <f t="shared" si="0"/>
        <v>3150000</v>
      </c>
    </row>
    <row r="112" spans="1:11" x14ac:dyDescent="0.25">
      <c r="A112" s="37">
        <v>43119</v>
      </c>
      <c r="B112" s="159">
        <v>354</v>
      </c>
      <c r="C112" s="39">
        <v>371</v>
      </c>
      <c r="D112" s="39">
        <v>345</v>
      </c>
      <c r="E112" s="22" t="s">
        <v>755</v>
      </c>
      <c r="F112" s="40"/>
      <c r="G112" s="41" t="s">
        <v>672</v>
      </c>
      <c r="H112" s="42"/>
      <c r="I112" s="35">
        <v>36000000</v>
      </c>
      <c r="J112" s="35">
        <v>32850000</v>
      </c>
      <c r="K112" s="35">
        <f t="shared" si="0"/>
        <v>3150000</v>
      </c>
    </row>
    <row r="113" spans="1:11" x14ac:dyDescent="0.25">
      <c r="A113" s="37">
        <v>43119</v>
      </c>
      <c r="B113" s="159">
        <v>355</v>
      </c>
      <c r="C113" s="39">
        <v>372</v>
      </c>
      <c r="D113" s="39">
        <v>347</v>
      </c>
      <c r="E113" s="22" t="s">
        <v>755</v>
      </c>
      <c r="F113" s="40"/>
      <c r="G113" s="41" t="s">
        <v>673</v>
      </c>
      <c r="H113" s="42"/>
      <c r="I113" s="35">
        <v>36000000</v>
      </c>
      <c r="J113" s="35">
        <v>32850000</v>
      </c>
      <c r="K113" s="35">
        <f t="shared" si="0"/>
        <v>3150000</v>
      </c>
    </row>
    <row r="114" spans="1:11" x14ac:dyDescent="0.25">
      <c r="A114" s="37">
        <v>43119</v>
      </c>
      <c r="B114" s="159">
        <v>357</v>
      </c>
      <c r="C114" s="39">
        <v>374</v>
      </c>
      <c r="D114" s="39">
        <v>349</v>
      </c>
      <c r="E114" s="22" t="s">
        <v>755</v>
      </c>
      <c r="F114" s="40"/>
      <c r="G114" s="41" t="s">
        <v>674</v>
      </c>
      <c r="H114" s="42"/>
      <c r="I114" s="35">
        <v>36000000</v>
      </c>
      <c r="J114" s="35">
        <v>32850000</v>
      </c>
      <c r="K114" s="35">
        <f t="shared" si="0"/>
        <v>3150000</v>
      </c>
    </row>
    <row r="115" spans="1:11" x14ac:dyDescent="0.25">
      <c r="A115" s="37">
        <v>43119</v>
      </c>
      <c r="B115" s="159">
        <v>358</v>
      </c>
      <c r="C115" s="39">
        <v>375</v>
      </c>
      <c r="D115" s="39">
        <v>350</v>
      </c>
      <c r="E115" s="22" t="s">
        <v>755</v>
      </c>
      <c r="F115" s="40"/>
      <c r="G115" s="41" t="s">
        <v>675</v>
      </c>
      <c r="H115" s="42"/>
      <c r="I115" s="35">
        <v>36000000</v>
      </c>
      <c r="J115" s="35">
        <v>32850000</v>
      </c>
      <c r="K115" s="35">
        <f t="shared" si="0"/>
        <v>3150000</v>
      </c>
    </row>
    <row r="116" spans="1:11" x14ac:dyDescent="0.25">
      <c r="A116" s="37">
        <v>43119</v>
      </c>
      <c r="B116" s="159">
        <v>360</v>
      </c>
      <c r="C116" s="39">
        <v>357</v>
      </c>
      <c r="D116" s="39">
        <v>351</v>
      </c>
      <c r="E116" s="22" t="s">
        <v>755</v>
      </c>
      <c r="F116" s="40"/>
      <c r="G116" s="41" t="s">
        <v>676</v>
      </c>
      <c r="H116" s="42"/>
      <c r="I116" s="35">
        <v>49500000</v>
      </c>
      <c r="J116" s="35">
        <v>32850000</v>
      </c>
      <c r="K116" s="35">
        <f t="shared" si="0"/>
        <v>16650000</v>
      </c>
    </row>
    <row r="117" spans="1:11" x14ac:dyDescent="0.25">
      <c r="A117" s="37">
        <v>43119</v>
      </c>
      <c r="B117" s="159">
        <v>364</v>
      </c>
      <c r="C117" s="39">
        <v>358</v>
      </c>
      <c r="D117" s="39">
        <v>352</v>
      </c>
      <c r="E117" s="22" t="s">
        <v>762</v>
      </c>
      <c r="F117" s="40"/>
      <c r="G117" s="41" t="s">
        <v>677</v>
      </c>
      <c r="H117" s="42"/>
      <c r="I117" s="35">
        <v>31256000</v>
      </c>
      <c r="J117" s="35">
        <v>28521100</v>
      </c>
      <c r="K117" s="35">
        <f t="shared" si="0"/>
        <v>2734900</v>
      </c>
    </row>
    <row r="118" spans="1:11" x14ac:dyDescent="0.25">
      <c r="A118" s="37">
        <v>43119</v>
      </c>
      <c r="B118" s="159">
        <v>266</v>
      </c>
      <c r="C118" s="39">
        <v>315</v>
      </c>
      <c r="D118" s="39">
        <v>361</v>
      </c>
      <c r="E118" s="22" t="s">
        <v>756</v>
      </c>
      <c r="F118" s="40"/>
      <c r="G118" s="41" t="s">
        <v>678</v>
      </c>
      <c r="H118" s="42"/>
      <c r="I118" s="35">
        <v>52800000</v>
      </c>
      <c r="J118" s="35">
        <v>35040000</v>
      </c>
      <c r="K118" s="35">
        <f t="shared" si="0"/>
        <v>17760000</v>
      </c>
    </row>
    <row r="119" spans="1:11" x14ac:dyDescent="0.25">
      <c r="A119" s="37">
        <v>43122</v>
      </c>
      <c r="B119" s="159">
        <v>356</v>
      </c>
      <c r="C119" s="39">
        <v>373</v>
      </c>
      <c r="D119" s="39">
        <v>373</v>
      </c>
      <c r="E119" s="22" t="s">
        <v>755</v>
      </c>
      <c r="F119" s="40"/>
      <c r="G119" s="41" t="s">
        <v>679</v>
      </c>
      <c r="H119" s="42"/>
      <c r="I119" s="35">
        <v>36000000</v>
      </c>
      <c r="J119" s="35">
        <v>32850000</v>
      </c>
      <c r="K119" s="35">
        <f t="shared" si="0"/>
        <v>3150000</v>
      </c>
    </row>
    <row r="120" spans="1:11" x14ac:dyDescent="0.25">
      <c r="A120" s="37">
        <v>43122</v>
      </c>
      <c r="B120" s="159">
        <v>403</v>
      </c>
      <c r="C120" s="39">
        <v>377</v>
      </c>
      <c r="D120" s="39">
        <v>377</v>
      </c>
      <c r="E120" s="22" t="s">
        <v>763</v>
      </c>
      <c r="F120" s="40"/>
      <c r="G120" s="41" t="s">
        <v>680</v>
      </c>
      <c r="H120" s="42"/>
      <c r="I120" s="35">
        <v>16000000</v>
      </c>
      <c r="J120" s="35">
        <v>14600000</v>
      </c>
      <c r="K120" s="35">
        <f t="shared" si="0"/>
        <v>1400000</v>
      </c>
    </row>
    <row r="121" spans="1:11" x14ac:dyDescent="0.25">
      <c r="A121" s="37">
        <v>43122</v>
      </c>
      <c r="B121" s="159">
        <v>361</v>
      </c>
      <c r="C121" s="39">
        <v>355</v>
      </c>
      <c r="D121" s="39">
        <v>379</v>
      </c>
      <c r="E121" s="22" t="s">
        <v>606</v>
      </c>
      <c r="F121" s="40"/>
      <c r="G121" s="41" t="s">
        <v>681</v>
      </c>
      <c r="H121" s="42"/>
      <c r="I121" s="35">
        <v>56000000</v>
      </c>
      <c r="J121" s="35">
        <v>50866667</v>
      </c>
      <c r="K121" s="35">
        <f t="shared" si="0"/>
        <v>5133333</v>
      </c>
    </row>
    <row r="122" spans="1:11" x14ac:dyDescent="0.25">
      <c r="A122" s="37">
        <v>43122</v>
      </c>
      <c r="B122" s="159">
        <v>244</v>
      </c>
      <c r="C122" s="39">
        <v>222</v>
      </c>
      <c r="D122" s="39">
        <v>381</v>
      </c>
      <c r="E122" s="22" t="s">
        <v>745</v>
      </c>
      <c r="F122" s="40"/>
      <c r="G122" s="41" t="s">
        <v>682</v>
      </c>
      <c r="H122" s="42"/>
      <c r="I122" s="35">
        <v>48000000</v>
      </c>
      <c r="J122" s="35">
        <v>43600000</v>
      </c>
      <c r="K122" s="35">
        <f t="shared" si="0"/>
        <v>4400000</v>
      </c>
    </row>
    <row r="123" spans="1:11" x14ac:dyDescent="0.25">
      <c r="A123" s="37">
        <v>43122</v>
      </c>
      <c r="B123" s="159">
        <v>348</v>
      </c>
      <c r="C123" s="39">
        <v>356</v>
      </c>
      <c r="D123" s="39">
        <v>386</v>
      </c>
      <c r="E123" s="22" t="s">
        <v>755</v>
      </c>
      <c r="F123" s="40"/>
      <c r="G123" s="41" t="s">
        <v>683</v>
      </c>
      <c r="H123" s="42"/>
      <c r="I123" s="35">
        <v>49500000</v>
      </c>
      <c r="J123" s="35">
        <v>32850000</v>
      </c>
      <c r="K123" s="35">
        <f t="shared" si="0"/>
        <v>16650000</v>
      </c>
    </row>
    <row r="124" spans="1:11" x14ac:dyDescent="0.25">
      <c r="A124" s="37">
        <v>43122</v>
      </c>
      <c r="B124" s="159">
        <v>263</v>
      </c>
      <c r="C124" s="39">
        <v>287</v>
      </c>
      <c r="D124" s="39">
        <v>404</v>
      </c>
      <c r="E124" s="22" t="s">
        <v>746</v>
      </c>
      <c r="F124" s="40"/>
      <c r="G124" s="41" t="s">
        <v>684</v>
      </c>
      <c r="H124" s="42"/>
      <c r="I124" s="35">
        <v>36000000</v>
      </c>
      <c r="J124" s="35">
        <v>25050000</v>
      </c>
      <c r="K124" s="35">
        <f t="shared" si="0"/>
        <v>10950000</v>
      </c>
    </row>
    <row r="125" spans="1:11" x14ac:dyDescent="0.25">
      <c r="A125" s="37">
        <v>43122</v>
      </c>
      <c r="B125" s="159">
        <v>402</v>
      </c>
      <c r="C125" s="39">
        <v>382</v>
      </c>
      <c r="D125" s="39">
        <v>416</v>
      </c>
      <c r="E125" s="22" t="s">
        <v>764</v>
      </c>
      <c r="F125" s="40"/>
      <c r="G125" s="41" t="s">
        <v>685</v>
      </c>
      <c r="H125" s="42"/>
      <c r="I125" s="35">
        <v>37600000</v>
      </c>
      <c r="J125" s="35">
        <v>34153333</v>
      </c>
      <c r="K125" s="35">
        <f t="shared" si="0"/>
        <v>3446667</v>
      </c>
    </row>
    <row r="126" spans="1:11" x14ac:dyDescent="0.25">
      <c r="A126" s="37">
        <v>43123</v>
      </c>
      <c r="B126" s="159">
        <v>401</v>
      </c>
      <c r="C126" s="39">
        <v>381</v>
      </c>
      <c r="D126" s="39">
        <v>419</v>
      </c>
      <c r="E126" s="22" t="s">
        <v>764</v>
      </c>
      <c r="F126" s="40"/>
      <c r="G126" s="41" t="s">
        <v>686</v>
      </c>
      <c r="H126" s="42"/>
      <c r="I126" s="35">
        <v>37600000</v>
      </c>
      <c r="J126" s="35">
        <v>34153333</v>
      </c>
      <c r="K126" s="35">
        <f t="shared" si="0"/>
        <v>3446667</v>
      </c>
    </row>
    <row r="127" spans="1:11" x14ac:dyDescent="0.25">
      <c r="A127" s="37">
        <v>43123</v>
      </c>
      <c r="B127" s="159">
        <v>441</v>
      </c>
      <c r="C127" s="39">
        <v>448</v>
      </c>
      <c r="D127" s="39">
        <v>431</v>
      </c>
      <c r="E127" s="22" t="s">
        <v>765</v>
      </c>
      <c r="F127" s="40"/>
      <c r="G127" s="41" t="s">
        <v>687</v>
      </c>
      <c r="H127" s="42"/>
      <c r="I127" s="35">
        <v>64000000</v>
      </c>
      <c r="J127" s="35">
        <v>58133333</v>
      </c>
      <c r="K127" s="35">
        <f t="shared" si="0"/>
        <v>5866667</v>
      </c>
    </row>
    <row r="128" spans="1:11" x14ac:dyDescent="0.25">
      <c r="A128" s="37">
        <v>43123</v>
      </c>
      <c r="B128" s="38" t="s">
        <v>1265</v>
      </c>
      <c r="C128" s="39">
        <v>239</v>
      </c>
      <c r="D128" s="39">
        <v>433</v>
      </c>
      <c r="E128" s="22" t="s">
        <v>766</v>
      </c>
      <c r="F128" s="40"/>
      <c r="G128" s="41" t="s">
        <v>125</v>
      </c>
      <c r="H128" s="42"/>
      <c r="I128" s="35">
        <v>261710</v>
      </c>
      <c r="J128" s="35">
        <v>261710</v>
      </c>
      <c r="K128" s="35">
        <f t="shared" si="0"/>
        <v>0</v>
      </c>
    </row>
    <row r="129" spans="1:11" x14ac:dyDescent="0.25">
      <c r="A129" s="37">
        <v>43123</v>
      </c>
      <c r="B129" s="38" t="s">
        <v>1266</v>
      </c>
      <c r="C129" s="39">
        <v>239</v>
      </c>
      <c r="D129" s="39">
        <v>435</v>
      </c>
      <c r="E129" s="22" t="s">
        <v>767</v>
      </c>
      <c r="F129" s="40"/>
      <c r="G129" s="41" t="s">
        <v>125</v>
      </c>
      <c r="H129" s="42"/>
      <c r="I129" s="35">
        <v>401470</v>
      </c>
      <c r="J129" s="35">
        <v>401470</v>
      </c>
      <c r="K129" s="35">
        <f t="shared" si="0"/>
        <v>0</v>
      </c>
    </row>
    <row r="130" spans="1:11" x14ac:dyDescent="0.25">
      <c r="A130" s="37">
        <v>43123</v>
      </c>
      <c r="B130" s="159">
        <v>410</v>
      </c>
      <c r="C130" s="39">
        <v>427</v>
      </c>
      <c r="D130" s="39">
        <v>447</v>
      </c>
      <c r="E130" s="22" t="s">
        <v>768</v>
      </c>
      <c r="F130" s="40"/>
      <c r="G130" s="41" t="s">
        <v>688</v>
      </c>
      <c r="H130" s="42"/>
      <c r="I130" s="35">
        <v>16000000</v>
      </c>
      <c r="J130" s="35">
        <v>14533333</v>
      </c>
      <c r="K130" s="35">
        <f t="shared" si="0"/>
        <v>1466667</v>
      </c>
    </row>
    <row r="131" spans="1:11" x14ac:dyDescent="0.25">
      <c r="A131" s="37">
        <v>43123</v>
      </c>
      <c r="B131" s="159">
        <v>431</v>
      </c>
      <c r="C131" s="39">
        <v>380</v>
      </c>
      <c r="D131" s="39">
        <v>452</v>
      </c>
      <c r="E131" s="22" t="s">
        <v>769</v>
      </c>
      <c r="F131" s="40"/>
      <c r="G131" s="41" t="s">
        <v>689</v>
      </c>
      <c r="H131" s="42"/>
      <c r="I131" s="35">
        <v>33600000</v>
      </c>
      <c r="J131" s="35">
        <v>30240000</v>
      </c>
      <c r="K131" s="35">
        <f>+I131-J131</f>
        <v>3360000</v>
      </c>
    </row>
    <row r="132" spans="1:11" x14ac:dyDescent="0.25">
      <c r="A132" s="37">
        <v>43123</v>
      </c>
      <c r="B132" s="159">
        <v>437</v>
      </c>
      <c r="C132" s="39">
        <v>449</v>
      </c>
      <c r="D132" s="39">
        <v>453</v>
      </c>
      <c r="E132" s="22" t="s">
        <v>770</v>
      </c>
      <c r="F132" s="40"/>
      <c r="G132" s="41" t="s">
        <v>690</v>
      </c>
      <c r="H132" s="42"/>
      <c r="I132" s="35">
        <v>56000000</v>
      </c>
      <c r="J132" s="35">
        <v>50866667</v>
      </c>
      <c r="K132" s="35">
        <f>+I132-J132</f>
        <v>5133333</v>
      </c>
    </row>
    <row r="133" spans="1:11" x14ac:dyDescent="0.25">
      <c r="A133" s="37">
        <v>43123</v>
      </c>
      <c r="B133" s="159">
        <v>411</v>
      </c>
      <c r="C133" s="39">
        <v>428</v>
      </c>
      <c r="D133" s="39">
        <v>460</v>
      </c>
      <c r="E133" s="22" t="s">
        <v>768</v>
      </c>
      <c r="F133" s="40"/>
      <c r="G133" s="41" t="s">
        <v>691</v>
      </c>
      <c r="H133" s="42"/>
      <c r="I133" s="35">
        <v>16000000</v>
      </c>
      <c r="J133" s="35">
        <v>14533333</v>
      </c>
      <c r="K133" s="35">
        <f>+I133-J133</f>
        <v>1466667</v>
      </c>
    </row>
    <row r="134" spans="1:11" x14ac:dyDescent="0.25">
      <c r="A134" s="37">
        <v>43124</v>
      </c>
      <c r="B134" s="159">
        <v>465</v>
      </c>
      <c r="C134" s="39">
        <v>379</v>
      </c>
      <c r="D134" s="39">
        <v>480</v>
      </c>
      <c r="E134" s="22" t="s">
        <v>771</v>
      </c>
      <c r="F134" s="40"/>
      <c r="G134" s="41" t="s">
        <v>692</v>
      </c>
      <c r="H134" s="42"/>
      <c r="I134" s="35">
        <v>94416000</v>
      </c>
      <c r="J134" s="35">
        <v>59010000</v>
      </c>
      <c r="K134" s="35">
        <f>+I134-J134</f>
        <v>35406000</v>
      </c>
    </row>
    <row r="135" spans="1:11" x14ac:dyDescent="0.25">
      <c r="A135" s="37">
        <v>43125</v>
      </c>
      <c r="B135" s="159">
        <v>438</v>
      </c>
      <c r="C135" s="39">
        <v>445</v>
      </c>
      <c r="D135" s="39">
        <v>490</v>
      </c>
      <c r="E135" s="22" t="s">
        <v>772</v>
      </c>
      <c r="F135" s="40"/>
      <c r="G135" s="41" t="s">
        <v>693</v>
      </c>
      <c r="H135" s="42"/>
      <c r="I135" s="35">
        <v>29200000</v>
      </c>
      <c r="J135" s="35">
        <v>22630000</v>
      </c>
      <c r="K135" s="35">
        <f t="shared" ref="K135:K201" si="1">+I135-J135</f>
        <v>6570000</v>
      </c>
    </row>
    <row r="136" spans="1:11" x14ac:dyDescent="0.25">
      <c r="A136" s="37">
        <v>43125</v>
      </c>
      <c r="B136" s="159">
        <v>474</v>
      </c>
      <c r="C136" s="39">
        <v>490</v>
      </c>
      <c r="D136" s="39">
        <v>502</v>
      </c>
      <c r="E136" s="22" t="s">
        <v>755</v>
      </c>
      <c r="F136" s="40"/>
      <c r="G136" s="41" t="s">
        <v>694</v>
      </c>
      <c r="H136" s="42"/>
      <c r="I136" s="35">
        <v>18000000</v>
      </c>
      <c r="J136" s="35">
        <v>18000000</v>
      </c>
      <c r="K136" s="35">
        <f t="shared" si="1"/>
        <v>0</v>
      </c>
    </row>
    <row r="137" spans="1:11" x14ac:dyDescent="0.25">
      <c r="A137" s="37">
        <v>43125</v>
      </c>
      <c r="B137" s="159">
        <v>491</v>
      </c>
      <c r="C137" s="39">
        <v>516</v>
      </c>
      <c r="D137" s="39">
        <v>504</v>
      </c>
      <c r="E137" s="22" t="s">
        <v>755</v>
      </c>
      <c r="F137" s="40"/>
      <c r="G137" s="41" t="s">
        <v>695</v>
      </c>
      <c r="H137" s="42"/>
      <c r="I137" s="35">
        <v>32000000</v>
      </c>
      <c r="J137" s="35">
        <v>28666667</v>
      </c>
      <c r="K137" s="35">
        <f t="shared" si="1"/>
        <v>3333333</v>
      </c>
    </row>
    <row r="138" spans="1:11" x14ac:dyDescent="0.25">
      <c r="A138" s="37">
        <v>43125</v>
      </c>
      <c r="B138" s="159">
        <v>492</v>
      </c>
      <c r="C138" s="39">
        <v>515</v>
      </c>
      <c r="D138" s="39">
        <v>514</v>
      </c>
      <c r="E138" s="22" t="s">
        <v>755</v>
      </c>
      <c r="F138" s="40"/>
      <c r="G138" s="41" t="s">
        <v>696</v>
      </c>
      <c r="H138" s="42"/>
      <c r="I138" s="35">
        <v>32000000</v>
      </c>
      <c r="J138" s="35">
        <v>28666667</v>
      </c>
      <c r="K138" s="35">
        <f t="shared" si="1"/>
        <v>3333333</v>
      </c>
    </row>
    <row r="139" spans="1:11" x14ac:dyDescent="0.25">
      <c r="A139" s="37">
        <v>43126</v>
      </c>
      <c r="B139" s="159">
        <v>506</v>
      </c>
      <c r="C139" s="39">
        <v>520</v>
      </c>
      <c r="D139" s="39">
        <v>518</v>
      </c>
      <c r="E139" s="22" t="s">
        <v>773</v>
      </c>
      <c r="F139" s="40"/>
      <c r="G139" s="41" t="s">
        <v>697</v>
      </c>
      <c r="H139" s="42"/>
      <c r="I139" s="35">
        <v>31256000</v>
      </c>
      <c r="J139" s="35">
        <v>27349000</v>
      </c>
      <c r="K139" s="35">
        <f t="shared" si="1"/>
        <v>3907000</v>
      </c>
    </row>
    <row r="140" spans="1:11" x14ac:dyDescent="0.25">
      <c r="A140" s="37">
        <v>43126</v>
      </c>
      <c r="B140" s="159">
        <v>512</v>
      </c>
      <c r="C140" s="39">
        <v>537</v>
      </c>
      <c r="D140" s="39">
        <v>520</v>
      </c>
      <c r="E140" s="22" t="s">
        <v>774</v>
      </c>
      <c r="F140" s="40"/>
      <c r="G140" s="41" t="s">
        <v>698</v>
      </c>
      <c r="H140" s="42"/>
      <c r="I140" s="35">
        <v>17600000</v>
      </c>
      <c r="J140" s="35">
        <v>15473333</v>
      </c>
      <c r="K140" s="35">
        <f t="shared" si="1"/>
        <v>2126667</v>
      </c>
    </row>
    <row r="141" spans="1:11" x14ac:dyDescent="0.25">
      <c r="A141" s="37">
        <v>43126</v>
      </c>
      <c r="B141" s="159">
        <v>477</v>
      </c>
      <c r="C141" s="39">
        <v>499</v>
      </c>
      <c r="D141" s="39">
        <v>523</v>
      </c>
      <c r="E141" s="22" t="s">
        <v>524</v>
      </c>
      <c r="F141" s="40"/>
      <c r="G141" s="41" t="s">
        <v>699</v>
      </c>
      <c r="H141" s="42"/>
      <c r="I141" s="35">
        <v>31256000</v>
      </c>
      <c r="J141" s="35">
        <v>27609467</v>
      </c>
      <c r="K141" s="35">
        <f t="shared" si="1"/>
        <v>3646533</v>
      </c>
    </row>
    <row r="142" spans="1:11" x14ac:dyDescent="0.25">
      <c r="A142" s="37">
        <v>43126</v>
      </c>
      <c r="B142" s="159">
        <v>505</v>
      </c>
      <c r="C142" s="39">
        <v>522</v>
      </c>
      <c r="D142" s="39">
        <v>527</v>
      </c>
      <c r="E142" s="22" t="s">
        <v>775</v>
      </c>
      <c r="F142" s="40"/>
      <c r="G142" s="41" t="s">
        <v>700</v>
      </c>
      <c r="H142" s="42"/>
      <c r="I142" s="35">
        <v>36000000</v>
      </c>
      <c r="J142" s="35">
        <v>31800000</v>
      </c>
      <c r="K142" s="35">
        <f t="shared" si="1"/>
        <v>4200000</v>
      </c>
    </row>
    <row r="143" spans="1:11" x14ac:dyDescent="0.25">
      <c r="A143" s="37">
        <v>43126</v>
      </c>
      <c r="B143" s="159">
        <v>513</v>
      </c>
      <c r="C143" s="39">
        <v>539</v>
      </c>
      <c r="D143" s="39">
        <v>530</v>
      </c>
      <c r="E143" s="22" t="s">
        <v>776</v>
      </c>
      <c r="F143" s="40"/>
      <c r="G143" s="41" t="s">
        <v>701</v>
      </c>
      <c r="H143" s="42"/>
      <c r="I143" s="35">
        <v>32000000</v>
      </c>
      <c r="J143" s="35">
        <v>28133333</v>
      </c>
      <c r="K143" s="35">
        <f t="shared" si="1"/>
        <v>3866667</v>
      </c>
    </row>
    <row r="144" spans="1:11" x14ac:dyDescent="0.25">
      <c r="A144" s="37">
        <v>43126</v>
      </c>
      <c r="B144" s="159">
        <v>521</v>
      </c>
      <c r="C144" s="39">
        <v>546</v>
      </c>
      <c r="D144" s="39">
        <v>535</v>
      </c>
      <c r="E144" s="22" t="s">
        <v>519</v>
      </c>
      <c r="F144" s="40"/>
      <c r="G144" s="41" t="s">
        <v>702</v>
      </c>
      <c r="H144" s="42"/>
      <c r="I144" s="35">
        <v>32000000</v>
      </c>
      <c r="J144" s="35">
        <v>28266667</v>
      </c>
      <c r="K144" s="35">
        <f t="shared" si="1"/>
        <v>3733333</v>
      </c>
    </row>
    <row r="145" spans="1:11" x14ac:dyDescent="0.25">
      <c r="A145" s="37">
        <v>43126</v>
      </c>
      <c r="B145" s="159">
        <v>524</v>
      </c>
      <c r="C145" s="39">
        <v>548</v>
      </c>
      <c r="D145" s="39">
        <v>536</v>
      </c>
      <c r="E145" s="22" t="s">
        <v>519</v>
      </c>
      <c r="F145" s="40"/>
      <c r="G145" s="41" t="s">
        <v>703</v>
      </c>
      <c r="H145" s="42"/>
      <c r="I145" s="35">
        <v>32000000</v>
      </c>
      <c r="J145" s="35">
        <v>28266667</v>
      </c>
      <c r="K145" s="35">
        <f t="shared" si="1"/>
        <v>3733333</v>
      </c>
    </row>
    <row r="146" spans="1:11" x14ac:dyDescent="0.25">
      <c r="A146" s="37">
        <v>43126</v>
      </c>
      <c r="B146" s="159">
        <v>510</v>
      </c>
      <c r="C146" s="39">
        <v>535</v>
      </c>
      <c r="D146" s="39">
        <v>539</v>
      </c>
      <c r="E146" s="22" t="s">
        <v>752</v>
      </c>
      <c r="F146" s="40"/>
      <c r="G146" s="41" t="s">
        <v>704</v>
      </c>
      <c r="H146" s="42"/>
      <c r="I146" s="35">
        <v>36000000</v>
      </c>
      <c r="J146" s="35">
        <v>31800000</v>
      </c>
      <c r="K146" s="35">
        <f t="shared" si="1"/>
        <v>4200000</v>
      </c>
    </row>
    <row r="147" spans="1:11" x14ac:dyDescent="0.25">
      <c r="A147" s="37">
        <v>43126</v>
      </c>
      <c r="B147" s="159">
        <v>476</v>
      </c>
      <c r="C147" s="39">
        <v>498</v>
      </c>
      <c r="D147" s="39">
        <v>542</v>
      </c>
      <c r="E147" s="22" t="s">
        <v>524</v>
      </c>
      <c r="F147" s="40"/>
      <c r="G147" s="41" t="s">
        <v>705</v>
      </c>
      <c r="H147" s="42"/>
      <c r="I147" s="35">
        <v>31256000</v>
      </c>
      <c r="J147" s="35">
        <v>27479233</v>
      </c>
      <c r="K147" s="35">
        <f t="shared" si="1"/>
        <v>3776767</v>
      </c>
    </row>
    <row r="148" spans="1:11" x14ac:dyDescent="0.25">
      <c r="A148" s="37">
        <v>43126</v>
      </c>
      <c r="B148" s="159">
        <v>515</v>
      </c>
      <c r="C148" s="39">
        <v>538</v>
      </c>
      <c r="D148" s="39">
        <v>543</v>
      </c>
      <c r="E148" s="22" t="s">
        <v>521</v>
      </c>
      <c r="F148" s="40"/>
      <c r="G148" s="41" t="s">
        <v>706</v>
      </c>
      <c r="H148" s="42"/>
      <c r="I148" s="35">
        <v>34400000</v>
      </c>
      <c r="J148" s="35">
        <v>30386667</v>
      </c>
      <c r="K148" s="35">
        <f t="shared" si="1"/>
        <v>4013333</v>
      </c>
    </row>
    <row r="149" spans="1:11" x14ac:dyDescent="0.25">
      <c r="A149" s="37">
        <v>43126</v>
      </c>
      <c r="B149" s="159">
        <v>493</v>
      </c>
      <c r="C149" s="39">
        <v>514</v>
      </c>
      <c r="D149" s="39">
        <v>545</v>
      </c>
      <c r="E149" s="22" t="s">
        <v>755</v>
      </c>
      <c r="F149" s="40"/>
      <c r="G149" s="41" t="s">
        <v>707</v>
      </c>
      <c r="H149" s="42"/>
      <c r="I149" s="35">
        <v>32000000</v>
      </c>
      <c r="J149" s="35">
        <v>28666667</v>
      </c>
      <c r="K149" s="35">
        <f t="shared" si="1"/>
        <v>3333333</v>
      </c>
    </row>
    <row r="150" spans="1:11" x14ac:dyDescent="0.25">
      <c r="A150" s="37">
        <v>43126</v>
      </c>
      <c r="B150" s="159">
        <v>514</v>
      </c>
      <c r="C150" s="39">
        <v>540</v>
      </c>
      <c r="D150" s="39">
        <v>548</v>
      </c>
      <c r="E150" s="22" t="s">
        <v>776</v>
      </c>
      <c r="F150" s="40"/>
      <c r="G150" s="41" t="s">
        <v>708</v>
      </c>
      <c r="H150" s="42"/>
      <c r="I150" s="35">
        <v>32000000</v>
      </c>
      <c r="J150" s="35">
        <v>28266667</v>
      </c>
      <c r="K150" s="35">
        <f t="shared" si="1"/>
        <v>3733333</v>
      </c>
    </row>
    <row r="151" spans="1:11" x14ac:dyDescent="0.25">
      <c r="A151" s="37">
        <v>43126</v>
      </c>
      <c r="B151" s="159">
        <v>517</v>
      </c>
      <c r="C151" s="39">
        <v>542</v>
      </c>
      <c r="D151" s="39">
        <v>549</v>
      </c>
      <c r="E151" s="22" t="s">
        <v>777</v>
      </c>
      <c r="F151" s="40"/>
      <c r="G151" s="41" t="s">
        <v>709</v>
      </c>
      <c r="H151" s="42"/>
      <c r="I151" s="35">
        <v>36000000</v>
      </c>
      <c r="J151" s="35">
        <v>31650000</v>
      </c>
      <c r="K151" s="35">
        <f t="shared" si="1"/>
        <v>4350000</v>
      </c>
    </row>
    <row r="152" spans="1:11" x14ac:dyDescent="0.25">
      <c r="A152" s="37">
        <v>43126</v>
      </c>
      <c r="B152" s="159">
        <v>519</v>
      </c>
      <c r="C152" s="39">
        <v>533</v>
      </c>
      <c r="D152" s="39">
        <v>550</v>
      </c>
      <c r="E152" s="22" t="s">
        <v>778</v>
      </c>
      <c r="F152" s="40"/>
      <c r="G152" s="41" t="s">
        <v>710</v>
      </c>
      <c r="H152" s="42"/>
      <c r="I152" s="35">
        <v>56000000</v>
      </c>
      <c r="J152" s="35">
        <v>50166667</v>
      </c>
      <c r="K152" s="35">
        <f t="shared" si="1"/>
        <v>5833333</v>
      </c>
    </row>
    <row r="153" spans="1:11" x14ac:dyDescent="0.25">
      <c r="A153" s="37">
        <v>43126</v>
      </c>
      <c r="B153" s="159">
        <v>531</v>
      </c>
      <c r="C153" s="39">
        <v>555</v>
      </c>
      <c r="D153" s="39">
        <v>552</v>
      </c>
      <c r="E153" s="22" t="s">
        <v>779</v>
      </c>
      <c r="F153" s="40"/>
      <c r="G153" s="41" t="s">
        <v>711</v>
      </c>
      <c r="H153" s="42"/>
      <c r="I153" s="35">
        <v>32000000</v>
      </c>
      <c r="J153" s="35">
        <v>28133333</v>
      </c>
      <c r="K153" s="35">
        <f t="shared" si="1"/>
        <v>3866667</v>
      </c>
    </row>
    <row r="154" spans="1:11" x14ac:dyDescent="0.25">
      <c r="A154" s="37">
        <v>43126</v>
      </c>
      <c r="B154" s="159">
        <v>498</v>
      </c>
      <c r="C154" s="39">
        <v>536</v>
      </c>
      <c r="D154" s="39">
        <v>558</v>
      </c>
      <c r="E154" s="22" t="s">
        <v>540</v>
      </c>
      <c r="F154" s="40"/>
      <c r="G154" s="41" t="s">
        <v>712</v>
      </c>
      <c r="H154" s="42"/>
      <c r="I154" s="35">
        <v>37600000</v>
      </c>
      <c r="J154" s="35">
        <v>31490001</v>
      </c>
      <c r="K154" s="35">
        <f t="shared" si="1"/>
        <v>6109999</v>
      </c>
    </row>
    <row r="155" spans="1:11" x14ac:dyDescent="0.25">
      <c r="A155" s="37">
        <v>43126</v>
      </c>
      <c r="B155" s="159">
        <v>523</v>
      </c>
      <c r="C155" s="39">
        <v>549</v>
      </c>
      <c r="D155" s="39">
        <v>561</v>
      </c>
      <c r="E155" s="22" t="s">
        <v>519</v>
      </c>
      <c r="F155" s="40"/>
      <c r="G155" s="41" t="s">
        <v>713</v>
      </c>
      <c r="H155" s="42"/>
      <c r="I155" s="35">
        <v>32000000</v>
      </c>
      <c r="J155" s="35">
        <v>28133333</v>
      </c>
      <c r="K155" s="35">
        <f t="shared" si="1"/>
        <v>3866667</v>
      </c>
    </row>
    <row r="156" spans="1:11" x14ac:dyDescent="0.25">
      <c r="A156" s="37">
        <v>43126</v>
      </c>
      <c r="B156" s="159">
        <v>528</v>
      </c>
      <c r="C156" s="39">
        <v>552</v>
      </c>
      <c r="D156" s="39">
        <v>568</v>
      </c>
      <c r="E156" s="22" t="s">
        <v>539</v>
      </c>
      <c r="F156" s="40"/>
      <c r="G156" s="41" t="s">
        <v>714</v>
      </c>
      <c r="H156" s="42"/>
      <c r="I156" s="35">
        <v>17600000</v>
      </c>
      <c r="J156" s="35">
        <v>15326667</v>
      </c>
      <c r="K156" s="35">
        <f t="shared" si="1"/>
        <v>2273333</v>
      </c>
    </row>
    <row r="157" spans="1:11" x14ac:dyDescent="0.25">
      <c r="A157" s="37">
        <v>43126</v>
      </c>
      <c r="B157" s="159">
        <v>504</v>
      </c>
      <c r="C157" s="39">
        <v>521</v>
      </c>
      <c r="D157" s="39">
        <v>572</v>
      </c>
      <c r="E157" s="22" t="s">
        <v>775</v>
      </c>
      <c r="F157" s="40"/>
      <c r="G157" s="41" t="s">
        <v>715</v>
      </c>
      <c r="H157" s="42"/>
      <c r="I157" s="35">
        <v>36000000</v>
      </c>
      <c r="J157" s="35">
        <v>25650000</v>
      </c>
      <c r="K157" s="35">
        <f t="shared" si="1"/>
        <v>10350000</v>
      </c>
    </row>
    <row r="158" spans="1:11" x14ac:dyDescent="0.25">
      <c r="A158" s="37">
        <v>43126</v>
      </c>
      <c r="B158" s="159">
        <v>551</v>
      </c>
      <c r="C158" s="39">
        <v>597</v>
      </c>
      <c r="D158" s="39">
        <v>574</v>
      </c>
      <c r="E158" s="22" t="s">
        <v>780</v>
      </c>
      <c r="F158" s="40"/>
      <c r="G158" s="41" t="s">
        <v>716</v>
      </c>
      <c r="H158" s="42"/>
      <c r="I158" s="35">
        <v>17600000</v>
      </c>
      <c r="J158" s="35">
        <v>15400000</v>
      </c>
      <c r="K158" s="35">
        <f t="shared" si="1"/>
        <v>2200000</v>
      </c>
    </row>
    <row r="159" spans="1:11" x14ac:dyDescent="0.25">
      <c r="A159" s="37">
        <v>43126</v>
      </c>
      <c r="B159" s="159">
        <v>579</v>
      </c>
      <c r="C159" s="39">
        <v>646</v>
      </c>
      <c r="D159" s="39">
        <v>583</v>
      </c>
      <c r="E159" s="22" t="s">
        <v>781</v>
      </c>
      <c r="F159" s="40"/>
      <c r="G159" s="41" t="s">
        <v>717</v>
      </c>
      <c r="H159" s="42"/>
      <c r="I159" s="35">
        <v>58400000</v>
      </c>
      <c r="J159" s="35">
        <v>34796666</v>
      </c>
      <c r="K159" s="35">
        <f t="shared" si="1"/>
        <v>23603334</v>
      </c>
    </row>
    <row r="160" spans="1:11" x14ac:dyDescent="0.25">
      <c r="A160" s="37">
        <v>43126</v>
      </c>
      <c r="B160" s="159">
        <v>578</v>
      </c>
      <c r="C160" s="39">
        <v>626</v>
      </c>
      <c r="D160" s="39">
        <v>589</v>
      </c>
      <c r="E160" s="22" t="s">
        <v>782</v>
      </c>
      <c r="F160" s="40"/>
      <c r="G160" s="41" t="s">
        <v>718</v>
      </c>
      <c r="H160" s="42"/>
      <c r="I160" s="35">
        <v>37600000</v>
      </c>
      <c r="J160" s="35">
        <v>33056667</v>
      </c>
      <c r="K160" s="35">
        <f t="shared" si="1"/>
        <v>4543333</v>
      </c>
    </row>
    <row r="161" spans="1:11" x14ac:dyDescent="0.25">
      <c r="A161" s="37">
        <v>43126</v>
      </c>
      <c r="B161" s="159">
        <v>527</v>
      </c>
      <c r="C161" s="39">
        <v>550</v>
      </c>
      <c r="D161" s="39">
        <v>592</v>
      </c>
      <c r="E161" s="22" t="s">
        <v>539</v>
      </c>
      <c r="F161" s="40"/>
      <c r="G161" s="41" t="s">
        <v>719</v>
      </c>
      <c r="H161" s="42"/>
      <c r="I161" s="35">
        <v>17600000</v>
      </c>
      <c r="J161" s="35">
        <v>13126667</v>
      </c>
      <c r="K161" s="35">
        <f t="shared" si="1"/>
        <v>4473333</v>
      </c>
    </row>
    <row r="162" spans="1:11" x14ac:dyDescent="0.25">
      <c r="A162" s="37">
        <v>43126</v>
      </c>
      <c r="B162" s="159">
        <v>572</v>
      </c>
      <c r="C162" s="39">
        <v>592</v>
      </c>
      <c r="D162" s="39">
        <v>593</v>
      </c>
      <c r="E162" s="22" t="s">
        <v>783</v>
      </c>
      <c r="F162" s="40"/>
      <c r="G162" s="41" t="s">
        <v>720</v>
      </c>
      <c r="H162" s="42"/>
      <c r="I162" s="35">
        <v>39992000</v>
      </c>
      <c r="J162" s="35">
        <v>34993000</v>
      </c>
      <c r="K162" s="35">
        <f t="shared" si="1"/>
        <v>4999000</v>
      </c>
    </row>
    <row r="163" spans="1:11" x14ac:dyDescent="0.25">
      <c r="A163" s="37">
        <v>43126</v>
      </c>
      <c r="B163" s="159">
        <v>526</v>
      </c>
      <c r="C163" s="39">
        <v>551</v>
      </c>
      <c r="D163" s="39">
        <v>594</v>
      </c>
      <c r="E163" s="22" t="s">
        <v>539</v>
      </c>
      <c r="F163" s="40"/>
      <c r="G163" s="41" t="s">
        <v>721</v>
      </c>
      <c r="H163" s="42"/>
      <c r="I163" s="35">
        <v>17600000</v>
      </c>
      <c r="J163" s="35">
        <v>11000000</v>
      </c>
      <c r="K163" s="35">
        <f t="shared" si="1"/>
        <v>6600000</v>
      </c>
    </row>
    <row r="164" spans="1:11" x14ac:dyDescent="0.25">
      <c r="A164" s="37">
        <v>43126</v>
      </c>
      <c r="B164" s="159">
        <v>574</v>
      </c>
      <c r="C164" s="39">
        <v>588</v>
      </c>
      <c r="D164" s="39">
        <v>595</v>
      </c>
      <c r="E164" s="22" t="s">
        <v>783</v>
      </c>
      <c r="F164" s="40"/>
      <c r="G164" s="41" t="s">
        <v>722</v>
      </c>
      <c r="H164" s="42"/>
      <c r="I164" s="35">
        <v>39992000</v>
      </c>
      <c r="J164" s="35">
        <v>34826367</v>
      </c>
      <c r="K164" s="35">
        <f t="shared" si="1"/>
        <v>5165633</v>
      </c>
    </row>
    <row r="165" spans="1:11" x14ac:dyDescent="0.25">
      <c r="A165" s="37">
        <v>43126</v>
      </c>
      <c r="B165" s="159">
        <v>536</v>
      </c>
      <c r="C165" s="39">
        <v>571</v>
      </c>
      <c r="D165" s="39">
        <v>596</v>
      </c>
      <c r="E165" s="22" t="s">
        <v>774</v>
      </c>
      <c r="F165" s="40"/>
      <c r="G165" s="41" t="s">
        <v>723</v>
      </c>
      <c r="H165" s="42"/>
      <c r="I165" s="35">
        <v>28000000</v>
      </c>
      <c r="J165" s="35">
        <v>24616667</v>
      </c>
      <c r="K165" s="35">
        <f t="shared" si="1"/>
        <v>3383333</v>
      </c>
    </row>
    <row r="166" spans="1:11" x14ac:dyDescent="0.25">
      <c r="A166" s="37">
        <v>43126</v>
      </c>
      <c r="B166" s="159">
        <v>499</v>
      </c>
      <c r="C166" s="39">
        <v>534</v>
      </c>
      <c r="D166" s="39">
        <v>598</v>
      </c>
      <c r="E166" s="22" t="s">
        <v>784</v>
      </c>
      <c r="F166" s="40"/>
      <c r="G166" s="41" t="s">
        <v>724</v>
      </c>
      <c r="H166" s="42"/>
      <c r="I166" s="35">
        <v>48000000</v>
      </c>
      <c r="J166" s="35">
        <v>30800000</v>
      </c>
      <c r="K166" s="35">
        <f t="shared" si="1"/>
        <v>17200000</v>
      </c>
    </row>
    <row r="167" spans="1:11" x14ac:dyDescent="0.25">
      <c r="A167" s="37">
        <v>43126</v>
      </c>
      <c r="B167" s="159">
        <v>585</v>
      </c>
      <c r="C167" s="39">
        <v>584</v>
      </c>
      <c r="D167" s="39">
        <v>599</v>
      </c>
      <c r="E167" s="22" t="s">
        <v>785</v>
      </c>
      <c r="F167" s="40"/>
      <c r="G167" s="41" t="s">
        <v>725</v>
      </c>
      <c r="H167" s="42"/>
      <c r="I167" s="35">
        <v>17600000</v>
      </c>
      <c r="J167" s="35">
        <v>15546667</v>
      </c>
      <c r="K167" s="35">
        <f t="shared" si="1"/>
        <v>2053333</v>
      </c>
    </row>
    <row r="168" spans="1:11" x14ac:dyDescent="0.25">
      <c r="A168" s="37">
        <v>43126</v>
      </c>
      <c r="B168" s="159">
        <v>470</v>
      </c>
      <c r="C168" s="39">
        <v>487</v>
      </c>
      <c r="D168" s="39">
        <v>602</v>
      </c>
      <c r="E168" s="22" t="s">
        <v>786</v>
      </c>
      <c r="F168" s="40"/>
      <c r="G168" s="41" t="s">
        <v>726</v>
      </c>
      <c r="H168" s="42"/>
      <c r="I168" s="35">
        <v>31256000</v>
      </c>
      <c r="J168" s="35">
        <v>27349000</v>
      </c>
      <c r="K168" s="35">
        <f t="shared" si="1"/>
        <v>3907000</v>
      </c>
    </row>
    <row r="169" spans="1:11" x14ac:dyDescent="0.25">
      <c r="A169" s="37">
        <v>43126</v>
      </c>
      <c r="B169" s="159">
        <v>604</v>
      </c>
      <c r="C169" s="39">
        <v>644</v>
      </c>
      <c r="D169" s="39">
        <v>607</v>
      </c>
      <c r="E169" s="22" t="s">
        <v>787</v>
      </c>
      <c r="F169" s="40"/>
      <c r="G169" s="41" t="s">
        <v>727</v>
      </c>
      <c r="H169" s="42"/>
      <c r="I169" s="35">
        <v>60000000</v>
      </c>
      <c r="J169" s="35">
        <v>51250000</v>
      </c>
      <c r="K169" s="35">
        <f t="shared" si="1"/>
        <v>8750000</v>
      </c>
    </row>
    <row r="170" spans="1:11" x14ac:dyDescent="0.25">
      <c r="A170" s="37">
        <v>43126</v>
      </c>
      <c r="B170" s="159">
        <v>518</v>
      </c>
      <c r="C170" s="39">
        <v>532</v>
      </c>
      <c r="D170" s="39">
        <v>616</v>
      </c>
      <c r="E170" s="22" t="s">
        <v>788</v>
      </c>
      <c r="F170" s="40"/>
      <c r="G170" s="41" t="s">
        <v>728</v>
      </c>
      <c r="H170" s="42"/>
      <c r="I170" s="35">
        <v>39992000</v>
      </c>
      <c r="J170" s="35">
        <v>35159633</v>
      </c>
      <c r="K170" s="35">
        <f t="shared" si="1"/>
        <v>4832367</v>
      </c>
    </row>
    <row r="171" spans="1:11" x14ac:dyDescent="0.25">
      <c r="A171" s="37">
        <v>43126</v>
      </c>
      <c r="B171" s="159">
        <v>571</v>
      </c>
      <c r="C171" s="39">
        <v>594</v>
      </c>
      <c r="D171" s="39">
        <v>621</v>
      </c>
      <c r="E171" s="22" t="s">
        <v>783</v>
      </c>
      <c r="F171" s="40"/>
      <c r="G171" s="41" t="s">
        <v>729</v>
      </c>
      <c r="H171" s="42"/>
      <c r="I171" s="35">
        <v>39992000</v>
      </c>
      <c r="J171" s="35">
        <v>35159633</v>
      </c>
      <c r="K171" s="35">
        <f t="shared" si="1"/>
        <v>4832367</v>
      </c>
    </row>
    <row r="172" spans="1:11" x14ac:dyDescent="0.25">
      <c r="A172" s="37">
        <v>43126</v>
      </c>
      <c r="B172" s="159">
        <v>570</v>
      </c>
      <c r="C172" s="39">
        <v>596</v>
      </c>
      <c r="D172" s="39">
        <v>622</v>
      </c>
      <c r="E172" s="22" t="s">
        <v>783</v>
      </c>
      <c r="F172" s="40"/>
      <c r="G172" s="41" t="s">
        <v>730</v>
      </c>
      <c r="H172" s="42"/>
      <c r="I172" s="35">
        <v>39992000</v>
      </c>
      <c r="J172" s="35">
        <v>34993000</v>
      </c>
      <c r="K172" s="35">
        <f t="shared" si="1"/>
        <v>4999000</v>
      </c>
    </row>
    <row r="173" spans="1:11" x14ac:dyDescent="0.25">
      <c r="A173" s="37">
        <v>43126</v>
      </c>
      <c r="B173" s="159">
        <v>635</v>
      </c>
      <c r="C173" s="39">
        <v>677</v>
      </c>
      <c r="D173" s="39">
        <v>636</v>
      </c>
      <c r="E173" s="22" t="s">
        <v>789</v>
      </c>
      <c r="F173" s="40"/>
      <c r="G173" s="41" t="s">
        <v>731</v>
      </c>
      <c r="H173" s="42"/>
      <c r="I173" s="35">
        <v>36000000</v>
      </c>
      <c r="J173" s="35">
        <v>31650000</v>
      </c>
      <c r="K173" s="35">
        <f t="shared" si="1"/>
        <v>4350000</v>
      </c>
    </row>
    <row r="174" spans="1:11" x14ac:dyDescent="0.25">
      <c r="A174" s="37">
        <v>43126</v>
      </c>
      <c r="B174" s="159">
        <v>559</v>
      </c>
      <c r="C174" s="39">
        <v>541</v>
      </c>
      <c r="D174" s="39">
        <v>645</v>
      </c>
      <c r="E174" s="22" t="s">
        <v>790</v>
      </c>
      <c r="F174" s="40"/>
      <c r="G174" s="41" t="s">
        <v>732</v>
      </c>
      <c r="H174" s="42"/>
      <c r="I174" s="35">
        <v>58720000</v>
      </c>
      <c r="J174" s="35">
        <v>58720000</v>
      </c>
      <c r="K174" s="35">
        <f t="shared" si="1"/>
        <v>0</v>
      </c>
    </row>
    <row r="175" spans="1:11" x14ac:dyDescent="0.25">
      <c r="A175" s="37">
        <v>43126</v>
      </c>
      <c r="B175" s="159">
        <v>522</v>
      </c>
      <c r="C175" s="39">
        <v>547</v>
      </c>
      <c r="D175" s="39">
        <v>647</v>
      </c>
      <c r="E175" s="22" t="s">
        <v>519</v>
      </c>
      <c r="F175" s="40"/>
      <c r="G175" s="41" t="s">
        <v>733</v>
      </c>
      <c r="H175" s="42"/>
      <c r="I175" s="35">
        <v>32000000</v>
      </c>
      <c r="J175" s="35">
        <v>28000000</v>
      </c>
      <c r="K175" s="35">
        <f t="shared" si="1"/>
        <v>4000000</v>
      </c>
    </row>
    <row r="176" spans="1:11" x14ac:dyDescent="0.25">
      <c r="A176" s="37">
        <v>43126</v>
      </c>
      <c r="B176" s="159">
        <v>569</v>
      </c>
      <c r="C176" s="39">
        <v>603</v>
      </c>
      <c r="D176" s="39">
        <v>649</v>
      </c>
      <c r="E176" s="22" t="s">
        <v>783</v>
      </c>
      <c r="F176" s="40"/>
      <c r="G176" s="41" t="s">
        <v>734</v>
      </c>
      <c r="H176" s="42"/>
      <c r="I176" s="35">
        <v>39992000</v>
      </c>
      <c r="J176" s="35">
        <v>34993000</v>
      </c>
      <c r="K176" s="35">
        <f t="shared" si="1"/>
        <v>4999000</v>
      </c>
    </row>
    <row r="177" spans="1:11" x14ac:dyDescent="0.25">
      <c r="A177" s="37">
        <v>43126</v>
      </c>
      <c r="B177" s="159">
        <v>642</v>
      </c>
      <c r="C177" s="39">
        <v>676</v>
      </c>
      <c r="D177" s="39">
        <v>650</v>
      </c>
      <c r="E177" s="22" t="s">
        <v>791</v>
      </c>
      <c r="F177" s="40"/>
      <c r="G177" s="41" t="s">
        <v>735</v>
      </c>
      <c r="H177" s="42"/>
      <c r="I177" s="35">
        <v>17600000</v>
      </c>
      <c r="J177" s="35">
        <v>13346667</v>
      </c>
      <c r="K177" s="35">
        <f t="shared" si="1"/>
        <v>4253333</v>
      </c>
    </row>
    <row r="178" spans="1:11" x14ac:dyDescent="0.25">
      <c r="A178" s="37">
        <v>43126</v>
      </c>
      <c r="B178" s="159">
        <v>495</v>
      </c>
      <c r="C178" s="39">
        <v>512</v>
      </c>
      <c r="D178" s="39">
        <v>652</v>
      </c>
      <c r="E178" s="22" t="s">
        <v>792</v>
      </c>
      <c r="F178" s="40"/>
      <c r="G178" s="41" t="s">
        <v>736</v>
      </c>
      <c r="H178" s="42"/>
      <c r="I178" s="35">
        <v>39992000</v>
      </c>
      <c r="J178" s="35">
        <v>34326467</v>
      </c>
      <c r="K178" s="35">
        <f t="shared" si="1"/>
        <v>5665533</v>
      </c>
    </row>
    <row r="179" spans="1:11" x14ac:dyDescent="0.25">
      <c r="A179" s="37">
        <v>43126</v>
      </c>
      <c r="B179" s="159">
        <v>525</v>
      </c>
      <c r="C179" s="39">
        <v>554</v>
      </c>
      <c r="D179" s="39">
        <v>655</v>
      </c>
      <c r="E179" s="22" t="s">
        <v>539</v>
      </c>
      <c r="F179" s="40"/>
      <c r="G179" s="41" t="s">
        <v>737</v>
      </c>
      <c r="H179" s="42"/>
      <c r="I179" s="35">
        <v>17600000</v>
      </c>
      <c r="J179" s="35">
        <v>4473333</v>
      </c>
      <c r="K179" s="35">
        <f t="shared" si="1"/>
        <v>13126667</v>
      </c>
    </row>
    <row r="180" spans="1:11" x14ac:dyDescent="0.25">
      <c r="A180" s="37">
        <v>43126</v>
      </c>
      <c r="B180" s="159">
        <v>573</v>
      </c>
      <c r="C180" s="39">
        <v>590</v>
      </c>
      <c r="D180" s="39">
        <v>657</v>
      </c>
      <c r="E180" s="22" t="s">
        <v>783</v>
      </c>
      <c r="F180" s="40"/>
      <c r="G180" s="41" t="s">
        <v>738</v>
      </c>
      <c r="H180" s="42"/>
      <c r="I180" s="35">
        <v>39992000</v>
      </c>
      <c r="J180" s="35">
        <v>34993000</v>
      </c>
      <c r="K180" s="35">
        <f t="shared" si="1"/>
        <v>4999000</v>
      </c>
    </row>
    <row r="181" spans="1:11" x14ac:dyDescent="0.25">
      <c r="A181" s="37">
        <v>43126</v>
      </c>
      <c r="B181" s="159">
        <v>649</v>
      </c>
      <c r="C181" s="39">
        <v>678</v>
      </c>
      <c r="D181" s="39">
        <v>659</v>
      </c>
      <c r="E181" s="22" t="s">
        <v>793</v>
      </c>
      <c r="F181" s="40"/>
      <c r="G181" s="41" t="s">
        <v>739</v>
      </c>
      <c r="H181" s="42"/>
      <c r="I181" s="35">
        <v>24075000</v>
      </c>
      <c r="J181" s="35">
        <v>14605500</v>
      </c>
      <c r="K181" s="35">
        <f t="shared" si="1"/>
        <v>9469500</v>
      </c>
    </row>
    <row r="182" spans="1:11" x14ac:dyDescent="0.25">
      <c r="A182" s="37">
        <v>43126</v>
      </c>
      <c r="B182" s="159">
        <v>638</v>
      </c>
      <c r="C182" s="39">
        <v>679</v>
      </c>
      <c r="D182" s="39">
        <v>662</v>
      </c>
      <c r="E182" s="22" t="s">
        <v>539</v>
      </c>
      <c r="F182" s="40"/>
      <c r="G182" s="41" t="s">
        <v>740</v>
      </c>
      <c r="H182" s="42"/>
      <c r="I182" s="35">
        <v>18120000</v>
      </c>
      <c r="J182" s="35">
        <v>15855000</v>
      </c>
      <c r="K182" s="35">
        <f t="shared" si="1"/>
        <v>2265000</v>
      </c>
    </row>
    <row r="183" spans="1:11" x14ac:dyDescent="0.25">
      <c r="A183" s="37">
        <v>43132</v>
      </c>
      <c r="B183" s="159" t="s">
        <v>1267</v>
      </c>
      <c r="C183" s="39">
        <v>239</v>
      </c>
      <c r="D183" s="39">
        <v>682</v>
      </c>
      <c r="E183" s="22" t="s">
        <v>1269</v>
      </c>
      <c r="F183" s="40"/>
      <c r="G183" s="41" t="s">
        <v>124</v>
      </c>
      <c r="H183" s="42"/>
      <c r="I183" s="35">
        <v>211310</v>
      </c>
      <c r="J183" s="35">
        <v>211310</v>
      </c>
      <c r="K183" s="35">
        <f t="shared" si="1"/>
        <v>0</v>
      </c>
    </row>
    <row r="184" spans="1:11" x14ac:dyDescent="0.25">
      <c r="A184" s="37">
        <v>43136</v>
      </c>
      <c r="B184" s="159" t="s">
        <v>1268</v>
      </c>
      <c r="C184" s="39">
        <v>239</v>
      </c>
      <c r="D184" s="39">
        <v>684</v>
      </c>
      <c r="E184" s="22" t="s">
        <v>1270</v>
      </c>
      <c r="F184" s="40"/>
      <c r="G184" s="41" t="s">
        <v>124</v>
      </c>
      <c r="H184" s="42"/>
      <c r="I184" s="35">
        <v>273050</v>
      </c>
      <c r="J184" s="35">
        <v>273050</v>
      </c>
      <c r="K184" s="35">
        <f t="shared" si="1"/>
        <v>0</v>
      </c>
    </row>
    <row r="185" spans="1:11" x14ac:dyDescent="0.25">
      <c r="A185" s="37">
        <v>43145</v>
      </c>
      <c r="B185" s="38" t="s">
        <v>114</v>
      </c>
      <c r="C185" s="39">
        <v>711</v>
      </c>
      <c r="D185" s="39">
        <v>696</v>
      </c>
      <c r="E185" s="22" t="s">
        <v>1279</v>
      </c>
      <c r="F185" s="40"/>
      <c r="G185" s="41" t="s">
        <v>148</v>
      </c>
      <c r="H185" s="42"/>
      <c r="I185" s="35">
        <v>5198000</v>
      </c>
      <c r="J185" s="35">
        <v>2558133</v>
      </c>
      <c r="K185" s="35">
        <f t="shared" si="1"/>
        <v>2639867</v>
      </c>
    </row>
    <row r="186" spans="1:11" x14ac:dyDescent="0.25">
      <c r="A186" s="37">
        <v>43150</v>
      </c>
      <c r="B186" s="38" t="s">
        <v>1282</v>
      </c>
      <c r="C186" s="39">
        <v>239</v>
      </c>
      <c r="D186" s="39">
        <v>720</v>
      </c>
      <c r="E186" s="22" t="s">
        <v>1283</v>
      </c>
      <c r="F186" s="40"/>
      <c r="G186" s="41" t="s">
        <v>124</v>
      </c>
      <c r="H186" s="42"/>
      <c r="I186" s="35">
        <v>26280</v>
      </c>
      <c r="J186" s="35">
        <v>26280</v>
      </c>
      <c r="K186" s="35">
        <f t="shared" si="1"/>
        <v>0</v>
      </c>
    </row>
    <row r="187" spans="1:11" x14ac:dyDescent="0.25">
      <c r="A187" s="37">
        <v>43159</v>
      </c>
      <c r="B187" s="162" t="s">
        <v>1286</v>
      </c>
      <c r="C187" s="39">
        <v>713</v>
      </c>
      <c r="D187" s="39">
        <v>736</v>
      </c>
      <c r="E187" s="22" t="s">
        <v>1287</v>
      </c>
      <c r="F187" s="40"/>
      <c r="G187" s="41" t="s">
        <v>1288</v>
      </c>
      <c r="H187" s="42"/>
      <c r="I187" s="35">
        <v>1503787594</v>
      </c>
      <c r="J187" s="35">
        <v>1503787594</v>
      </c>
      <c r="K187" s="35">
        <f t="shared" si="1"/>
        <v>0</v>
      </c>
    </row>
    <row r="188" spans="1:11" x14ac:dyDescent="0.25">
      <c r="A188" s="37">
        <v>43160</v>
      </c>
      <c r="B188" s="162" t="s">
        <v>1289</v>
      </c>
      <c r="C188" s="39">
        <v>239</v>
      </c>
      <c r="D188" s="39">
        <v>737</v>
      </c>
      <c r="E188" s="22" t="s">
        <v>1292</v>
      </c>
      <c r="F188" s="40"/>
      <c r="G188" s="41" t="s">
        <v>124</v>
      </c>
      <c r="H188" s="42"/>
      <c r="I188" s="35">
        <v>153380</v>
      </c>
      <c r="J188" s="35">
        <v>153380</v>
      </c>
      <c r="K188" s="35">
        <f t="shared" si="1"/>
        <v>0</v>
      </c>
    </row>
    <row r="189" spans="1:11" x14ac:dyDescent="0.25">
      <c r="A189" s="37">
        <v>43164</v>
      </c>
      <c r="B189" s="162" t="s">
        <v>1290</v>
      </c>
      <c r="C189" s="39">
        <v>239</v>
      </c>
      <c r="D189" s="39">
        <v>745</v>
      </c>
      <c r="E189" s="22" t="s">
        <v>1293</v>
      </c>
      <c r="F189" s="40"/>
      <c r="G189" s="41" t="s">
        <v>125</v>
      </c>
      <c r="H189" s="42"/>
      <c r="I189" s="35">
        <v>100910</v>
      </c>
      <c r="J189" s="35">
        <v>100910</v>
      </c>
      <c r="K189" s="35">
        <f t="shared" si="1"/>
        <v>0</v>
      </c>
    </row>
    <row r="190" spans="1:11" x14ac:dyDescent="0.25">
      <c r="A190" s="37">
        <v>43164</v>
      </c>
      <c r="B190" s="162" t="s">
        <v>1291</v>
      </c>
      <c r="C190" s="39">
        <v>239</v>
      </c>
      <c r="D190" s="39">
        <v>746</v>
      </c>
      <c r="E190" s="22" t="s">
        <v>1294</v>
      </c>
      <c r="F190" s="40"/>
      <c r="G190" s="41" t="s">
        <v>124</v>
      </c>
      <c r="H190" s="42"/>
      <c r="I190" s="35">
        <v>272330</v>
      </c>
      <c r="J190" s="35">
        <v>272330</v>
      </c>
      <c r="K190" s="35">
        <f t="shared" si="1"/>
        <v>0</v>
      </c>
    </row>
    <row r="191" spans="1:11" x14ac:dyDescent="0.25">
      <c r="A191" s="37">
        <v>43174</v>
      </c>
      <c r="B191" s="162" t="s">
        <v>1297</v>
      </c>
      <c r="C191" s="39">
        <v>239</v>
      </c>
      <c r="D191" s="39">
        <v>755</v>
      </c>
      <c r="E191" s="22" t="s">
        <v>1298</v>
      </c>
      <c r="F191" s="40"/>
      <c r="G191" s="166" t="s">
        <v>125</v>
      </c>
      <c r="H191" s="42"/>
      <c r="I191" s="35">
        <v>264409</v>
      </c>
      <c r="J191" s="35">
        <v>264409</v>
      </c>
      <c r="K191" s="35">
        <f t="shared" si="1"/>
        <v>0</v>
      </c>
    </row>
    <row r="192" spans="1:11" x14ac:dyDescent="0.25">
      <c r="A192" s="37">
        <v>43175</v>
      </c>
      <c r="B192" s="162" t="s">
        <v>1304</v>
      </c>
      <c r="C192" s="39">
        <v>239</v>
      </c>
      <c r="D192" s="39">
        <v>761</v>
      </c>
      <c r="E192" s="22" t="s">
        <v>1305</v>
      </c>
      <c r="F192" s="40"/>
      <c r="G192" s="167" t="s">
        <v>125</v>
      </c>
      <c r="H192" s="42"/>
      <c r="I192" s="35">
        <v>208488</v>
      </c>
      <c r="J192" s="35">
        <v>208488</v>
      </c>
      <c r="K192" s="35">
        <f t="shared" si="1"/>
        <v>0</v>
      </c>
    </row>
    <row r="193" spans="1:11" x14ac:dyDescent="0.25">
      <c r="A193" s="37">
        <v>43175</v>
      </c>
      <c r="B193" s="162" t="s">
        <v>1303</v>
      </c>
      <c r="C193" s="39">
        <v>239</v>
      </c>
      <c r="D193" s="39">
        <v>763</v>
      </c>
      <c r="E193" s="22" t="s">
        <v>1306</v>
      </c>
      <c r="F193" s="40"/>
      <c r="G193" s="167" t="s">
        <v>124</v>
      </c>
      <c r="H193" s="42"/>
      <c r="I193" s="35">
        <v>17800</v>
      </c>
      <c r="J193" s="35">
        <v>17800</v>
      </c>
      <c r="K193" s="35">
        <f t="shared" si="1"/>
        <v>0</v>
      </c>
    </row>
    <row r="194" spans="1:11" x14ac:dyDescent="0.25">
      <c r="A194" s="37">
        <v>43186</v>
      </c>
      <c r="B194" s="162" t="s">
        <v>1312</v>
      </c>
      <c r="C194" s="39">
        <v>754</v>
      </c>
      <c r="D194" s="39">
        <v>773</v>
      </c>
      <c r="E194" s="22" t="s">
        <v>1313</v>
      </c>
      <c r="F194" s="40"/>
      <c r="G194" s="169" t="s">
        <v>838</v>
      </c>
      <c r="H194" s="42"/>
      <c r="I194" s="35">
        <v>24224000</v>
      </c>
      <c r="J194" s="35">
        <v>24224000</v>
      </c>
      <c r="K194" s="35">
        <f t="shared" si="1"/>
        <v>0</v>
      </c>
    </row>
    <row r="195" spans="1:11" x14ac:dyDescent="0.25">
      <c r="A195" s="37">
        <v>43186</v>
      </c>
      <c r="B195" s="162" t="s">
        <v>1311</v>
      </c>
      <c r="C195" s="39">
        <v>753</v>
      </c>
      <c r="D195" s="39">
        <v>774</v>
      </c>
      <c r="E195" s="22" t="s">
        <v>1314</v>
      </c>
      <c r="F195" s="40"/>
      <c r="G195" s="168" t="s">
        <v>666</v>
      </c>
      <c r="H195" s="42"/>
      <c r="I195" s="35">
        <v>23118327</v>
      </c>
      <c r="J195" s="35">
        <v>23118327</v>
      </c>
      <c r="K195" s="35">
        <f t="shared" si="1"/>
        <v>0</v>
      </c>
    </row>
    <row r="196" spans="1:11" x14ac:dyDescent="0.25">
      <c r="A196" s="37">
        <v>43194</v>
      </c>
      <c r="B196" s="162" t="s">
        <v>1316</v>
      </c>
      <c r="C196" s="39">
        <v>239</v>
      </c>
      <c r="D196" s="39">
        <v>776</v>
      </c>
      <c r="E196" s="22" t="s">
        <v>1319</v>
      </c>
      <c r="F196" s="40"/>
      <c r="G196" s="170" t="s">
        <v>124</v>
      </c>
      <c r="H196" s="42"/>
      <c r="I196" s="35">
        <v>137170</v>
      </c>
      <c r="J196" s="35">
        <v>137170</v>
      </c>
      <c r="K196" s="35">
        <f t="shared" si="1"/>
        <v>0</v>
      </c>
    </row>
    <row r="197" spans="1:11" x14ac:dyDescent="0.25">
      <c r="A197" s="37">
        <v>43194</v>
      </c>
      <c r="B197" s="162" t="s">
        <v>1318</v>
      </c>
      <c r="C197" s="39">
        <v>759</v>
      </c>
      <c r="D197" s="39">
        <v>777</v>
      </c>
      <c r="E197" s="22" t="s">
        <v>1320</v>
      </c>
      <c r="F197" s="40"/>
      <c r="G197" s="170" t="s">
        <v>1322</v>
      </c>
      <c r="H197" s="42"/>
      <c r="I197" s="35">
        <v>113797745</v>
      </c>
      <c r="J197" s="35">
        <v>0</v>
      </c>
      <c r="K197" s="35">
        <f t="shared" si="1"/>
        <v>113797745</v>
      </c>
    </row>
    <row r="198" spans="1:11" x14ac:dyDescent="0.25">
      <c r="A198" s="37">
        <v>43194</v>
      </c>
      <c r="B198" s="162" t="s">
        <v>1317</v>
      </c>
      <c r="C198" s="39">
        <v>239</v>
      </c>
      <c r="D198" s="39">
        <v>779</v>
      </c>
      <c r="E198" s="22" t="s">
        <v>1321</v>
      </c>
      <c r="F198" s="40"/>
      <c r="G198" s="170" t="s">
        <v>124</v>
      </c>
      <c r="H198" s="42"/>
      <c r="I198" s="35">
        <v>321730</v>
      </c>
      <c r="J198" s="35">
        <v>321730</v>
      </c>
      <c r="K198" s="35">
        <f t="shared" si="1"/>
        <v>0</v>
      </c>
    </row>
    <row r="199" spans="1:11" x14ac:dyDescent="0.25">
      <c r="A199" s="37">
        <v>43207</v>
      </c>
      <c r="B199" s="162" t="s">
        <v>1325</v>
      </c>
      <c r="C199" s="39">
        <v>239</v>
      </c>
      <c r="D199" s="39">
        <v>797</v>
      </c>
      <c r="E199" s="22" t="s">
        <v>1326</v>
      </c>
      <c r="F199" s="40"/>
      <c r="G199" s="171" t="s">
        <v>124</v>
      </c>
      <c r="H199" s="42"/>
      <c r="I199" s="35">
        <v>28700</v>
      </c>
      <c r="J199" s="35">
        <v>28700</v>
      </c>
      <c r="K199" s="35">
        <f t="shared" si="1"/>
        <v>0</v>
      </c>
    </row>
    <row r="200" spans="1:11" x14ac:dyDescent="0.25">
      <c r="A200" s="37">
        <v>43220</v>
      </c>
      <c r="B200" s="162" t="s">
        <v>1333</v>
      </c>
      <c r="C200" s="39">
        <v>742</v>
      </c>
      <c r="D200" s="39">
        <v>810</v>
      </c>
      <c r="E200" s="22" t="s">
        <v>1299</v>
      </c>
      <c r="F200" s="40"/>
      <c r="G200" s="172" t="s">
        <v>1334</v>
      </c>
      <c r="H200" s="42"/>
      <c r="I200" s="35">
        <v>205293382</v>
      </c>
      <c r="J200" s="35">
        <v>69354981</v>
      </c>
      <c r="K200" s="35">
        <f t="shared" si="1"/>
        <v>135938401</v>
      </c>
    </row>
    <row r="201" spans="1:11" x14ac:dyDescent="0.25">
      <c r="A201" s="37">
        <v>43223</v>
      </c>
      <c r="B201" s="175">
        <v>5077166314</v>
      </c>
      <c r="C201" s="39">
        <v>239</v>
      </c>
      <c r="D201" s="39">
        <v>815</v>
      </c>
      <c r="E201" s="22" t="s">
        <v>1335</v>
      </c>
      <c r="F201" s="40"/>
      <c r="G201" s="173" t="s">
        <v>124</v>
      </c>
      <c r="H201" s="42"/>
      <c r="I201" s="35">
        <v>232050</v>
      </c>
      <c r="J201" s="35">
        <v>232050</v>
      </c>
      <c r="K201" s="35">
        <f t="shared" si="1"/>
        <v>0</v>
      </c>
    </row>
    <row r="202" spans="1:11" x14ac:dyDescent="0.25">
      <c r="A202" s="37">
        <v>43227</v>
      </c>
      <c r="B202" s="175">
        <v>5080489563</v>
      </c>
      <c r="C202" s="39">
        <v>239</v>
      </c>
      <c r="D202" s="39">
        <v>818</v>
      </c>
      <c r="E202" s="22" t="s">
        <v>1336</v>
      </c>
      <c r="F202" s="40"/>
      <c r="G202" s="173" t="s">
        <v>124</v>
      </c>
      <c r="H202" s="42"/>
      <c r="I202" s="35">
        <v>322430</v>
      </c>
      <c r="J202" s="35">
        <v>322430</v>
      </c>
      <c r="K202" s="35">
        <f t="shared" ref="K202:K265" si="2">+I202-J202</f>
        <v>0</v>
      </c>
    </row>
    <row r="203" spans="1:11" x14ac:dyDescent="0.25">
      <c r="A203" s="37">
        <v>43237</v>
      </c>
      <c r="B203" s="175">
        <v>2805167171</v>
      </c>
      <c r="C203" s="39">
        <v>239</v>
      </c>
      <c r="D203" s="39">
        <v>828</v>
      </c>
      <c r="E203" s="22" t="s">
        <v>1351</v>
      </c>
      <c r="F203" s="40"/>
      <c r="G203" s="176" t="s">
        <v>125</v>
      </c>
      <c r="H203" s="42"/>
      <c r="I203" s="35">
        <v>626500</v>
      </c>
      <c r="J203" s="35">
        <v>626500</v>
      </c>
      <c r="K203" s="35">
        <f t="shared" si="2"/>
        <v>0</v>
      </c>
    </row>
    <row r="204" spans="1:11" x14ac:dyDescent="0.25">
      <c r="A204" s="37">
        <v>43237</v>
      </c>
      <c r="B204" s="175">
        <v>5090654293</v>
      </c>
      <c r="C204" s="39">
        <v>239</v>
      </c>
      <c r="D204" s="39">
        <v>829</v>
      </c>
      <c r="E204" s="22" t="s">
        <v>1352</v>
      </c>
      <c r="F204" s="40"/>
      <c r="G204" s="176" t="s">
        <v>124</v>
      </c>
      <c r="H204" s="42"/>
      <c r="I204" s="35">
        <v>28230</v>
      </c>
      <c r="J204" s="35">
        <v>28230</v>
      </c>
      <c r="K204" s="35">
        <f t="shared" si="2"/>
        <v>0</v>
      </c>
    </row>
    <row r="205" spans="1:11" x14ac:dyDescent="0.25">
      <c r="A205" s="37">
        <v>43249</v>
      </c>
      <c r="B205" s="175">
        <v>4304660171</v>
      </c>
      <c r="C205" s="39">
        <v>239</v>
      </c>
      <c r="D205" s="39">
        <v>840</v>
      </c>
      <c r="E205" s="22" t="s">
        <v>1358</v>
      </c>
      <c r="F205" s="40"/>
      <c r="G205" s="177" t="s">
        <v>125</v>
      </c>
      <c r="H205" s="42"/>
      <c r="I205" s="35">
        <v>333780</v>
      </c>
      <c r="J205" s="35">
        <v>333780</v>
      </c>
      <c r="K205" s="35">
        <f t="shared" si="2"/>
        <v>0</v>
      </c>
    </row>
    <row r="206" spans="1:11" x14ac:dyDescent="0.25">
      <c r="A206" s="37">
        <v>43249</v>
      </c>
      <c r="B206" s="175">
        <v>3008151351</v>
      </c>
      <c r="C206" s="39">
        <v>239</v>
      </c>
      <c r="D206" s="39">
        <v>841</v>
      </c>
      <c r="E206" s="22" t="s">
        <v>1357</v>
      </c>
      <c r="F206" s="40"/>
      <c r="G206" s="177" t="s">
        <v>125</v>
      </c>
      <c r="H206" s="42"/>
      <c r="I206" s="35">
        <v>50094</v>
      </c>
      <c r="J206" s="35">
        <v>50094</v>
      </c>
      <c r="K206" s="35">
        <f t="shared" si="2"/>
        <v>0</v>
      </c>
    </row>
    <row r="207" spans="1:11" x14ac:dyDescent="0.25">
      <c r="A207" s="37">
        <v>43256</v>
      </c>
      <c r="B207" s="175">
        <v>5110507886</v>
      </c>
      <c r="C207" s="39">
        <v>239</v>
      </c>
      <c r="D207" s="39">
        <v>846</v>
      </c>
      <c r="E207" s="22" t="s">
        <v>1368</v>
      </c>
      <c r="F207" s="40"/>
      <c r="G207" s="180" t="s">
        <v>124</v>
      </c>
      <c r="H207" s="42"/>
      <c r="I207" s="35">
        <v>284190</v>
      </c>
      <c r="J207" s="35">
        <v>284190</v>
      </c>
      <c r="K207" s="35">
        <f t="shared" si="2"/>
        <v>0</v>
      </c>
    </row>
    <row r="208" spans="1:11" x14ac:dyDescent="0.25">
      <c r="A208" s="37">
        <v>43257</v>
      </c>
      <c r="B208" s="175">
        <v>5113813754</v>
      </c>
      <c r="C208" s="39">
        <v>239</v>
      </c>
      <c r="D208" s="39">
        <v>849</v>
      </c>
      <c r="E208" s="22" t="s">
        <v>1369</v>
      </c>
      <c r="F208" s="40"/>
      <c r="G208" s="180" t="s">
        <v>124</v>
      </c>
      <c r="H208" s="42"/>
      <c r="I208" s="35">
        <v>294670</v>
      </c>
      <c r="J208" s="35">
        <v>294670</v>
      </c>
      <c r="K208" s="35">
        <f t="shared" si="2"/>
        <v>0</v>
      </c>
    </row>
    <row r="209" spans="1:11" x14ac:dyDescent="0.25">
      <c r="A209" s="37">
        <v>43266</v>
      </c>
      <c r="B209" s="175" t="s">
        <v>1312</v>
      </c>
      <c r="C209" s="39">
        <v>814</v>
      </c>
      <c r="D209" s="39">
        <v>874</v>
      </c>
      <c r="E209" s="22" t="s">
        <v>1373</v>
      </c>
      <c r="F209" s="40"/>
      <c r="G209" s="180" t="s">
        <v>838</v>
      </c>
      <c r="H209" s="42"/>
      <c r="I209" s="35">
        <v>24566000</v>
      </c>
      <c r="J209" s="35">
        <v>22586000</v>
      </c>
      <c r="K209" s="35">
        <f t="shared" si="2"/>
        <v>1980000</v>
      </c>
    </row>
    <row r="210" spans="1:11" x14ac:dyDescent="0.25">
      <c r="A210" s="37">
        <v>43269</v>
      </c>
      <c r="B210" s="175">
        <v>5123733585</v>
      </c>
      <c r="C210" s="39">
        <v>239</v>
      </c>
      <c r="D210" s="39">
        <v>877</v>
      </c>
      <c r="E210" s="22" t="s">
        <v>1381</v>
      </c>
      <c r="F210" s="40"/>
      <c r="G210" s="182" t="s">
        <v>124</v>
      </c>
      <c r="H210" s="42"/>
      <c r="I210" s="35">
        <v>26850</v>
      </c>
      <c r="J210" s="35">
        <v>26850</v>
      </c>
      <c r="K210" s="35">
        <f t="shared" si="2"/>
        <v>0</v>
      </c>
    </row>
    <row r="211" spans="1:11" x14ac:dyDescent="0.25">
      <c r="A211" s="37">
        <v>43272</v>
      </c>
      <c r="B211" s="175" t="s">
        <v>1380</v>
      </c>
      <c r="C211" s="39">
        <v>798</v>
      </c>
      <c r="D211" s="39">
        <v>886</v>
      </c>
      <c r="E211" s="22" t="s">
        <v>1382</v>
      </c>
      <c r="F211" s="40"/>
      <c r="G211" s="182" t="s">
        <v>694</v>
      </c>
      <c r="H211" s="42"/>
      <c r="I211" s="35">
        <v>9000000</v>
      </c>
      <c r="J211" s="35">
        <v>4350000</v>
      </c>
      <c r="K211" s="35">
        <f t="shared" si="2"/>
        <v>4650000</v>
      </c>
    </row>
    <row r="212" spans="1:11" x14ac:dyDescent="0.25">
      <c r="A212" s="37">
        <v>43285</v>
      </c>
      <c r="B212" s="175">
        <v>5143824750</v>
      </c>
      <c r="C212" s="39">
        <v>239</v>
      </c>
      <c r="D212" s="39">
        <v>903</v>
      </c>
      <c r="E212" s="22" t="s">
        <v>1408</v>
      </c>
      <c r="F212" s="40"/>
      <c r="G212" s="184" t="s">
        <v>124</v>
      </c>
      <c r="H212" s="42"/>
      <c r="I212" s="35">
        <v>284950</v>
      </c>
      <c r="J212" s="35">
        <v>284950</v>
      </c>
      <c r="K212" s="35">
        <f t="shared" si="2"/>
        <v>0</v>
      </c>
    </row>
    <row r="213" spans="1:11" x14ac:dyDescent="0.25">
      <c r="A213" s="37">
        <v>43287</v>
      </c>
      <c r="B213" s="175">
        <v>5174153640</v>
      </c>
      <c r="C213" s="39">
        <v>239</v>
      </c>
      <c r="D213" s="39">
        <v>906</v>
      </c>
      <c r="E213" s="22" t="s">
        <v>1409</v>
      </c>
      <c r="F213" s="40"/>
      <c r="G213" s="184" t="s">
        <v>124</v>
      </c>
      <c r="H213" s="42"/>
      <c r="I213" s="35">
        <v>324250</v>
      </c>
      <c r="J213" s="35">
        <v>324250</v>
      </c>
      <c r="K213" s="35">
        <f t="shared" si="2"/>
        <v>0</v>
      </c>
    </row>
    <row r="214" spans="1:11" x14ac:dyDescent="0.25">
      <c r="A214" s="37">
        <v>43293</v>
      </c>
      <c r="B214" s="175">
        <v>1144324280</v>
      </c>
      <c r="C214" s="39">
        <v>239</v>
      </c>
      <c r="D214" s="39">
        <v>913</v>
      </c>
      <c r="E214" s="22" t="s">
        <v>1411</v>
      </c>
      <c r="F214" s="40"/>
      <c r="G214" s="185" t="s">
        <v>125</v>
      </c>
      <c r="H214" s="42"/>
      <c r="I214" s="35">
        <v>186820</v>
      </c>
      <c r="J214" s="35">
        <v>186820</v>
      </c>
      <c r="K214" s="35">
        <f t="shared" si="2"/>
        <v>0</v>
      </c>
    </row>
    <row r="215" spans="1:11" x14ac:dyDescent="0.25">
      <c r="A215" s="37">
        <v>43293</v>
      </c>
      <c r="B215" s="175">
        <v>2537543061</v>
      </c>
      <c r="C215" s="39">
        <v>239</v>
      </c>
      <c r="D215" s="39">
        <v>914</v>
      </c>
      <c r="E215" s="22" t="s">
        <v>1412</v>
      </c>
      <c r="F215" s="40"/>
      <c r="G215" s="185" t="s">
        <v>125</v>
      </c>
      <c r="H215" s="42"/>
      <c r="I215" s="35">
        <v>77754</v>
      </c>
      <c r="J215" s="35">
        <v>77754</v>
      </c>
      <c r="K215" s="35">
        <f t="shared" si="2"/>
        <v>0</v>
      </c>
    </row>
    <row r="216" spans="1:11" x14ac:dyDescent="0.25">
      <c r="A216" s="37">
        <v>43297</v>
      </c>
      <c r="B216" s="175">
        <v>2875279651</v>
      </c>
      <c r="C216" s="39">
        <v>239</v>
      </c>
      <c r="D216" s="39">
        <v>917</v>
      </c>
      <c r="E216" s="22" t="s">
        <v>1420</v>
      </c>
      <c r="F216" s="40"/>
      <c r="G216" s="186" t="s">
        <v>125</v>
      </c>
      <c r="H216" s="42"/>
      <c r="I216" s="35">
        <v>466030</v>
      </c>
      <c r="J216" s="35">
        <v>466030</v>
      </c>
      <c r="K216" s="35">
        <f t="shared" si="2"/>
        <v>0</v>
      </c>
    </row>
    <row r="217" spans="1:11" x14ac:dyDescent="0.25">
      <c r="A217" s="37">
        <v>43298</v>
      </c>
      <c r="B217" s="175">
        <v>5157382880</v>
      </c>
      <c r="C217" s="39">
        <v>239</v>
      </c>
      <c r="D217" s="39">
        <v>919</v>
      </c>
      <c r="E217" s="22" t="s">
        <v>1421</v>
      </c>
      <c r="F217" s="40"/>
      <c r="G217" s="186" t="s">
        <v>124</v>
      </c>
      <c r="H217" s="42"/>
      <c r="I217" s="35">
        <v>2856470</v>
      </c>
      <c r="J217" s="35">
        <v>2856470</v>
      </c>
      <c r="K217" s="35">
        <f t="shared" si="2"/>
        <v>0</v>
      </c>
    </row>
    <row r="218" spans="1:11" x14ac:dyDescent="0.25">
      <c r="A218" s="37">
        <v>43300</v>
      </c>
      <c r="B218" s="175">
        <v>3074934351</v>
      </c>
      <c r="C218" s="39">
        <v>239</v>
      </c>
      <c r="D218" s="39">
        <v>928</v>
      </c>
      <c r="E218" s="22" t="s">
        <v>1428</v>
      </c>
      <c r="F218" s="40"/>
      <c r="G218" s="187" t="s">
        <v>125</v>
      </c>
      <c r="H218" s="42"/>
      <c r="I218" s="35">
        <v>294108</v>
      </c>
      <c r="J218" s="35">
        <v>294108</v>
      </c>
      <c r="K218" s="35">
        <f t="shared" si="2"/>
        <v>0</v>
      </c>
    </row>
    <row r="219" spans="1:11" x14ac:dyDescent="0.25">
      <c r="A219" s="37">
        <v>43300</v>
      </c>
      <c r="B219" s="175">
        <v>306</v>
      </c>
      <c r="C219" s="39">
        <v>844</v>
      </c>
      <c r="D219" s="39">
        <v>930</v>
      </c>
      <c r="E219" s="22" t="s">
        <v>1429</v>
      </c>
      <c r="F219" s="40"/>
      <c r="G219" s="187" t="s">
        <v>663</v>
      </c>
      <c r="H219" s="42"/>
      <c r="I219" s="35">
        <v>25500000</v>
      </c>
      <c r="J219" s="35">
        <v>11050000</v>
      </c>
      <c r="K219" s="35">
        <f t="shared" si="2"/>
        <v>14450000</v>
      </c>
    </row>
    <row r="220" spans="1:11" x14ac:dyDescent="0.25">
      <c r="A220" s="37">
        <v>43304</v>
      </c>
      <c r="B220" s="175">
        <v>379</v>
      </c>
      <c r="C220" s="39">
        <v>845</v>
      </c>
      <c r="D220" s="39">
        <v>936</v>
      </c>
      <c r="E220" s="22" t="s">
        <v>1430</v>
      </c>
      <c r="F220" s="40"/>
      <c r="G220" s="187" t="s">
        <v>1432</v>
      </c>
      <c r="H220" s="42"/>
      <c r="I220" s="35">
        <v>1562484</v>
      </c>
      <c r="J220" s="35">
        <v>1562484</v>
      </c>
      <c r="K220" s="35">
        <f t="shared" si="2"/>
        <v>0</v>
      </c>
    </row>
    <row r="221" spans="1:11" x14ac:dyDescent="0.25">
      <c r="A221" s="37">
        <v>43304</v>
      </c>
      <c r="B221" s="175">
        <v>379</v>
      </c>
      <c r="C221" s="39">
        <v>846</v>
      </c>
      <c r="D221" s="39">
        <v>937</v>
      </c>
      <c r="E221" s="22" t="s">
        <v>1431</v>
      </c>
      <c r="F221" s="40"/>
      <c r="G221" s="187" t="s">
        <v>1433</v>
      </c>
      <c r="H221" s="42"/>
      <c r="I221" s="35">
        <v>3124968</v>
      </c>
      <c r="J221" s="35">
        <v>3124968</v>
      </c>
      <c r="K221" s="35">
        <f t="shared" si="2"/>
        <v>0</v>
      </c>
    </row>
    <row r="222" spans="1:11" x14ac:dyDescent="0.25">
      <c r="A222" s="37">
        <v>43311</v>
      </c>
      <c r="B222" s="175" t="s">
        <v>1312</v>
      </c>
      <c r="C222" s="39">
        <v>851</v>
      </c>
      <c r="D222" s="39">
        <v>953</v>
      </c>
      <c r="E222" s="22" t="s">
        <v>1436</v>
      </c>
      <c r="F222" s="40"/>
      <c r="G222" s="188" t="s">
        <v>838</v>
      </c>
      <c r="H222" s="42"/>
      <c r="I222" s="35">
        <v>6920000</v>
      </c>
      <c r="J222" s="35">
        <v>0</v>
      </c>
      <c r="K222" s="35">
        <f t="shared" si="2"/>
        <v>6920000</v>
      </c>
    </row>
    <row r="223" spans="1:11" x14ac:dyDescent="0.25">
      <c r="A223" s="37">
        <v>43313</v>
      </c>
      <c r="B223" s="175" t="s">
        <v>1444</v>
      </c>
      <c r="C223" s="39">
        <v>850</v>
      </c>
      <c r="D223" s="39">
        <v>955</v>
      </c>
      <c r="E223" s="22" t="s">
        <v>1445</v>
      </c>
      <c r="F223" s="40"/>
      <c r="G223" s="189" t="s">
        <v>1448</v>
      </c>
      <c r="H223" s="42"/>
      <c r="I223" s="35">
        <v>14997000</v>
      </c>
      <c r="J223" s="35">
        <v>4665733</v>
      </c>
      <c r="K223" s="35">
        <f t="shared" si="2"/>
        <v>10331267</v>
      </c>
    </row>
    <row r="224" spans="1:11" x14ac:dyDescent="0.25">
      <c r="A224" s="37">
        <v>43314</v>
      </c>
      <c r="B224" s="175">
        <v>5177350116</v>
      </c>
      <c r="C224" s="39">
        <v>239</v>
      </c>
      <c r="D224" s="39">
        <v>957</v>
      </c>
      <c r="E224" s="22" t="s">
        <v>1446</v>
      </c>
      <c r="F224" s="40"/>
      <c r="G224" s="189" t="s">
        <v>124</v>
      </c>
      <c r="H224" s="42"/>
      <c r="I224" s="35">
        <v>217810</v>
      </c>
      <c r="J224" s="35">
        <v>217810</v>
      </c>
      <c r="K224" s="35">
        <f t="shared" si="2"/>
        <v>0</v>
      </c>
    </row>
    <row r="225" spans="1:11" x14ac:dyDescent="0.25">
      <c r="A225" s="37">
        <v>43320</v>
      </c>
      <c r="B225" s="175">
        <v>5180661888</v>
      </c>
      <c r="C225" s="39">
        <v>239</v>
      </c>
      <c r="D225" s="39">
        <v>963</v>
      </c>
      <c r="E225" s="22" t="s">
        <v>1447</v>
      </c>
      <c r="F225" s="40"/>
      <c r="G225" s="188" t="s">
        <v>124</v>
      </c>
      <c r="H225" s="42"/>
      <c r="I225" s="35">
        <v>273250</v>
      </c>
      <c r="J225" s="35">
        <v>273250</v>
      </c>
      <c r="K225" s="35">
        <f t="shared" si="2"/>
        <v>0</v>
      </c>
    </row>
    <row r="226" spans="1:11" x14ac:dyDescent="0.25">
      <c r="A226" s="37">
        <v>43322</v>
      </c>
      <c r="B226" s="175" t="s">
        <v>1454</v>
      </c>
      <c r="C226" s="39">
        <v>793</v>
      </c>
      <c r="D226" s="39">
        <v>984</v>
      </c>
      <c r="E226" s="22" t="s">
        <v>1359</v>
      </c>
      <c r="F226" s="40"/>
      <c r="G226" s="190" t="s">
        <v>1458</v>
      </c>
      <c r="H226" s="42"/>
      <c r="I226" s="35">
        <v>150000000</v>
      </c>
      <c r="J226" s="35">
        <v>0</v>
      </c>
      <c r="K226" s="35">
        <f t="shared" si="2"/>
        <v>150000000</v>
      </c>
    </row>
    <row r="227" spans="1:11" x14ac:dyDescent="0.25">
      <c r="A227" s="37">
        <v>43322</v>
      </c>
      <c r="B227" s="175" t="s">
        <v>1455</v>
      </c>
      <c r="C227" s="39">
        <v>862</v>
      </c>
      <c r="D227" s="39">
        <v>987</v>
      </c>
      <c r="E227" s="22" t="s">
        <v>1457</v>
      </c>
      <c r="F227" s="40"/>
      <c r="G227" s="190" t="s">
        <v>145</v>
      </c>
      <c r="H227" s="42"/>
      <c r="I227" s="35">
        <v>22499775</v>
      </c>
      <c r="J227" s="35">
        <v>2999970</v>
      </c>
      <c r="K227" s="35">
        <f t="shared" si="2"/>
        <v>19499805</v>
      </c>
    </row>
    <row r="228" spans="1:11" x14ac:dyDescent="0.25">
      <c r="A228" s="37">
        <v>43328</v>
      </c>
      <c r="B228" s="175" t="s">
        <v>1456</v>
      </c>
      <c r="C228" s="39">
        <v>794</v>
      </c>
      <c r="D228" s="39">
        <v>999</v>
      </c>
      <c r="E228" s="22" t="s">
        <v>1361</v>
      </c>
      <c r="F228" s="40"/>
      <c r="G228" s="190" t="s">
        <v>838</v>
      </c>
      <c r="H228" s="42"/>
      <c r="I228" s="35">
        <v>109400004</v>
      </c>
      <c r="J228" s="35">
        <v>0</v>
      </c>
      <c r="K228" s="35">
        <f t="shared" si="2"/>
        <v>109400004</v>
      </c>
    </row>
    <row r="229" spans="1:11" x14ac:dyDescent="0.25">
      <c r="A229" s="37">
        <v>43333</v>
      </c>
      <c r="B229" s="175" t="s">
        <v>1479</v>
      </c>
      <c r="C229" s="39">
        <v>839</v>
      </c>
      <c r="D229" s="39">
        <v>1012</v>
      </c>
      <c r="E229" s="22" t="s">
        <v>1419</v>
      </c>
      <c r="F229" s="40"/>
      <c r="G229" s="193" t="s">
        <v>1422</v>
      </c>
      <c r="H229" s="42"/>
      <c r="I229" s="35">
        <v>12813840</v>
      </c>
      <c r="J229" s="35">
        <v>2847490</v>
      </c>
      <c r="K229" s="35">
        <f t="shared" si="2"/>
        <v>9966350</v>
      </c>
    </row>
    <row r="230" spans="1:11" x14ac:dyDescent="0.25">
      <c r="A230" s="37">
        <v>43342</v>
      </c>
      <c r="B230" s="175">
        <v>5190908045</v>
      </c>
      <c r="C230" s="39">
        <v>239</v>
      </c>
      <c r="D230" s="39">
        <v>1034</v>
      </c>
      <c r="E230" s="22" t="s">
        <v>1480</v>
      </c>
      <c r="F230" s="40"/>
      <c r="G230" s="190" t="s">
        <v>124</v>
      </c>
      <c r="H230" s="42"/>
      <c r="I230" s="35">
        <v>90450</v>
      </c>
      <c r="J230" s="35">
        <v>90450</v>
      </c>
      <c r="K230" s="35">
        <f t="shared" si="2"/>
        <v>0</v>
      </c>
    </row>
    <row r="231" spans="1:11" x14ac:dyDescent="0.25">
      <c r="A231" s="37">
        <v>43348</v>
      </c>
      <c r="B231" s="175">
        <v>5210857053</v>
      </c>
      <c r="C231" s="39">
        <v>239</v>
      </c>
      <c r="D231" s="39">
        <v>1074</v>
      </c>
      <c r="E231" s="22" t="s">
        <v>1536</v>
      </c>
      <c r="F231" s="40"/>
      <c r="G231" s="195" t="s">
        <v>124</v>
      </c>
      <c r="H231" s="42"/>
      <c r="I231" s="35">
        <v>232440</v>
      </c>
      <c r="J231" s="35">
        <v>232440</v>
      </c>
      <c r="K231" s="35">
        <f t="shared" si="2"/>
        <v>0</v>
      </c>
    </row>
    <row r="232" spans="1:11" x14ac:dyDescent="0.25">
      <c r="A232" s="37">
        <v>43349</v>
      </c>
      <c r="B232" s="175">
        <v>5214198150</v>
      </c>
      <c r="C232" s="39">
        <v>239</v>
      </c>
      <c r="D232" s="39">
        <v>1087</v>
      </c>
      <c r="E232" s="22" t="s">
        <v>1537</v>
      </c>
      <c r="F232" s="40"/>
      <c r="G232" s="195" t="s">
        <v>124</v>
      </c>
      <c r="H232" s="42"/>
      <c r="I232" s="35">
        <v>279630</v>
      </c>
      <c r="J232" s="35">
        <v>279630</v>
      </c>
      <c r="K232" s="35">
        <f t="shared" si="2"/>
        <v>0</v>
      </c>
    </row>
    <row r="233" spans="1:11" x14ac:dyDescent="0.25">
      <c r="A233" s="37">
        <v>43349</v>
      </c>
      <c r="B233" s="175">
        <v>3415060831</v>
      </c>
      <c r="C233" s="39">
        <v>239</v>
      </c>
      <c r="D233" s="39">
        <v>1088</v>
      </c>
      <c r="E233" s="22" t="s">
        <v>1538</v>
      </c>
      <c r="F233" s="40"/>
      <c r="G233" s="195" t="s">
        <v>1594</v>
      </c>
      <c r="H233" s="42"/>
      <c r="I233" s="35">
        <v>19100</v>
      </c>
      <c r="J233" s="35">
        <v>19100</v>
      </c>
      <c r="K233" s="35">
        <f t="shared" si="2"/>
        <v>0</v>
      </c>
    </row>
    <row r="234" spans="1:11" x14ac:dyDescent="0.25">
      <c r="A234" s="37">
        <v>43353</v>
      </c>
      <c r="B234" s="175" t="s">
        <v>85</v>
      </c>
      <c r="C234" s="39">
        <v>966</v>
      </c>
      <c r="D234" s="39">
        <v>1115</v>
      </c>
      <c r="E234" s="22" t="s">
        <v>1539</v>
      </c>
      <c r="F234" s="40"/>
      <c r="G234" s="195" t="s">
        <v>121</v>
      </c>
      <c r="H234" s="42"/>
      <c r="I234" s="35">
        <v>17783333</v>
      </c>
      <c r="J234" s="35">
        <v>0</v>
      </c>
      <c r="K234" s="35">
        <f t="shared" si="2"/>
        <v>17783333</v>
      </c>
    </row>
    <row r="235" spans="1:11" x14ac:dyDescent="0.25">
      <c r="A235" s="37">
        <v>43354</v>
      </c>
      <c r="B235" s="175" t="s">
        <v>1506</v>
      </c>
      <c r="C235" s="39">
        <v>999</v>
      </c>
      <c r="D235" s="39">
        <v>1122</v>
      </c>
      <c r="E235" s="22" t="s">
        <v>1540</v>
      </c>
      <c r="F235" s="40"/>
      <c r="G235" s="195" t="s">
        <v>639</v>
      </c>
      <c r="H235" s="42"/>
      <c r="I235" s="35">
        <v>25066667</v>
      </c>
      <c r="J235" s="35">
        <v>0</v>
      </c>
      <c r="K235" s="35">
        <f t="shared" si="2"/>
        <v>25066667</v>
      </c>
    </row>
    <row r="236" spans="1:11" x14ac:dyDescent="0.25">
      <c r="A236" s="37">
        <v>43354</v>
      </c>
      <c r="B236" s="175" t="s">
        <v>81</v>
      </c>
      <c r="C236" s="39">
        <v>970</v>
      </c>
      <c r="D236" s="39">
        <v>1123</v>
      </c>
      <c r="E236" s="22" t="s">
        <v>1541</v>
      </c>
      <c r="F236" s="40"/>
      <c r="G236" s="195" t="s">
        <v>141</v>
      </c>
      <c r="H236" s="42"/>
      <c r="I236" s="35">
        <v>25600000</v>
      </c>
      <c r="J236" s="35">
        <v>0</v>
      </c>
      <c r="K236" s="35">
        <f t="shared" si="2"/>
        <v>25600000</v>
      </c>
    </row>
    <row r="237" spans="1:11" x14ac:dyDescent="0.25">
      <c r="A237" s="37">
        <v>43354</v>
      </c>
      <c r="B237" s="175" t="s">
        <v>1507</v>
      </c>
      <c r="C237" s="39">
        <v>980</v>
      </c>
      <c r="D237" s="39">
        <v>1124</v>
      </c>
      <c r="E237" s="22" t="s">
        <v>1542</v>
      </c>
      <c r="F237" s="40"/>
      <c r="G237" s="195" t="s">
        <v>631</v>
      </c>
      <c r="H237" s="42"/>
      <c r="I237" s="35">
        <v>18800000</v>
      </c>
      <c r="J237" s="35">
        <v>0</v>
      </c>
      <c r="K237" s="35">
        <f t="shared" si="2"/>
        <v>18800000</v>
      </c>
    </row>
    <row r="238" spans="1:11" x14ac:dyDescent="0.25">
      <c r="A238" s="37">
        <v>43354</v>
      </c>
      <c r="B238" s="175" t="s">
        <v>95</v>
      </c>
      <c r="C238" s="39">
        <v>958</v>
      </c>
      <c r="D238" s="39">
        <v>1125</v>
      </c>
      <c r="E238" s="22" t="s">
        <v>1543</v>
      </c>
      <c r="F238" s="40"/>
      <c r="G238" s="195" t="s">
        <v>129</v>
      </c>
      <c r="H238" s="42"/>
      <c r="I238" s="35">
        <v>22400000</v>
      </c>
      <c r="J238" s="35">
        <v>0</v>
      </c>
      <c r="K238" s="35">
        <f t="shared" si="2"/>
        <v>22400000</v>
      </c>
    </row>
    <row r="239" spans="1:11" x14ac:dyDescent="0.25">
      <c r="A239" s="37">
        <v>43354</v>
      </c>
      <c r="B239" s="175" t="s">
        <v>1508</v>
      </c>
      <c r="C239" s="39">
        <v>995</v>
      </c>
      <c r="D239" s="39">
        <v>1126</v>
      </c>
      <c r="E239" s="22" t="s">
        <v>1544</v>
      </c>
      <c r="F239" s="40"/>
      <c r="G239" s="195" t="s">
        <v>682</v>
      </c>
      <c r="H239" s="42"/>
      <c r="I239" s="35">
        <v>17800000</v>
      </c>
      <c r="J239" s="35">
        <v>0</v>
      </c>
      <c r="K239" s="35">
        <f t="shared" si="2"/>
        <v>17800000</v>
      </c>
    </row>
    <row r="240" spans="1:11" x14ac:dyDescent="0.25">
      <c r="A240" s="37">
        <v>43354</v>
      </c>
      <c r="B240" s="175" t="s">
        <v>1509</v>
      </c>
      <c r="C240" s="39">
        <v>996</v>
      </c>
      <c r="D240" s="39">
        <v>1127</v>
      </c>
      <c r="E240" s="22" t="s">
        <v>1545</v>
      </c>
      <c r="F240" s="40"/>
      <c r="G240" s="195" t="s">
        <v>677</v>
      </c>
      <c r="H240" s="42"/>
      <c r="I240" s="35">
        <v>11721000</v>
      </c>
      <c r="J240" s="35">
        <v>0</v>
      </c>
      <c r="K240" s="35">
        <f t="shared" si="2"/>
        <v>11721000</v>
      </c>
    </row>
    <row r="241" spans="1:11" x14ac:dyDescent="0.25">
      <c r="A241" s="37">
        <v>43354</v>
      </c>
      <c r="B241" s="175" t="s">
        <v>112</v>
      </c>
      <c r="C241" s="39">
        <v>963</v>
      </c>
      <c r="D241" s="39">
        <v>1128</v>
      </c>
      <c r="E241" s="22" t="s">
        <v>1546</v>
      </c>
      <c r="F241" s="40"/>
      <c r="G241" s="195" t="s">
        <v>146</v>
      </c>
      <c r="H241" s="42"/>
      <c r="I241" s="35">
        <v>16800000</v>
      </c>
      <c r="J241" s="35">
        <v>0</v>
      </c>
      <c r="K241" s="35">
        <f t="shared" si="2"/>
        <v>16800000</v>
      </c>
    </row>
    <row r="242" spans="1:11" x14ac:dyDescent="0.25">
      <c r="A242" s="37">
        <v>43354</v>
      </c>
      <c r="B242" s="175" t="s">
        <v>1510</v>
      </c>
      <c r="C242" s="39">
        <v>1030</v>
      </c>
      <c r="D242" s="39">
        <v>1136</v>
      </c>
      <c r="E242" s="22" t="s">
        <v>1547</v>
      </c>
      <c r="F242" s="40"/>
      <c r="G242" s="195" t="s">
        <v>690</v>
      </c>
      <c r="H242" s="42"/>
      <c r="I242" s="35">
        <v>20766667</v>
      </c>
      <c r="J242" s="35">
        <v>0</v>
      </c>
      <c r="K242" s="35">
        <f t="shared" si="2"/>
        <v>20766667</v>
      </c>
    </row>
    <row r="243" spans="1:11" x14ac:dyDescent="0.25">
      <c r="A243" s="37">
        <v>43354</v>
      </c>
      <c r="B243" s="175" t="s">
        <v>1511</v>
      </c>
      <c r="C243" s="39">
        <v>1035</v>
      </c>
      <c r="D243" s="39">
        <v>1156</v>
      </c>
      <c r="E243" s="22" t="s">
        <v>1548</v>
      </c>
      <c r="F243" s="40"/>
      <c r="G243" s="195" t="s">
        <v>687</v>
      </c>
      <c r="H243" s="42"/>
      <c r="I243" s="35">
        <v>23733333</v>
      </c>
      <c r="J243" s="35">
        <v>0</v>
      </c>
      <c r="K243" s="35">
        <f t="shared" si="2"/>
        <v>23733333</v>
      </c>
    </row>
    <row r="244" spans="1:11" x14ac:dyDescent="0.25">
      <c r="A244" s="37">
        <v>43354</v>
      </c>
      <c r="B244" s="175" t="s">
        <v>1512</v>
      </c>
      <c r="C244" s="39">
        <v>1122</v>
      </c>
      <c r="D244" s="39">
        <v>1157</v>
      </c>
      <c r="E244" s="22" t="s">
        <v>1549</v>
      </c>
      <c r="F244" s="40"/>
      <c r="G244" s="195" t="s">
        <v>685</v>
      </c>
      <c r="H244" s="42"/>
      <c r="I244" s="35">
        <v>13943333</v>
      </c>
      <c r="J244" s="35">
        <v>0</v>
      </c>
      <c r="K244" s="35">
        <f t="shared" si="2"/>
        <v>13943333</v>
      </c>
    </row>
    <row r="245" spans="1:11" x14ac:dyDescent="0.25">
      <c r="A245" s="37">
        <v>43354</v>
      </c>
      <c r="B245" s="175" t="s">
        <v>1513</v>
      </c>
      <c r="C245" s="39">
        <v>1120</v>
      </c>
      <c r="D245" s="39">
        <v>1158</v>
      </c>
      <c r="E245" s="22" t="s">
        <v>1550</v>
      </c>
      <c r="F245" s="40"/>
      <c r="G245" s="195" t="s">
        <v>624</v>
      </c>
      <c r="H245" s="42"/>
      <c r="I245" s="35">
        <v>14883333</v>
      </c>
      <c r="J245" s="35">
        <v>0</v>
      </c>
      <c r="K245" s="35">
        <f t="shared" si="2"/>
        <v>14883333</v>
      </c>
    </row>
    <row r="246" spans="1:11" x14ac:dyDescent="0.25">
      <c r="A246" s="37">
        <v>43354</v>
      </c>
      <c r="B246" s="175" t="s">
        <v>107</v>
      </c>
      <c r="C246" s="39">
        <v>1114</v>
      </c>
      <c r="D246" s="39">
        <v>1161</v>
      </c>
      <c r="E246" s="22" t="s">
        <v>1551</v>
      </c>
      <c r="F246" s="40"/>
      <c r="G246" s="195" t="s">
        <v>140</v>
      </c>
      <c r="H246" s="42"/>
      <c r="I246" s="35">
        <v>14883333</v>
      </c>
      <c r="J246" s="35">
        <v>0</v>
      </c>
      <c r="K246" s="35">
        <f t="shared" si="2"/>
        <v>14883333</v>
      </c>
    </row>
    <row r="247" spans="1:11" x14ac:dyDescent="0.25">
      <c r="A247" s="37">
        <v>43354</v>
      </c>
      <c r="B247" s="175" t="s">
        <v>1514</v>
      </c>
      <c r="C247" s="39">
        <v>1103</v>
      </c>
      <c r="D247" s="39">
        <v>1162</v>
      </c>
      <c r="E247" s="22" t="s">
        <v>1552</v>
      </c>
      <c r="F247" s="40"/>
      <c r="G247" s="195" t="s">
        <v>686</v>
      </c>
      <c r="H247" s="42"/>
      <c r="I247" s="35">
        <v>13943333</v>
      </c>
      <c r="J247" s="35">
        <v>0</v>
      </c>
      <c r="K247" s="35">
        <f t="shared" si="2"/>
        <v>13943333</v>
      </c>
    </row>
    <row r="248" spans="1:11" x14ac:dyDescent="0.25">
      <c r="A248" s="37">
        <v>43354</v>
      </c>
      <c r="B248" s="175" t="s">
        <v>1515</v>
      </c>
      <c r="C248" s="39">
        <v>1095</v>
      </c>
      <c r="D248" s="39">
        <v>1163</v>
      </c>
      <c r="E248" s="22" t="s">
        <v>1553</v>
      </c>
      <c r="F248" s="40"/>
      <c r="G248" s="195" t="s">
        <v>660</v>
      </c>
      <c r="H248" s="42"/>
      <c r="I248" s="35">
        <v>14100000</v>
      </c>
      <c r="J248" s="35">
        <v>0</v>
      </c>
      <c r="K248" s="35">
        <f t="shared" si="2"/>
        <v>14100000</v>
      </c>
    </row>
    <row r="249" spans="1:11" x14ac:dyDescent="0.25">
      <c r="A249" s="37">
        <v>43354</v>
      </c>
      <c r="B249" s="175" t="s">
        <v>115</v>
      </c>
      <c r="C249" s="39">
        <v>1111</v>
      </c>
      <c r="D249" s="39">
        <v>1164</v>
      </c>
      <c r="E249" s="22" t="s">
        <v>1554</v>
      </c>
      <c r="F249" s="40"/>
      <c r="G249" s="195" t="s">
        <v>149</v>
      </c>
      <c r="H249" s="42"/>
      <c r="I249" s="35">
        <v>19000000</v>
      </c>
      <c r="J249" s="35">
        <v>0</v>
      </c>
      <c r="K249" s="35">
        <f t="shared" si="2"/>
        <v>19000000</v>
      </c>
    </row>
    <row r="250" spans="1:11" x14ac:dyDescent="0.25">
      <c r="A250" s="37">
        <v>43354</v>
      </c>
      <c r="B250" s="175" t="s">
        <v>1516</v>
      </c>
      <c r="C250" s="39">
        <v>1112</v>
      </c>
      <c r="D250" s="39">
        <v>1165</v>
      </c>
      <c r="E250" s="22" t="s">
        <v>1555</v>
      </c>
      <c r="F250" s="40"/>
      <c r="G250" s="195" t="s">
        <v>650</v>
      </c>
      <c r="H250" s="42"/>
      <c r="I250" s="35">
        <v>12111700</v>
      </c>
      <c r="J250" s="35">
        <v>0</v>
      </c>
      <c r="K250" s="35">
        <f t="shared" si="2"/>
        <v>12111700</v>
      </c>
    </row>
    <row r="251" spans="1:11" x14ac:dyDescent="0.25">
      <c r="A251" s="37">
        <v>43354</v>
      </c>
      <c r="B251" s="175" t="s">
        <v>87</v>
      </c>
      <c r="C251" s="39">
        <v>977</v>
      </c>
      <c r="D251" s="39">
        <v>1166</v>
      </c>
      <c r="E251" s="22" t="s">
        <v>1556</v>
      </c>
      <c r="F251" s="40"/>
      <c r="G251" s="195" t="s">
        <v>123</v>
      </c>
      <c r="H251" s="42"/>
      <c r="I251" s="35">
        <v>23997800</v>
      </c>
      <c r="J251" s="35">
        <v>0</v>
      </c>
      <c r="K251" s="35">
        <f t="shared" si="2"/>
        <v>23997800</v>
      </c>
    </row>
    <row r="252" spans="1:11" x14ac:dyDescent="0.25">
      <c r="A252" s="37">
        <v>43354</v>
      </c>
      <c r="B252" s="175" t="s">
        <v>1517</v>
      </c>
      <c r="C252" s="39">
        <v>998</v>
      </c>
      <c r="D252" s="39">
        <v>1168</v>
      </c>
      <c r="E252" s="22" t="s">
        <v>1557</v>
      </c>
      <c r="F252" s="40"/>
      <c r="G252" s="195" t="s">
        <v>647</v>
      </c>
      <c r="H252" s="42"/>
      <c r="I252" s="35">
        <v>18600000</v>
      </c>
      <c r="J252" s="35">
        <v>0</v>
      </c>
      <c r="K252" s="35">
        <f t="shared" si="2"/>
        <v>18600000</v>
      </c>
    </row>
    <row r="253" spans="1:11" x14ac:dyDescent="0.25">
      <c r="A253" s="37">
        <v>43354</v>
      </c>
      <c r="B253" s="175" t="s">
        <v>97</v>
      </c>
      <c r="C253" s="39">
        <v>1164</v>
      </c>
      <c r="D253" s="39">
        <v>1171</v>
      </c>
      <c r="E253" s="22" t="s">
        <v>1558</v>
      </c>
      <c r="F253" s="40"/>
      <c r="G253" s="195" t="s">
        <v>131</v>
      </c>
      <c r="H253" s="42"/>
      <c r="I253" s="35">
        <v>15040000</v>
      </c>
      <c r="J253" s="35">
        <v>0</v>
      </c>
      <c r="K253" s="35">
        <f t="shared" si="2"/>
        <v>15040000</v>
      </c>
    </row>
    <row r="254" spans="1:11" x14ac:dyDescent="0.25">
      <c r="A254" s="37">
        <v>43354</v>
      </c>
      <c r="B254" s="175" t="s">
        <v>1518</v>
      </c>
      <c r="C254" s="39">
        <v>960</v>
      </c>
      <c r="D254" s="39">
        <v>1175</v>
      </c>
      <c r="E254" s="22" t="s">
        <v>1559</v>
      </c>
      <c r="F254" s="40"/>
      <c r="G254" s="195" t="s">
        <v>119</v>
      </c>
      <c r="H254" s="42"/>
      <c r="I254" s="35">
        <v>11316667</v>
      </c>
      <c r="J254" s="35">
        <v>0</v>
      </c>
      <c r="K254" s="35">
        <f t="shared" si="2"/>
        <v>11316667</v>
      </c>
    </row>
    <row r="255" spans="1:11" x14ac:dyDescent="0.25">
      <c r="A255" s="37">
        <v>43354</v>
      </c>
      <c r="B255" s="175" t="s">
        <v>83</v>
      </c>
      <c r="C255" s="39">
        <v>968</v>
      </c>
      <c r="D255" s="39">
        <v>1180</v>
      </c>
      <c r="E255" s="22" t="s">
        <v>1560</v>
      </c>
      <c r="F255" s="40"/>
      <c r="G255" s="195" t="s">
        <v>118</v>
      </c>
      <c r="H255" s="42"/>
      <c r="I255" s="35">
        <v>15196667</v>
      </c>
      <c r="J255" s="35">
        <v>0</v>
      </c>
      <c r="K255" s="35">
        <f t="shared" si="2"/>
        <v>15196667</v>
      </c>
    </row>
    <row r="256" spans="1:11" x14ac:dyDescent="0.25">
      <c r="A256" s="37">
        <v>43354</v>
      </c>
      <c r="B256" s="175" t="s">
        <v>84</v>
      </c>
      <c r="C256" s="39">
        <v>1161</v>
      </c>
      <c r="D256" s="39">
        <v>1183</v>
      </c>
      <c r="E256" s="22" t="s">
        <v>1561</v>
      </c>
      <c r="F256" s="40"/>
      <c r="G256" s="195" t="s">
        <v>120</v>
      </c>
      <c r="H256" s="42"/>
      <c r="I256" s="35">
        <v>19000000</v>
      </c>
      <c r="J256" s="35">
        <v>0</v>
      </c>
      <c r="K256" s="35">
        <f t="shared" si="2"/>
        <v>19000000</v>
      </c>
    </row>
    <row r="257" spans="1:11" x14ac:dyDescent="0.25">
      <c r="A257" s="37">
        <v>43354</v>
      </c>
      <c r="B257" s="175" t="s">
        <v>1519</v>
      </c>
      <c r="C257" s="39">
        <v>997</v>
      </c>
      <c r="D257" s="39">
        <v>1184</v>
      </c>
      <c r="E257" s="22" t="s">
        <v>1562</v>
      </c>
      <c r="F257" s="40"/>
      <c r="G257" s="195" t="s">
        <v>641</v>
      </c>
      <c r="H257" s="42"/>
      <c r="I257" s="35">
        <v>18600000</v>
      </c>
      <c r="J257" s="35">
        <v>0</v>
      </c>
      <c r="K257" s="35">
        <f t="shared" si="2"/>
        <v>18600000</v>
      </c>
    </row>
    <row r="258" spans="1:11" x14ac:dyDescent="0.25">
      <c r="A258" s="37">
        <v>43355</v>
      </c>
      <c r="B258" s="175" t="s">
        <v>1520</v>
      </c>
      <c r="C258" s="39">
        <v>1147</v>
      </c>
      <c r="D258" s="39">
        <v>1198</v>
      </c>
      <c r="E258" s="22" t="s">
        <v>1563</v>
      </c>
      <c r="F258" s="40"/>
      <c r="G258" s="195" t="s">
        <v>726</v>
      </c>
      <c r="H258" s="42"/>
      <c r="I258" s="35">
        <v>10548900</v>
      </c>
      <c r="J258" s="35">
        <v>0</v>
      </c>
      <c r="K258" s="35">
        <f t="shared" si="2"/>
        <v>10548900</v>
      </c>
    </row>
    <row r="259" spans="1:11" x14ac:dyDescent="0.25">
      <c r="A259" s="37">
        <v>43355</v>
      </c>
      <c r="B259" s="175" t="s">
        <v>1521</v>
      </c>
      <c r="C259" s="39">
        <v>1119</v>
      </c>
      <c r="D259" s="39">
        <v>1199</v>
      </c>
      <c r="E259" s="22" t="s">
        <v>1564</v>
      </c>
      <c r="F259" s="40"/>
      <c r="G259" s="195" t="s">
        <v>645</v>
      </c>
      <c r="H259" s="42"/>
      <c r="I259" s="35">
        <v>14570000</v>
      </c>
      <c r="J259" s="35">
        <v>0</v>
      </c>
      <c r="K259" s="35">
        <f t="shared" si="2"/>
        <v>14570000</v>
      </c>
    </row>
    <row r="260" spans="1:11" x14ac:dyDescent="0.25">
      <c r="A260" s="37">
        <v>43355</v>
      </c>
      <c r="B260" s="175" t="s">
        <v>1522</v>
      </c>
      <c r="C260" s="39">
        <v>1118</v>
      </c>
      <c r="D260" s="39">
        <v>1200</v>
      </c>
      <c r="E260" s="22" t="s">
        <v>1565</v>
      </c>
      <c r="F260" s="40"/>
      <c r="G260" s="195" t="s">
        <v>659</v>
      </c>
      <c r="H260" s="42"/>
      <c r="I260" s="35">
        <v>14570000</v>
      </c>
      <c r="J260" s="35">
        <v>0</v>
      </c>
      <c r="K260" s="35">
        <f t="shared" si="2"/>
        <v>14570000</v>
      </c>
    </row>
    <row r="261" spans="1:11" x14ac:dyDescent="0.25">
      <c r="A261" s="37">
        <v>43355</v>
      </c>
      <c r="B261" s="175" t="s">
        <v>1523</v>
      </c>
      <c r="C261" s="39">
        <v>1150</v>
      </c>
      <c r="D261" s="39">
        <v>1202</v>
      </c>
      <c r="E261" s="22" t="s">
        <v>1566</v>
      </c>
      <c r="F261" s="40"/>
      <c r="G261" s="195" t="s">
        <v>654</v>
      </c>
      <c r="H261" s="42"/>
      <c r="I261" s="35">
        <v>6820000</v>
      </c>
      <c r="J261" s="35">
        <v>0</v>
      </c>
      <c r="K261" s="35">
        <f t="shared" si="2"/>
        <v>6820000</v>
      </c>
    </row>
    <row r="262" spans="1:11" x14ac:dyDescent="0.25">
      <c r="A262" s="37">
        <v>43355</v>
      </c>
      <c r="B262" s="175" t="s">
        <v>1524</v>
      </c>
      <c r="C262" s="39">
        <v>1156</v>
      </c>
      <c r="D262" s="39">
        <v>1203</v>
      </c>
      <c r="E262" s="22" t="s">
        <v>1567</v>
      </c>
      <c r="F262" s="40"/>
      <c r="G262" s="195" t="s">
        <v>643</v>
      </c>
      <c r="H262" s="42"/>
      <c r="I262" s="35">
        <v>6820000</v>
      </c>
      <c r="J262" s="35">
        <v>0</v>
      </c>
      <c r="K262" s="35">
        <f t="shared" si="2"/>
        <v>6820000</v>
      </c>
    </row>
    <row r="263" spans="1:11" x14ac:dyDescent="0.25">
      <c r="A263" s="37">
        <v>43355</v>
      </c>
      <c r="B263" s="175" t="s">
        <v>109</v>
      </c>
      <c r="C263" s="39">
        <v>1157</v>
      </c>
      <c r="D263" s="39">
        <v>1204</v>
      </c>
      <c r="E263" s="22" t="s">
        <v>1568</v>
      </c>
      <c r="F263" s="40"/>
      <c r="G263" s="195" t="s">
        <v>143</v>
      </c>
      <c r="H263" s="42"/>
      <c r="I263" s="35">
        <v>13616667</v>
      </c>
      <c r="J263" s="35">
        <v>0</v>
      </c>
      <c r="K263" s="35">
        <f t="shared" si="2"/>
        <v>13616667</v>
      </c>
    </row>
    <row r="264" spans="1:11" x14ac:dyDescent="0.25">
      <c r="A264" s="37">
        <v>43355</v>
      </c>
      <c r="B264" s="175" t="s">
        <v>103</v>
      </c>
      <c r="C264" s="39">
        <v>1165</v>
      </c>
      <c r="D264" s="39">
        <v>1205</v>
      </c>
      <c r="E264" s="22" t="s">
        <v>1569</v>
      </c>
      <c r="F264" s="40"/>
      <c r="G264" s="195" t="s">
        <v>137</v>
      </c>
      <c r="H264" s="42"/>
      <c r="I264" s="35">
        <v>13760000</v>
      </c>
      <c r="J264" s="35">
        <v>0</v>
      </c>
      <c r="K264" s="35">
        <f t="shared" si="2"/>
        <v>13760000</v>
      </c>
    </row>
    <row r="265" spans="1:11" x14ac:dyDescent="0.25">
      <c r="A265" s="37">
        <v>43355</v>
      </c>
      <c r="B265" s="175" t="s">
        <v>1525</v>
      </c>
      <c r="C265" s="39">
        <v>1160</v>
      </c>
      <c r="D265" s="39">
        <v>1207</v>
      </c>
      <c r="E265" s="22" t="s">
        <v>1570</v>
      </c>
      <c r="F265" s="40"/>
      <c r="G265" s="195" t="s">
        <v>652</v>
      </c>
      <c r="H265" s="42"/>
      <c r="I265" s="35">
        <v>13950000</v>
      </c>
      <c r="J265" s="35">
        <v>0</v>
      </c>
      <c r="K265" s="35">
        <f t="shared" si="2"/>
        <v>13950000</v>
      </c>
    </row>
    <row r="266" spans="1:11" x14ac:dyDescent="0.25">
      <c r="A266" s="37">
        <v>43355</v>
      </c>
      <c r="B266" s="175" t="s">
        <v>1526</v>
      </c>
      <c r="C266" s="39">
        <v>1152</v>
      </c>
      <c r="D266" s="39">
        <v>1212</v>
      </c>
      <c r="E266" s="22" t="s">
        <v>1571</v>
      </c>
      <c r="F266" s="40"/>
      <c r="G266" s="195" t="s">
        <v>634</v>
      </c>
      <c r="H266" s="42"/>
      <c r="I266" s="35">
        <v>13330000</v>
      </c>
      <c r="J266" s="35">
        <v>0</v>
      </c>
      <c r="K266" s="35">
        <f t="shared" ref="K266:K329" si="3">+I266-J266</f>
        <v>13330000</v>
      </c>
    </row>
    <row r="267" spans="1:11" x14ac:dyDescent="0.25">
      <c r="A267" s="37">
        <v>43355</v>
      </c>
      <c r="B267" s="175" t="s">
        <v>108</v>
      </c>
      <c r="C267" s="39">
        <v>1154</v>
      </c>
      <c r="D267" s="39">
        <v>1213</v>
      </c>
      <c r="E267" s="22" t="s">
        <v>1572</v>
      </c>
      <c r="F267" s="40"/>
      <c r="G267" s="195" t="s">
        <v>142</v>
      </c>
      <c r="H267" s="42"/>
      <c r="I267" s="35">
        <v>13616667</v>
      </c>
      <c r="J267" s="35">
        <v>0</v>
      </c>
      <c r="K267" s="35">
        <f t="shared" si="3"/>
        <v>13616667</v>
      </c>
    </row>
    <row r="268" spans="1:11" x14ac:dyDescent="0.25">
      <c r="A268" s="37">
        <v>43355</v>
      </c>
      <c r="B268" s="175" t="s">
        <v>1527</v>
      </c>
      <c r="C268" s="39">
        <v>1155</v>
      </c>
      <c r="D268" s="39">
        <v>1214</v>
      </c>
      <c r="E268" s="22" t="s">
        <v>1573</v>
      </c>
      <c r="F268" s="40"/>
      <c r="G268" s="195" t="s">
        <v>706</v>
      </c>
      <c r="H268" s="42"/>
      <c r="I268" s="35">
        <v>11896667</v>
      </c>
      <c r="J268" s="35">
        <v>0</v>
      </c>
      <c r="K268" s="35">
        <f t="shared" si="3"/>
        <v>11896667</v>
      </c>
    </row>
    <row r="269" spans="1:11" x14ac:dyDescent="0.25">
      <c r="A269" s="37">
        <v>43355</v>
      </c>
      <c r="B269" s="175" t="s">
        <v>1528</v>
      </c>
      <c r="C269" s="39">
        <v>1179</v>
      </c>
      <c r="D269" s="39">
        <v>1220</v>
      </c>
      <c r="E269" s="22" t="s">
        <v>1574</v>
      </c>
      <c r="F269" s="40"/>
      <c r="G269" s="195" t="s">
        <v>729</v>
      </c>
      <c r="H269" s="42"/>
      <c r="I269" s="35">
        <v>13663933</v>
      </c>
      <c r="J269" s="35">
        <v>0</v>
      </c>
      <c r="K269" s="35">
        <f t="shared" si="3"/>
        <v>13663933</v>
      </c>
    </row>
    <row r="270" spans="1:11" x14ac:dyDescent="0.25">
      <c r="A270" s="37">
        <v>43355</v>
      </c>
      <c r="B270" s="175" t="s">
        <v>1529</v>
      </c>
      <c r="C270" s="39">
        <v>1117</v>
      </c>
      <c r="D270" s="39">
        <v>1221</v>
      </c>
      <c r="E270" s="22" t="s">
        <v>1575</v>
      </c>
      <c r="F270" s="40"/>
      <c r="G270" s="195" t="s">
        <v>731</v>
      </c>
      <c r="H270" s="42"/>
      <c r="I270" s="35">
        <v>12300000</v>
      </c>
      <c r="J270" s="35">
        <v>0</v>
      </c>
      <c r="K270" s="35">
        <f t="shared" si="3"/>
        <v>12300000</v>
      </c>
    </row>
    <row r="271" spans="1:11" x14ac:dyDescent="0.25">
      <c r="A271" s="37">
        <v>43355</v>
      </c>
      <c r="B271" s="175" t="s">
        <v>96</v>
      </c>
      <c r="C271" s="39">
        <v>1162</v>
      </c>
      <c r="D271" s="39">
        <v>1222</v>
      </c>
      <c r="E271" s="22" t="s">
        <v>1576</v>
      </c>
      <c r="F271" s="40"/>
      <c r="G271" s="195" t="s">
        <v>130</v>
      </c>
      <c r="H271" s="42"/>
      <c r="I271" s="35">
        <v>15040000</v>
      </c>
      <c r="J271" s="35">
        <v>0</v>
      </c>
      <c r="K271" s="35">
        <f t="shared" si="3"/>
        <v>15040000</v>
      </c>
    </row>
    <row r="272" spans="1:11" x14ac:dyDescent="0.25">
      <c r="A272" s="37">
        <v>43355</v>
      </c>
      <c r="B272" s="175" t="s">
        <v>113</v>
      </c>
      <c r="C272" s="39">
        <v>1159</v>
      </c>
      <c r="D272" s="39">
        <v>1224</v>
      </c>
      <c r="E272" s="22" t="s">
        <v>1577</v>
      </c>
      <c r="F272" s="40"/>
      <c r="G272" s="195" t="s">
        <v>147</v>
      </c>
      <c r="H272" s="42"/>
      <c r="I272" s="35">
        <v>13616667</v>
      </c>
      <c r="J272" s="35">
        <v>0</v>
      </c>
      <c r="K272" s="35">
        <f t="shared" si="3"/>
        <v>13616667</v>
      </c>
    </row>
    <row r="273" spans="1:11" x14ac:dyDescent="0.25">
      <c r="A273" s="37">
        <v>43355</v>
      </c>
      <c r="B273" s="175" t="s">
        <v>114</v>
      </c>
      <c r="C273" s="39">
        <v>1186</v>
      </c>
      <c r="D273" s="39">
        <v>1226</v>
      </c>
      <c r="E273" s="22" t="s">
        <v>1578</v>
      </c>
      <c r="F273" s="40"/>
      <c r="G273" s="195" t="s">
        <v>148</v>
      </c>
      <c r="H273" s="42"/>
      <c r="I273" s="35">
        <v>14519267</v>
      </c>
      <c r="J273" s="35">
        <v>0</v>
      </c>
      <c r="K273" s="35">
        <f t="shared" si="3"/>
        <v>14519267</v>
      </c>
    </row>
    <row r="274" spans="1:11" x14ac:dyDescent="0.25">
      <c r="A274" s="37">
        <v>43355</v>
      </c>
      <c r="B274" s="175" t="s">
        <v>101</v>
      </c>
      <c r="C274" s="39">
        <v>1191</v>
      </c>
      <c r="D274" s="39">
        <v>1227</v>
      </c>
      <c r="E274" s="22" t="s">
        <v>1579</v>
      </c>
      <c r="F274" s="40"/>
      <c r="G274" s="195" t="s">
        <v>135</v>
      </c>
      <c r="H274" s="42"/>
      <c r="I274" s="35">
        <v>7040000</v>
      </c>
      <c r="J274" s="35">
        <v>0</v>
      </c>
      <c r="K274" s="35">
        <f t="shared" si="3"/>
        <v>7040000</v>
      </c>
    </row>
    <row r="275" spans="1:11" x14ac:dyDescent="0.25">
      <c r="A275" s="37">
        <v>43355</v>
      </c>
      <c r="B275" s="175" t="s">
        <v>437</v>
      </c>
      <c r="C275" s="39">
        <v>1109</v>
      </c>
      <c r="D275" s="39">
        <v>1228</v>
      </c>
      <c r="E275" s="22" t="s">
        <v>1580</v>
      </c>
      <c r="F275" s="40"/>
      <c r="G275" s="195" t="s">
        <v>441</v>
      </c>
      <c r="H275" s="42"/>
      <c r="I275" s="35">
        <v>8773333</v>
      </c>
      <c r="J275" s="35">
        <v>0</v>
      </c>
      <c r="K275" s="35">
        <f t="shared" si="3"/>
        <v>8773333</v>
      </c>
    </row>
    <row r="276" spans="1:11" x14ac:dyDescent="0.25">
      <c r="A276" s="37">
        <v>43355</v>
      </c>
      <c r="B276" s="175" t="s">
        <v>438</v>
      </c>
      <c r="C276" s="39">
        <v>982</v>
      </c>
      <c r="D276" s="39">
        <v>1229</v>
      </c>
      <c r="E276" s="22" t="s">
        <v>1581</v>
      </c>
      <c r="F276" s="40"/>
      <c r="G276" s="195" t="s">
        <v>442</v>
      </c>
      <c r="H276" s="42"/>
      <c r="I276" s="35">
        <v>6966667</v>
      </c>
      <c r="J276" s="35">
        <v>0</v>
      </c>
      <c r="K276" s="35">
        <f t="shared" si="3"/>
        <v>6966667</v>
      </c>
    </row>
    <row r="277" spans="1:11" x14ac:dyDescent="0.25">
      <c r="A277" s="37">
        <v>43356</v>
      </c>
      <c r="B277" s="175" t="s">
        <v>110</v>
      </c>
      <c r="C277" s="39">
        <v>1108</v>
      </c>
      <c r="D277" s="39">
        <v>1232</v>
      </c>
      <c r="E277" s="22" t="s">
        <v>1582</v>
      </c>
      <c r="F277" s="40"/>
      <c r="G277" s="195" t="s">
        <v>144</v>
      </c>
      <c r="H277" s="42"/>
      <c r="I277" s="35">
        <v>17416667</v>
      </c>
      <c r="J277" s="35">
        <v>0</v>
      </c>
      <c r="K277" s="35">
        <f t="shared" si="3"/>
        <v>17416667</v>
      </c>
    </row>
    <row r="278" spans="1:11" x14ac:dyDescent="0.25">
      <c r="A278" s="37">
        <v>43356</v>
      </c>
      <c r="B278" s="175" t="s">
        <v>1530</v>
      </c>
      <c r="C278" s="39">
        <v>1124</v>
      </c>
      <c r="D278" s="39">
        <v>1233</v>
      </c>
      <c r="E278" s="22" t="s">
        <v>1583</v>
      </c>
      <c r="F278" s="40"/>
      <c r="G278" s="195" t="s">
        <v>629</v>
      </c>
      <c r="H278" s="42"/>
      <c r="I278" s="35">
        <v>9870000</v>
      </c>
      <c r="J278" s="35">
        <v>0</v>
      </c>
      <c r="K278" s="35">
        <f t="shared" si="3"/>
        <v>9870000</v>
      </c>
    </row>
    <row r="279" spans="1:11" x14ac:dyDescent="0.25">
      <c r="A279" s="37">
        <v>43356</v>
      </c>
      <c r="B279" s="175" t="s">
        <v>86</v>
      </c>
      <c r="C279" s="39">
        <v>1189</v>
      </c>
      <c r="D279" s="39">
        <v>1234</v>
      </c>
      <c r="E279" s="22" t="s">
        <v>1584</v>
      </c>
      <c r="F279" s="40"/>
      <c r="G279" s="195" t="s">
        <v>122</v>
      </c>
      <c r="H279" s="42"/>
      <c r="I279" s="35">
        <v>12933333</v>
      </c>
      <c r="J279" s="35">
        <v>0</v>
      </c>
      <c r="K279" s="35">
        <f t="shared" si="3"/>
        <v>12933333</v>
      </c>
    </row>
    <row r="280" spans="1:11" x14ac:dyDescent="0.25">
      <c r="A280" s="37">
        <v>43356</v>
      </c>
      <c r="B280" s="175" t="s">
        <v>1531</v>
      </c>
      <c r="C280" s="39">
        <v>1173</v>
      </c>
      <c r="D280" s="39">
        <v>1235</v>
      </c>
      <c r="E280" s="22" t="s">
        <v>1585</v>
      </c>
      <c r="F280" s="40"/>
      <c r="G280" s="195" t="s">
        <v>636</v>
      </c>
      <c r="H280" s="42"/>
      <c r="I280" s="35">
        <v>13950000</v>
      </c>
      <c r="J280" s="35">
        <v>0</v>
      </c>
      <c r="K280" s="35">
        <f t="shared" si="3"/>
        <v>13950000</v>
      </c>
    </row>
    <row r="281" spans="1:11" x14ac:dyDescent="0.25">
      <c r="A281" s="37">
        <v>43356</v>
      </c>
      <c r="B281" s="175" t="s">
        <v>1532</v>
      </c>
      <c r="C281" s="39">
        <v>1167</v>
      </c>
      <c r="D281" s="39">
        <v>1236</v>
      </c>
      <c r="E281" s="22" t="s">
        <v>1586</v>
      </c>
      <c r="F281" s="40"/>
      <c r="G281" s="195" t="s">
        <v>699</v>
      </c>
      <c r="H281" s="42"/>
      <c r="I281" s="35">
        <v>10809367</v>
      </c>
      <c r="J281" s="35">
        <v>0</v>
      </c>
      <c r="K281" s="35">
        <f t="shared" si="3"/>
        <v>10809367</v>
      </c>
    </row>
    <row r="282" spans="1:11" x14ac:dyDescent="0.25">
      <c r="A282" s="37">
        <v>43356</v>
      </c>
      <c r="B282" s="175" t="s">
        <v>100</v>
      </c>
      <c r="C282" s="39">
        <v>1169</v>
      </c>
      <c r="D282" s="39">
        <v>1238</v>
      </c>
      <c r="E282" s="22" t="s">
        <v>1587</v>
      </c>
      <c r="F282" s="40"/>
      <c r="G282" s="195" t="s">
        <v>134</v>
      </c>
      <c r="H282" s="42"/>
      <c r="I282" s="35">
        <v>16975000</v>
      </c>
      <c r="J282" s="35">
        <v>0</v>
      </c>
      <c r="K282" s="35">
        <f t="shared" si="3"/>
        <v>16975000</v>
      </c>
    </row>
    <row r="283" spans="1:11" x14ac:dyDescent="0.25">
      <c r="A283" s="37">
        <v>43356</v>
      </c>
      <c r="B283" s="175" t="s">
        <v>1533</v>
      </c>
      <c r="C283" s="39">
        <v>1123</v>
      </c>
      <c r="D283" s="39">
        <v>1239</v>
      </c>
      <c r="E283" s="22" t="s">
        <v>1588</v>
      </c>
      <c r="F283" s="40"/>
      <c r="G283" s="195" t="s">
        <v>637</v>
      </c>
      <c r="H283" s="42"/>
      <c r="I283" s="35">
        <v>14100000</v>
      </c>
      <c r="J283" s="35">
        <v>0</v>
      </c>
      <c r="K283" s="35">
        <f t="shared" si="3"/>
        <v>14100000</v>
      </c>
    </row>
    <row r="284" spans="1:11" x14ac:dyDescent="0.25">
      <c r="A284" s="37">
        <v>43356</v>
      </c>
      <c r="B284" s="175" t="s">
        <v>99</v>
      </c>
      <c r="C284" s="39">
        <v>1183</v>
      </c>
      <c r="D284" s="39">
        <v>1240</v>
      </c>
      <c r="E284" s="22" t="s">
        <v>1589</v>
      </c>
      <c r="F284" s="40"/>
      <c r="G284" s="195" t="s">
        <v>133</v>
      </c>
      <c r="H284" s="42"/>
      <c r="I284" s="35">
        <v>15196667</v>
      </c>
      <c r="J284" s="35">
        <v>0</v>
      </c>
      <c r="K284" s="35">
        <f t="shared" si="3"/>
        <v>15196667</v>
      </c>
    </row>
    <row r="285" spans="1:11" x14ac:dyDescent="0.25">
      <c r="A285" s="37">
        <v>43356</v>
      </c>
      <c r="B285" s="175" t="s">
        <v>102</v>
      </c>
      <c r="C285" s="39">
        <v>1166</v>
      </c>
      <c r="D285" s="39">
        <v>1241</v>
      </c>
      <c r="E285" s="22" t="s">
        <v>1590</v>
      </c>
      <c r="F285" s="40"/>
      <c r="G285" s="195" t="s">
        <v>136</v>
      </c>
      <c r="H285" s="42"/>
      <c r="I285" s="35">
        <v>12800000</v>
      </c>
      <c r="J285" s="35">
        <v>0</v>
      </c>
      <c r="K285" s="35">
        <f t="shared" si="3"/>
        <v>12800000</v>
      </c>
    </row>
    <row r="286" spans="1:11" x14ac:dyDescent="0.25">
      <c r="A286" s="37">
        <v>43356</v>
      </c>
      <c r="B286" s="175" t="s">
        <v>106</v>
      </c>
      <c r="C286" s="39">
        <v>1163</v>
      </c>
      <c r="D286" s="39">
        <v>1242</v>
      </c>
      <c r="E286" s="22" t="s">
        <v>1591</v>
      </c>
      <c r="F286" s="40"/>
      <c r="G286" s="195" t="s">
        <v>139</v>
      </c>
      <c r="H286" s="42"/>
      <c r="I286" s="35">
        <v>25333333</v>
      </c>
      <c r="J286" s="35">
        <v>0</v>
      </c>
      <c r="K286" s="35">
        <f t="shared" si="3"/>
        <v>25333333</v>
      </c>
    </row>
    <row r="287" spans="1:11" x14ac:dyDescent="0.25">
      <c r="A287" s="37">
        <v>43356</v>
      </c>
      <c r="B287" s="175" t="s">
        <v>1534</v>
      </c>
      <c r="C287" s="39">
        <v>1125</v>
      </c>
      <c r="D287" s="39">
        <v>1243</v>
      </c>
      <c r="E287" s="22" t="s">
        <v>1592</v>
      </c>
      <c r="F287" s="40"/>
      <c r="G287" s="195" t="s">
        <v>630</v>
      </c>
      <c r="H287" s="42"/>
      <c r="I287" s="35">
        <v>12533333</v>
      </c>
      <c r="J287" s="35">
        <v>0</v>
      </c>
      <c r="K287" s="35">
        <f t="shared" si="3"/>
        <v>12533333</v>
      </c>
    </row>
    <row r="288" spans="1:11" x14ac:dyDescent="0.25">
      <c r="A288" s="37">
        <v>43356</v>
      </c>
      <c r="B288" s="175" t="s">
        <v>1535</v>
      </c>
      <c r="C288" s="39">
        <v>1176</v>
      </c>
      <c r="D288" s="39">
        <v>1244</v>
      </c>
      <c r="E288" s="22" t="s">
        <v>1593</v>
      </c>
      <c r="F288" s="40"/>
      <c r="G288" s="195" t="s">
        <v>632</v>
      </c>
      <c r="H288" s="42"/>
      <c r="I288" s="35">
        <v>14100000</v>
      </c>
      <c r="J288" s="35">
        <v>0</v>
      </c>
      <c r="K288" s="35">
        <f t="shared" si="3"/>
        <v>14100000</v>
      </c>
    </row>
    <row r="289" spans="1:11" x14ac:dyDescent="0.25">
      <c r="A289" s="37">
        <v>43356</v>
      </c>
      <c r="B289" s="175" t="s">
        <v>1967</v>
      </c>
      <c r="C289" s="39">
        <v>1104</v>
      </c>
      <c r="D289" s="39">
        <v>1263</v>
      </c>
      <c r="E289" s="22" t="s">
        <v>1601</v>
      </c>
      <c r="F289" s="40"/>
      <c r="G289" s="196" t="s">
        <v>665</v>
      </c>
      <c r="H289" s="42"/>
      <c r="I289" s="35">
        <v>24800000</v>
      </c>
      <c r="J289" s="35">
        <v>0</v>
      </c>
      <c r="K289" s="35">
        <f t="shared" si="3"/>
        <v>24800000</v>
      </c>
    </row>
    <row r="290" spans="1:11" x14ac:dyDescent="0.25">
      <c r="A290" s="37">
        <v>43356</v>
      </c>
      <c r="B290" s="175" t="s">
        <v>1968</v>
      </c>
      <c r="C290" s="39">
        <v>1158</v>
      </c>
      <c r="D290" s="39">
        <v>1264</v>
      </c>
      <c r="E290" s="22" t="s">
        <v>1605</v>
      </c>
      <c r="F290" s="40"/>
      <c r="G290" s="196" t="s">
        <v>668</v>
      </c>
      <c r="H290" s="42"/>
      <c r="I290" s="35">
        <v>13950000</v>
      </c>
      <c r="J290" s="35">
        <v>0</v>
      </c>
      <c r="K290" s="35">
        <f t="shared" si="3"/>
        <v>13950000</v>
      </c>
    </row>
    <row r="291" spans="1:11" x14ac:dyDescent="0.25">
      <c r="A291" s="37">
        <v>43356</v>
      </c>
      <c r="B291" s="175" t="s">
        <v>1969</v>
      </c>
      <c r="C291" s="39">
        <v>1172</v>
      </c>
      <c r="D291" s="39">
        <v>1265</v>
      </c>
      <c r="E291" s="22" t="s">
        <v>1608</v>
      </c>
      <c r="F291" s="40"/>
      <c r="G291" s="196" t="s">
        <v>648</v>
      </c>
      <c r="H291" s="42"/>
      <c r="I291" s="35">
        <v>13950000</v>
      </c>
      <c r="J291" s="35">
        <v>0</v>
      </c>
      <c r="K291" s="35">
        <f t="shared" si="3"/>
        <v>13950000</v>
      </c>
    </row>
    <row r="292" spans="1:11" x14ac:dyDescent="0.25">
      <c r="A292" s="37">
        <v>43356</v>
      </c>
      <c r="B292" s="175" t="s">
        <v>1970</v>
      </c>
      <c r="C292" s="39">
        <v>1105</v>
      </c>
      <c r="D292" s="39">
        <v>1267</v>
      </c>
      <c r="E292" s="22" t="s">
        <v>1602</v>
      </c>
      <c r="F292" s="40"/>
      <c r="G292" s="196" t="s">
        <v>680</v>
      </c>
      <c r="H292" s="42"/>
      <c r="I292" s="35">
        <v>6000000</v>
      </c>
      <c r="J292" s="35">
        <v>0</v>
      </c>
      <c r="K292" s="35">
        <f t="shared" si="3"/>
        <v>6000000</v>
      </c>
    </row>
    <row r="293" spans="1:11" x14ac:dyDescent="0.25">
      <c r="A293" s="37">
        <v>43357</v>
      </c>
      <c r="B293" s="175" t="s">
        <v>1966</v>
      </c>
      <c r="C293" s="39">
        <v>834</v>
      </c>
      <c r="D293" s="39">
        <v>1277</v>
      </c>
      <c r="E293" s="22" t="s">
        <v>1413</v>
      </c>
      <c r="F293" s="40"/>
      <c r="G293" s="196" t="s">
        <v>1322</v>
      </c>
      <c r="H293" s="42"/>
      <c r="I293" s="35">
        <v>149999700</v>
      </c>
      <c r="J293" s="35">
        <v>0</v>
      </c>
      <c r="K293" s="35">
        <f t="shared" si="3"/>
        <v>149999700</v>
      </c>
    </row>
    <row r="294" spans="1:11" x14ac:dyDescent="0.25">
      <c r="A294" s="37">
        <v>43357</v>
      </c>
      <c r="B294" s="175" t="s">
        <v>1971</v>
      </c>
      <c r="C294" s="39">
        <v>978</v>
      </c>
      <c r="D294" s="39">
        <v>1280</v>
      </c>
      <c r="E294" s="22" t="s">
        <v>1596</v>
      </c>
      <c r="F294" s="40"/>
      <c r="G294" s="196" t="s">
        <v>626</v>
      </c>
      <c r="H294" s="42"/>
      <c r="I294" s="35">
        <v>7600000</v>
      </c>
      <c r="J294" s="35">
        <v>0</v>
      </c>
      <c r="K294" s="35">
        <f t="shared" si="3"/>
        <v>7600000</v>
      </c>
    </row>
    <row r="295" spans="1:11" x14ac:dyDescent="0.25">
      <c r="A295" s="37">
        <v>43357</v>
      </c>
      <c r="B295" s="175" t="s">
        <v>1972</v>
      </c>
      <c r="C295" s="39">
        <v>1175</v>
      </c>
      <c r="D295" s="39">
        <v>1284</v>
      </c>
      <c r="E295" s="22" t="s">
        <v>1610</v>
      </c>
      <c r="F295" s="40"/>
      <c r="G295" s="196" t="s">
        <v>653</v>
      </c>
      <c r="H295" s="42"/>
      <c r="I295" s="35">
        <v>13950000</v>
      </c>
      <c r="J295" s="35">
        <v>0</v>
      </c>
      <c r="K295" s="35">
        <f t="shared" si="3"/>
        <v>13950000</v>
      </c>
    </row>
    <row r="296" spans="1:11" x14ac:dyDescent="0.25">
      <c r="A296" s="37">
        <v>43357</v>
      </c>
      <c r="B296" s="175" t="s">
        <v>1973</v>
      </c>
      <c r="C296" s="39">
        <v>1126</v>
      </c>
      <c r="D296" s="39">
        <v>1285</v>
      </c>
      <c r="E296" s="22" t="s">
        <v>1604</v>
      </c>
      <c r="F296" s="40"/>
      <c r="G296" s="196" t="s">
        <v>681</v>
      </c>
      <c r="H296" s="42"/>
      <c r="I296" s="35">
        <v>20766667</v>
      </c>
      <c r="J296" s="35">
        <v>0</v>
      </c>
      <c r="K296" s="35">
        <f t="shared" si="3"/>
        <v>20766667</v>
      </c>
    </row>
    <row r="297" spans="1:11" x14ac:dyDescent="0.25">
      <c r="A297" s="37">
        <v>43357</v>
      </c>
      <c r="B297" s="175" t="s">
        <v>1974</v>
      </c>
      <c r="C297" s="39">
        <v>1220</v>
      </c>
      <c r="D297" s="39">
        <v>1287</v>
      </c>
      <c r="E297" s="22" t="s">
        <v>1619</v>
      </c>
      <c r="F297" s="40"/>
      <c r="G297" s="196" t="s">
        <v>661</v>
      </c>
      <c r="H297" s="42"/>
      <c r="I297" s="35">
        <v>14997000</v>
      </c>
      <c r="J297" s="35">
        <v>0</v>
      </c>
      <c r="K297" s="35">
        <f t="shared" si="3"/>
        <v>14997000</v>
      </c>
    </row>
    <row r="298" spans="1:11" x14ac:dyDescent="0.25">
      <c r="A298" s="37">
        <v>43357</v>
      </c>
      <c r="B298" s="175" t="s">
        <v>104</v>
      </c>
      <c r="C298" s="39">
        <v>1225</v>
      </c>
      <c r="D298" s="39">
        <v>1298</v>
      </c>
      <c r="E298" s="22" t="s">
        <v>1624</v>
      </c>
      <c r="F298" s="40"/>
      <c r="G298" s="196" t="s">
        <v>138</v>
      </c>
      <c r="H298" s="42"/>
      <c r="I298" s="35">
        <v>13760000</v>
      </c>
      <c r="J298" s="35">
        <v>0</v>
      </c>
      <c r="K298" s="35">
        <f t="shared" si="3"/>
        <v>13760000</v>
      </c>
    </row>
    <row r="299" spans="1:11" x14ac:dyDescent="0.25">
      <c r="A299" s="37">
        <v>43357</v>
      </c>
      <c r="B299" s="175" t="s">
        <v>1975</v>
      </c>
      <c r="C299" s="39">
        <v>1218</v>
      </c>
      <c r="D299" s="39">
        <v>1299</v>
      </c>
      <c r="E299" s="22" t="s">
        <v>1617</v>
      </c>
      <c r="F299" s="40"/>
      <c r="G299" s="196" t="s">
        <v>662</v>
      </c>
      <c r="H299" s="42"/>
      <c r="I299" s="35">
        <v>16120000</v>
      </c>
      <c r="J299" s="35">
        <v>0</v>
      </c>
      <c r="K299" s="35">
        <f t="shared" si="3"/>
        <v>16120000</v>
      </c>
    </row>
    <row r="300" spans="1:11" x14ac:dyDescent="0.25">
      <c r="A300" s="37">
        <v>43357</v>
      </c>
      <c r="B300" s="175" t="s">
        <v>1976</v>
      </c>
      <c r="C300" s="39">
        <v>1223</v>
      </c>
      <c r="D300" s="39">
        <v>1311</v>
      </c>
      <c r="E300" s="22" t="s">
        <v>1622</v>
      </c>
      <c r="F300" s="40"/>
      <c r="G300" s="196" t="s">
        <v>704</v>
      </c>
      <c r="H300" s="42"/>
      <c r="I300" s="35">
        <v>12450000</v>
      </c>
      <c r="J300" s="35">
        <v>0</v>
      </c>
      <c r="K300" s="35">
        <f t="shared" si="3"/>
        <v>12450000</v>
      </c>
    </row>
    <row r="301" spans="1:11" x14ac:dyDescent="0.25">
      <c r="A301" s="37">
        <v>43360</v>
      </c>
      <c r="B301" s="175" t="s">
        <v>1977</v>
      </c>
      <c r="C301" s="39">
        <v>1216</v>
      </c>
      <c r="D301" s="39">
        <v>1326</v>
      </c>
      <c r="E301" s="22" t="s">
        <v>1615</v>
      </c>
      <c r="F301" s="40"/>
      <c r="G301" s="196" t="s">
        <v>658</v>
      </c>
      <c r="H301" s="42"/>
      <c r="I301" s="35">
        <v>16120000</v>
      </c>
      <c r="J301" s="35">
        <v>0</v>
      </c>
      <c r="K301" s="35">
        <f t="shared" si="3"/>
        <v>16120000</v>
      </c>
    </row>
    <row r="302" spans="1:11" x14ac:dyDescent="0.25">
      <c r="A302" s="37">
        <v>43360</v>
      </c>
      <c r="B302" s="197">
        <v>271</v>
      </c>
      <c r="C302" s="39">
        <v>1221</v>
      </c>
      <c r="D302" s="39">
        <v>1327</v>
      </c>
      <c r="E302" s="22" t="s">
        <v>1620</v>
      </c>
      <c r="F302" s="40"/>
      <c r="G302" s="196" t="s">
        <v>640</v>
      </c>
      <c r="H302" s="42"/>
      <c r="I302" s="35">
        <v>6820000</v>
      </c>
      <c r="J302" s="35">
        <v>0</v>
      </c>
      <c r="K302" s="35">
        <f t="shared" si="3"/>
        <v>6820000</v>
      </c>
    </row>
    <row r="303" spans="1:11" x14ac:dyDescent="0.25">
      <c r="A303" s="37">
        <v>43360</v>
      </c>
      <c r="B303" s="197">
        <v>431</v>
      </c>
      <c r="C303" s="39">
        <v>1219</v>
      </c>
      <c r="D303" s="39">
        <v>1332</v>
      </c>
      <c r="E303" s="22" t="s">
        <v>1618</v>
      </c>
      <c r="F303" s="40"/>
      <c r="G303" s="196" t="s">
        <v>689</v>
      </c>
      <c r="H303" s="42"/>
      <c r="I303" s="35">
        <v>12180000</v>
      </c>
      <c r="J303" s="35">
        <v>0</v>
      </c>
      <c r="K303" s="35">
        <f t="shared" si="3"/>
        <v>12180000</v>
      </c>
    </row>
    <row r="304" spans="1:11" x14ac:dyDescent="0.25">
      <c r="A304" s="37">
        <v>43360</v>
      </c>
      <c r="B304" s="197">
        <v>345</v>
      </c>
      <c r="C304" s="39">
        <v>1217</v>
      </c>
      <c r="D304" s="39">
        <v>1333</v>
      </c>
      <c r="E304" s="22" t="s">
        <v>1616</v>
      </c>
      <c r="F304" s="40"/>
      <c r="G304" s="196" t="s">
        <v>657</v>
      </c>
      <c r="H304" s="42"/>
      <c r="I304" s="35">
        <v>12133333</v>
      </c>
      <c r="J304" s="35">
        <v>0</v>
      </c>
      <c r="K304" s="35">
        <f t="shared" si="3"/>
        <v>12133333</v>
      </c>
    </row>
    <row r="305" spans="1:11" x14ac:dyDescent="0.25">
      <c r="A305" s="37">
        <v>43360</v>
      </c>
      <c r="B305" s="197">
        <v>551</v>
      </c>
      <c r="C305" s="39">
        <v>1224</v>
      </c>
      <c r="D305" s="39">
        <v>1336</v>
      </c>
      <c r="E305" s="22" t="s">
        <v>1623</v>
      </c>
      <c r="F305" s="40"/>
      <c r="G305" s="196" t="s">
        <v>716</v>
      </c>
      <c r="H305" s="42"/>
      <c r="I305" s="35">
        <v>5940000</v>
      </c>
      <c r="J305" s="35">
        <v>0</v>
      </c>
      <c r="K305" s="35">
        <f t="shared" si="3"/>
        <v>5940000</v>
      </c>
    </row>
    <row r="306" spans="1:11" x14ac:dyDescent="0.25">
      <c r="A306" s="37">
        <v>43361</v>
      </c>
      <c r="B306" s="197">
        <v>260</v>
      </c>
      <c r="C306" s="39">
        <v>1174</v>
      </c>
      <c r="D306" s="39">
        <v>1352</v>
      </c>
      <c r="E306" s="22" t="s">
        <v>1609</v>
      </c>
      <c r="F306" s="40"/>
      <c r="G306" s="196" t="s">
        <v>649</v>
      </c>
      <c r="H306" s="42"/>
      <c r="I306" s="35">
        <v>13500000</v>
      </c>
      <c r="J306" s="35">
        <v>0</v>
      </c>
      <c r="K306" s="35">
        <f t="shared" si="3"/>
        <v>13500000</v>
      </c>
    </row>
    <row r="307" spans="1:11" x14ac:dyDescent="0.25">
      <c r="A307" s="37">
        <v>43361</v>
      </c>
      <c r="B307" s="197">
        <v>523</v>
      </c>
      <c r="C307" s="39">
        <v>1097</v>
      </c>
      <c r="D307" s="39">
        <v>1353</v>
      </c>
      <c r="E307" s="22" t="s">
        <v>1598</v>
      </c>
      <c r="F307" s="40"/>
      <c r="G307" s="196" t="s">
        <v>713</v>
      </c>
      <c r="H307" s="42"/>
      <c r="I307" s="35">
        <v>10933333</v>
      </c>
      <c r="J307" s="35">
        <v>0</v>
      </c>
      <c r="K307" s="35">
        <f t="shared" si="3"/>
        <v>10933333</v>
      </c>
    </row>
    <row r="308" spans="1:11" x14ac:dyDescent="0.25">
      <c r="A308" s="37">
        <v>43361</v>
      </c>
      <c r="B308" s="197">
        <v>182</v>
      </c>
      <c r="C308" s="39">
        <v>1307</v>
      </c>
      <c r="D308" s="39">
        <v>1354</v>
      </c>
      <c r="E308" s="22" t="s">
        <v>1978</v>
      </c>
      <c r="F308" s="40"/>
      <c r="G308" s="196" t="s">
        <v>651</v>
      </c>
      <c r="H308" s="42"/>
      <c r="I308" s="35">
        <v>8306667</v>
      </c>
      <c r="J308" s="35">
        <v>0</v>
      </c>
      <c r="K308" s="35">
        <f t="shared" si="3"/>
        <v>8306667</v>
      </c>
    </row>
    <row r="309" spans="1:11" x14ac:dyDescent="0.25">
      <c r="A309" s="37">
        <v>43361</v>
      </c>
      <c r="B309" s="197">
        <v>491</v>
      </c>
      <c r="C309" s="39">
        <v>1229</v>
      </c>
      <c r="D309" s="39">
        <v>1358</v>
      </c>
      <c r="E309" s="22" t="s">
        <v>1628</v>
      </c>
      <c r="F309" s="40"/>
      <c r="G309" s="196" t="s">
        <v>695</v>
      </c>
      <c r="H309" s="42"/>
      <c r="I309" s="35">
        <v>11466667</v>
      </c>
      <c r="J309" s="35">
        <v>0</v>
      </c>
      <c r="K309" s="35">
        <f t="shared" si="3"/>
        <v>11466667</v>
      </c>
    </row>
    <row r="310" spans="1:11" x14ac:dyDescent="0.25">
      <c r="A310" s="37">
        <v>43361</v>
      </c>
      <c r="B310" s="197">
        <v>492</v>
      </c>
      <c r="C310" s="39">
        <v>1271</v>
      </c>
      <c r="D310" s="39">
        <v>1359</v>
      </c>
      <c r="E310" s="22" t="s">
        <v>1644</v>
      </c>
      <c r="F310" s="40"/>
      <c r="G310" s="196" t="s">
        <v>696</v>
      </c>
      <c r="H310" s="42"/>
      <c r="I310" s="35">
        <v>11466667</v>
      </c>
      <c r="J310" s="35">
        <v>0</v>
      </c>
      <c r="K310" s="35">
        <f t="shared" si="3"/>
        <v>11466667</v>
      </c>
    </row>
    <row r="311" spans="1:11" x14ac:dyDescent="0.25">
      <c r="A311" s="37">
        <v>43361</v>
      </c>
      <c r="B311" s="197">
        <v>493</v>
      </c>
      <c r="C311" s="39">
        <v>1270</v>
      </c>
      <c r="D311" s="39">
        <v>1360</v>
      </c>
      <c r="E311" s="22" t="s">
        <v>1643</v>
      </c>
      <c r="F311" s="40"/>
      <c r="G311" s="196" t="s">
        <v>707</v>
      </c>
      <c r="H311" s="42"/>
      <c r="I311" s="35">
        <v>11466667</v>
      </c>
      <c r="J311" s="35">
        <v>0</v>
      </c>
      <c r="K311" s="35">
        <f t="shared" si="3"/>
        <v>11466667</v>
      </c>
    </row>
    <row r="312" spans="1:11" x14ac:dyDescent="0.25">
      <c r="A312" s="37">
        <v>43361</v>
      </c>
      <c r="B312" s="197">
        <v>334</v>
      </c>
      <c r="C312" s="39">
        <v>1222</v>
      </c>
      <c r="D312" s="39">
        <v>1364</v>
      </c>
      <c r="E312" s="22" t="s">
        <v>1621</v>
      </c>
      <c r="F312" s="40"/>
      <c r="G312" s="196" t="s">
        <v>646</v>
      </c>
      <c r="H312" s="42"/>
      <c r="I312" s="35">
        <v>14570000</v>
      </c>
      <c r="J312" s="35">
        <v>0</v>
      </c>
      <c r="K312" s="35">
        <f t="shared" si="3"/>
        <v>14570000</v>
      </c>
    </row>
    <row r="313" spans="1:11" x14ac:dyDescent="0.25">
      <c r="A313" s="37">
        <v>43361</v>
      </c>
      <c r="B313" s="197">
        <v>504</v>
      </c>
      <c r="C313" s="39">
        <v>1226</v>
      </c>
      <c r="D313" s="39">
        <v>1365</v>
      </c>
      <c r="E313" s="22" t="s">
        <v>1625</v>
      </c>
      <c r="F313" s="40"/>
      <c r="G313" s="196" t="s">
        <v>715</v>
      </c>
      <c r="H313" s="42"/>
      <c r="I313" s="35">
        <v>12150000</v>
      </c>
      <c r="J313" s="35">
        <v>0</v>
      </c>
      <c r="K313" s="35">
        <f t="shared" si="3"/>
        <v>12150000</v>
      </c>
    </row>
    <row r="314" spans="1:11" x14ac:dyDescent="0.25">
      <c r="A314" s="37">
        <v>43361</v>
      </c>
      <c r="B314" s="197">
        <v>295</v>
      </c>
      <c r="C314" s="39">
        <v>1310</v>
      </c>
      <c r="D314" s="39">
        <v>1371</v>
      </c>
      <c r="E314" s="22" t="s">
        <v>1979</v>
      </c>
      <c r="F314" s="40"/>
      <c r="G314" s="196" t="s">
        <v>642</v>
      </c>
      <c r="H314" s="42"/>
      <c r="I314" s="35">
        <v>6820000</v>
      </c>
      <c r="J314" s="35">
        <v>0</v>
      </c>
      <c r="K314" s="35">
        <f t="shared" si="3"/>
        <v>6820000</v>
      </c>
    </row>
    <row r="315" spans="1:11" x14ac:dyDescent="0.25">
      <c r="A315" s="37">
        <v>43361</v>
      </c>
      <c r="B315" s="197">
        <v>243</v>
      </c>
      <c r="C315" s="39">
        <v>1311</v>
      </c>
      <c r="D315" s="39">
        <v>1373</v>
      </c>
      <c r="E315" s="22" t="s">
        <v>1980</v>
      </c>
      <c r="F315" s="40"/>
      <c r="G315" s="196" t="s">
        <v>644</v>
      </c>
      <c r="H315" s="42"/>
      <c r="I315" s="35">
        <v>7750000</v>
      </c>
      <c r="J315" s="35">
        <v>0</v>
      </c>
      <c r="K315" s="35">
        <f t="shared" si="3"/>
        <v>7750000</v>
      </c>
    </row>
    <row r="316" spans="1:11" x14ac:dyDescent="0.25">
      <c r="A316" s="37">
        <v>43361</v>
      </c>
      <c r="B316" s="197">
        <v>353</v>
      </c>
      <c r="C316" s="39">
        <v>1232</v>
      </c>
      <c r="D316" s="39">
        <v>1378</v>
      </c>
      <c r="E316" s="22" t="s">
        <v>1631</v>
      </c>
      <c r="F316" s="40"/>
      <c r="G316" s="196" t="s">
        <v>671</v>
      </c>
      <c r="H316" s="42"/>
      <c r="I316" s="35">
        <v>13500000</v>
      </c>
      <c r="J316" s="35">
        <v>0</v>
      </c>
      <c r="K316" s="35">
        <f t="shared" si="3"/>
        <v>13500000</v>
      </c>
    </row>
    <row r="317" spans="1:11" x14ac:dyDescent="0.25">
      <c r="A317" s="37">
        <v>43361</v>
      </c>
      <c r="B317" s="197">
        <v>354</v>
      </c>
      <c r="C317" s="39">
        <v>1245</v>
      </c>
      <c r="D317" s="39">
        <v>1379</v>
      </c>
      <c r="E317" s="22" t="s">
        <v>1637</v>
      </c>
      <c r="F317" s="40"/>
      <c r="G317" s="196" t="s">
        <v>672</v>
      </c>
      <c r="H317" s="42"/>
      <c r="I317" s="35">
        <v>13500000</v>
      </c>
      <c r="J317" s="35">
        <v>0</v>
      </c>
      <c r="K317" s="35">
        <f t="shared" si="3"/>
        <v>13500000</v>
      </c>
    </row>
    <row r="318" spans="1:11" x14ac:dyDescent="0.25">
      <c r="A318" s="37">
        <v>43361</v>
      </c>
      <c r="B318" s="197">
        <v>355</v>
      </c>
      <c r="C318" s="39">
        <v>1231</v>
      </c>
      <c r="D318" s="39">
        <v>1380</v>
      </c>
      <c r="E318" s="22" t="s">
        <v>1630</v>
      </c>
      <c r="F318" s="40"/>
      <c r="G318" s="196" t="s">
        <v>673</v>
      </c>
      <c r="H318" s="42"/>
      <c r="I318" s="35">
        <v>13500000</v>
      </c>
      <c r="J318" s="35">
        <v>0</v>
      </c>
      <c r="K318" s="35">
        <f t="shared" si="3"/>
        <v>13500000</v>
      </c>
    </row>
    <row r="319" spans="1:11" x14ac:dyDescent="0.25">
      <c r="A319" s="37">
        <v>43361</v>
      </c>
      <c r="B319" s="197">
        <v>350</v>
      </c>
      <c r="C319" s="39">
        <v>1240</v>
      </c>
      <c r="D319" s="39">
        <v>1381</v>
      </c>
      <c r="E319" s="22" t="s">
        <v>1635</v>
      </c>
      <c r="F319" s="40"/>
      <c r="G319" s="196" t="s">
        <v>656</v>
      </c>
      <c r="H319" s="42"/>
      <c r="I319" s="35">
        <v>13500000</v>
      </c>
      <c r="J319" s="35">
        <v>0</v>
      </c>
      <c r="K319" s="35">
        <f t="shared" si="3"/>
        <v>13500000</v>
      </c>
    </row>
    <row r="320" spans="1:11" x14ac:dyDescent="0.25">
      <c r="A320" s="37">
        <v>43361</v>
      </c>
      <c r="B320" s="197">
        <v>358</v>
      </c>
      <c r="C320" s="39">
        <v>1247</v>
      </c>
      <c r="D320" s="39">
        <v>1382</v>
      </c>
      <c r="E320" s="22" t="s">
        <v>1638</v>
      </c>
      <c r="F320" s="40"/>
      <c r="G320" s="196" t="s">
        <v>675</v>
      </c>
      <c r="H320" s="42"/>
      <c r="I320" s="35">
        <v>13500000</v>
      </c>
      <c r="J320" s="35">
        <v>0</v>
      </c>
      <c r="K320" s="35">
        <f t="shared" si="3"/>
        <v>13500000</v>
      </c>
    </row>
    <row r="321" spans="1:11" x14ac:dyDescent="0.25">
      <c r="A321" s="37">
        <v>43361</v>
      </c>
      <c r="B321" s="197">
        <v>357</v>
      </c>
      <c r="C321" s="39">
        <v>1248</v>
      </c>
      <c r="D321" s="39">
        <v>1387</v>
      </c>
      <c r="E321" s="22" t="s">
        <v>1639</v>
      </c>
      <c r="F321" s="40"/>
      <c r="G321" s="196" t="s">
        <v>674</v>
      </c>
      <c r="H321" s="42"/>
      <c r="I321" s="35">
        <v>13500000</v>
      </c>
      <c r="J321" s="35">
        <v>0</v>
      </c>
      <c r="K321" s="35">
        <f t="shared" si="3"/>
        <v>13500000</v>
      </c>
    </row>
    <row r="322" spans="1:11" x14ac:dyDescent="0.25">
      <c r="A322" s="37">
        <v>43361</v>
      </c>
      <c r="B322" s="197">
        <v>351</v>
      </c>
      <c r="C322" s="39">
        <v>1237</v>
      </c>
      <c r="D322" s="39">
        <v>1388</v>
      </c>
      <c r="E322" s="22" t="s">
        <v>1634</v>
      </c>
      <c r="F322" s="40"/>
      <c r="G322" s="196" t="s">
        <v>669</v>
      </c>
      <c r="H322" s="42"/>
      <c r="I322" s="35">
        <v>13500000</v>
      </c>
      <c r="J322" s="35">
        <v>0</v>
      </c>
      <c r="K322" s="35">
        <f t="shared" si="3"/>
        <v>13500000</v>
      </c>
    </row>
    <row r="323" spans="1:11" x14ac:dyDescent="0.25">
      <c r="A323" s="37">
        <v>43361</v>
      </c>
      <c r="B323" s="197">
        <v>349</v>
      </c>
      <c r="C323" s="39">
        <v>1234</v>
      </c>
      <c r="D323" s="39">
        <v>1389</v>
      </c>
      <c r="E323" s="22" t="s">
        <v>1633</v>
      </c>
      <c r="F323" s="40"/>
      <c r="G323" s="196" t="s">
        <v>667</v>
      </c>
      <c r="H323" s="42"/>
      <c r="I323" s="35">
        <v>13500000</v>
      </c>
      <c r="J323" s="35">
        <v>0</v>
      </c>
      <c r="K323" s="35">
        <f t="shared" si="3"/>
        <v>13500000</v>
      </c>
    </row>
    <row r="324" spans="1:11" x14ac:dyDescent="0.25">
      <c r="A324" s="37">
        <v>43361</v>
      </c>
      <c r="B324" s="197">
        <v>352</v>
      </c>
      <c r="C324" s="39">
        <v>1233</v>
      </c>
      <c r="D324" s="39">
        <v>1390</v>
      </c>
      <c r="E324" s="22" t="s">
        <v>1632</v>
      </c>
      <c r="F324" s="40"/>
      <c r="G324" s="196" t="s">
        <v>670</v>
      </c>
      <c r="H324" s="42"/>
      <c r="I324" s="35">
        <v>13500000</v>
      </c>
      <c r="J324" s="35">
        <v>0</v>
      </c>
      <c r="K324" s="35">
        <f t="shared" si="3"/>
        <v>13500000</v>
      </c>
    </row>
    <row r="325" spans="1:11" x14ac:dyDescent="0.25">
      <c r="A325" s="37">
        <v>43361</v>
      </c>
      <c r="B325" s="197">
        <v>604</v>
      </c>
      <c r="C325" s="39">
        <v>1269</v>
      </c>
      <c r="D325" s="39">
        <v>1392</v>
      </c>
      <c r="E325" s="22" t="s">
        <v>1642</v>
      </c>
      <c r="F325" s="40"/>
      <c r="G325" s="196" t="s">
        <v>727</v>
      </c>
      <c r="H325" s="42"/>
      <c r="I325" s="35">
        <v>19250000</v>
      </c>
      <c r="J325" s="35">
        <v>0</v>
      </c>
      <c r="K325" s="35">
        <f t="shared" si="3"/>
        <v>19250000</v>
      </c>
    </row>
    <row r="326" spans="1:11" x14ac:dyDescent="0.25">
      <c r="A326" s="37">
        <v>43361</v>
      </c>
      <c r="B326" s="197">
        <v>356</v>
      </c>
      <c r="C326" s="39">
        <v>1243</v>
      </c>
      <c r="D326" s="39">
        <v>1394</v>
      </c>
      <c r="E326" s="22" t="s">
        <v>1636</v>
      </c>
      <c r="F326" s="40"/>
      <c r="G326" s="196" t="s">
        <v>679</v>
      </c>
      <c r="H326" s="42"/>
      <c r="I326" s="35">
        <v>13500000</v>
      </c>
      <c r="J326" s="35">
        <v>0</v>
      </c>
      <c r="K326" s="35">
        <f t="shared" si="3"/>
        <v>13500000</v>
      </c>
    </row>
    <row r="327" spans="1:11" x14ac:dyDescent="0.25">
      <c r="A327" s="37">
        <v>43362</v>
      </c>
      <c r="B327" s="197">
        <v>512</v>
      </c>
      <c r="C327" s="39">
        <v>1227</v>
      </c>
      <c r="D327" s="39">
        <v>1407</v>
      </c>
      <c r="E327" s="22" t="s">
        <v>1626</v>
      </c>
      <c r="F327" s="40"/>
      <c r="G327" s="196" t="s">
        <v>698</v>
      </c>
      <c r="H327" s="42"/>
      <c r="I327" s="35">
        <v>6013333</v>
      </c>
      <c r="J327" s="35">
        <v>0</v>
      </c>
      <c r="K327" s="35">
        <f t="shared" si="3"/>
        <v>6013333</v>
      </c>
    </row>
    <row r="328" spans="1:11" x14ac:dyDescent="0.25">
      <c r="A328" s="37">
        <v>43362</v>
      </c>
      <c r="B328" s="197">
        <v>522</v>
      </c>
      <c r="C328" s="39">
        <v>1266</v>
      </c>
      <c r="D328" s="39">
        <v>1412</v>
      </c>
      <c r="E328" s="22" t="s">
        <v>1641</v>
      </c>
      <c r="F328" s="40"/>
      <c r="G328" s="196" t="s">
        <v>733</v>
      </c>
      <c r="H328" s="42"/>
      <c r="I328" s="35">
        <v>10800000</v>
      </c>
      <c r="J328" s="35">
        <v>0</v>
      </c>
      <c r="K328" s="35">
        <f t="shared" si="3"/>
        <v>10800000</v>
      </c>
    </row>
    <row r="329" spans="1:11" x14ac:dyDescent="0.25">
      <c r="A329" s="37">
        <v>43363</v>
      </c>
      <c r="B329" s="197">
        <v>719</v>
      </c>
      <c r="C329" s="39">
        <v>1003</v>
      </c>
      <c r="D329" s="39">
        <v>1419</v>
      </c>
      <c r="E329" s="22" t="s">
        <v>750</v>
      </c>
      <c r="F329" s="40"/>
      <c r="G329" s="196" t="s">
        <v>1982</v>
      </c>
      <c r="H329" s="42"/>
      <c r="I329" s="35">
        <v>7000000</v>
      </c>
      <c r="J329" s="35">
        <v>0</v>
      </c>
      <c r="K329" s="35">
        <f t="shared" si="3"/>
        <v>7000000</v>
      </c>
    </row>
    <row r="330" spans="1:11" x14ac:dyDescent="0.25">
      <c r="A330" s="37">
        <v>43363</v>
      </c>
      <c r="B330" s="197">
        <v>517</v>
      </c>
      <c r="C330" s="39">
        <v>1308</v>
      </c>
      <c r="D330" s="39">
        <v>1420</v>
      </c>
      <c r="E330" s="22" t="s">
        <v>1981</v>
      </c>
      <c r="F330" s="40"/>
      <c r="G330" s="196" t="s">
        <v>709</v>
      </c>
      <c r="H330" s="42"/>
      <c r="I330" s="35">
        <v>12300000</v>
      </c>
      <c r="J330" s="35">
        <v>0</v>
      </c>
      <c r="K330" s="35">
        <f t="shared" ref="K330:K335" si="4">+I330-J330</f>
        <v>12300000</v>
      </c>
    </row>
    <row r="331" spans="1:11" x14ac:dyDescent="0.25">
      <c r="A331" s="37">
        <v>43363</v>
      </c>
      <c r="B331" s="197">
        <v>642</v>
      </c>
      <c r="C331" s="39">
        <v>1116</v>
      </c>
      <c r="D331" s="39">
        <v>1424</v>
      </c>
      <c r="E331" s="22" t="s">
        <v>1603</v>
      </c>
      <c r="F331" s="40"/>
      <c r="G331" s="196" t="s">
        <v>735</v>
      </c>
      <c r="H331" s="42"/>
      <c r="I331" s="35">
        <v>6086667</v>
      </c>
      <c r="J331" s="35">
        <v>0</v>
      </c>
      <c r="K331" s="35">
        <f t="shared" si="4"/>
        <v>6086667</v>
      </c>
    </row>
    <row r="332" spans="1:11" x14ac:dyDescent="0.25">
      <c r="A332" s="37">
        <v>43363</v>
      </c>
      <c r="B332" s="197">
        <v>438</v>
      </c>
      <c r="C332" s="39">
        <v>1215</v>
      </c>
      <c r="D332" s="39">
        <v>1425</v>
      </c>
      <c r="E332" s="22" t="s">
        <v>1614</v>
      </c>
      <c r="F332" s="40"/>
      <c r="G332" s="196" t="s">
        <v>693</v>
      </c>
      <c r="H332" s="42"/>
      <c r="I332" s="35">
        <v>10585000</v>
      </c>
      <c r="J332" s="35">
        <v>0</v>
      </c>
      <c r="K332" s="35">
        <f t="shared" si="4"/>
        <v>10585000</v>
      </c>
    </row>
    <row r="333" spans="1:11" x14ac:dyDescent="0.25">
      <c r="A333" s="37">
        <v>43363</v>
      </c>
      <c r="B333" s="197">
        <v>536</v>
      </c>
      <c r="C333" s="39">
        <v>1228</v>
      </c>
      <c r="D333" s="39">
        <v>1432</v>
      </c>
      <c r="E333" s="22" t="s">
        <v>1627</v>
      </c>
      <c r="F333" s="40"/>
      <c r="G333" s="196" t="s">
        <v>723</v>
      </c>
      <c r="H333" s="42"/>
      <c r="I333" s="35">
        <v>9566667</v>
      </c>
      <c r="J333" s="35">
        <v>0</v>
      </c>
      <c r="K333" s="35">
        <f t="shared" si="4"/>
        <v>9566667</v>
      </c>
    </row>
    <row r="334" spans="1:11" x14ac:dyDescent="0.25">
      <c r="A334" s="37">
        <v>43363</v>
      </c>
      <c r="B334" s="197">
        <v>498</v>
      </c>
      <c r="C334" s="39">
        <v>1182</v>
      </c>
      <c r="D334" s="39">
        <v>1434</v>
      </c>
      <c r="E334" s="22" t="s">
        <v>1612</v>
      </c>
      <c r="F334" s="40"/>
      <c r="G334" s="196" t="s">
        <v>712</v>
      </c>
      <c r="H334" s="42"/>
      <c r="I334" s="35">
        <v>12846667</v>
      </c>
      <c r="J334" s="35">
        <v>0</v>
      </c>
      <c r="K334" s="35">
        <f t="shared" si="4"/>
        <v>12846667</v>
      </c>
    </row>
    <row r="335" spans="1:11" x14ac:dyDescent="0.25">
      <c r="A335" s="37">
        <v>43363</v>
      </c>
      <c r="B335" s="197">
        <v>521</v>
      </c>
      <c r="C335" s="39">
        <v>1170</v>
      </c>
      <c r="D335" s="39">
        <v>1436</v>
      </c>
      <c r="E335" s="22" t="s">
        <v>1606</v>
      </c>
      <c r="F335" s="40"/>
      <c r="G335" s="196" t="s">
        <v>702</v>
      </c>
      <c r="H335" s="42"/>
      <c r="I335" s="35">
        <v>11066667</v>
      </c>
      <c r="J335" s="35">
        <v>0</v>
      </c>
      <c r="K335" s="35">
        <f t="shared" si="4"/>
        <v>11066667</v>
      </c>
    </row>
    <row r="336" spans="1:11" x14ac:dyDescent="0.25">
      <c r="A336" s="37">
        <v>43363</v>
      </c>
      <c r="B336" s="197">
        <v>531</v>
      </c>
      <c r="C336" s="39">
        <v>1212</v>
      </c>
      <c r="D336" s="39">
        <v>1439</v>
      </c>
      <c r="E336" s="22" t="s">
        <v>1613</v>
      </c>
      <c r="F336" s="40"/>
      <c r="G336" s="200" t="s">
        <v>711</v>
      </c>
      <c r="H336" s="42"/>
      <c r="I336" s="35">
        <v>10933333</v>
      </c>
      <c r="J336" s="35">
        <v>0</v>
      </c>
      <c r="K336" s="35">
        <f t="shared" ref="K336:K355" si="5">+I336-J336</f>
        <v>10933333</v>
      </c>
    </row>
    <row r="337" spans="1:11" x14ac:dyDescent="0.25">
      <c r="A337" s="37">
        <v>43363</v>
      </c>
      <c r="B337" s="197">
        <v>505</v>
      </c>
      <c r="C337" s="39">
        <v>1230</v>
      </c>
      <c r="D337" s="39">
        <v>1442</v>
      </c>
      <c r="E337" s="22" t="s">
        <v>1629</v>
      </c>
      <c r="F337" s="40"/>
      <c r="G337" s="200" t="s">
        <v>700</v>
      </c>
      <c r="H337" s="42"/>
      <c r="I337" s="35">
        <v>12450000</v>
      </c>
      <c r="J337" s="35">
        <v>0</v>
      </c>
      <c r="K337" s="35">
        <f t="shared" si="5"/>
        <v>12450000</v>
      </c>
    </row>
    <row r="338" spans="1:11" x14ac:dyDescent="0.25">
      <c r="A338" s="37">
        <v>43364</v>
      </c>
      <c r="B338" s="197">
        <v>499</v>
      </c>
      <c r="C338" s="39">
        <v>1326</v>
      </c>
      <c r="D338" s="39">
        <v>1452</v>
      </c>
      <c r="E338" s="22" t="s">
        <v>1989</v>
      </c>
      <c r="F338" s="40"/>
      <c r="G338" s="200" t="s">
        <v>724</v>
      </c>
      <c r="H338" s="42"/>
      <c r="I338" s="35">
        <v>5200000</v>
      </c>
      <c r="J338" s="35">
        <v>0</v>
      </c>
      <c r="K338" s="35">
        <f t="shared" si="5"/>
        <v>5200000</v>
      </c>
    </row>
    <row r="339" spans="1:11" x14ac:dyDescent="0.25">
      <c r="A339" s="37">
        <v>43364</v>
      </c>
      <c r="B339" s="197">
        <v>570</v>
      </c>
      <c r="C339" s="39">
        <v>1284</v>
      </c>
      <c r="D339" s="39">
        <v>1453</v>
      </c>
      <c r="E339" s="22" t="s">
        <v>1983</v>
      </c>
      <c r="F339" s="40"/>
      <c r="G339" s="200" t="s">
        <v>730</v>
      </c>
      <c r="H339" s="42"/>
      <c r="I339" s="35">
        <v>13497300</v>
      </c>
      <c r="J339" s="35">
        <v>0</v>
      </c>
      <c r="K339" s="35">
        <f t="shared" si="5"/>
        <v>13497300</v>
      </c>
    </row>
    <row r="340" spans="1:11" x14ac:dyDescent="0.25">
      <c r="A340" s="37">
        <v>43364</v>
      </c>
      <c r="B340" s="197">
        <v>569</v>
      </c>
      <c r="C340" s="39">
        <v>1287</v>
      </c>
      <c r="D340" s="39">
        <v>1455</v>
      </c>
      <c r="E340" s="22" t="s">
        <v>1986</v>
      </c>
      <c r="F340" s="40"/>
      <c r="G340" s="200" t="s">
        <v>734</v>
      </c>
      <c r="H340" s="42"/>
      <c r="I340" s="35">
        <v>13497300</v>
      </c>
      <c r="J340" s="35">
        <v>0</v>
      </c>
      <c r="K340" s="35">
        <f t="shared" si="5"/>
        <v>13497300</v>
      </c>
    </row>
    <row r="341" spans="1:11" x14ac:dyDescent="0.25">
      <c r="A341" s="37">
        <v>43364</v>
      </c>
      <c r="B341" s="197">
        <v>572</v>
      </c>
      <c r="C341" s="39">
        <v>1288</v>
      </c>
      <c r="D341" s="39">
        <v>1457</v>
      </c>
      <c r="E341" s="22" t="s">
        <v>1987</v>
      </c>
      <c r="F341" s="40"/>
      <c r="G341" s="200" t="s">
        <v>720</v>
      </c>
      <c r="H341" s="42"/>
      <c r="I341" s="35">
        <v>13497300</v>
      </c>
      <c r="J341" s="35">
        <v>0</v>
      </c>
      <c r="K341" s="35">
        <f t="shared" si="5"/>
        <v>13497300</v>
      </c>
    </row>
    <row r="342" spans="1:11" x14ac:dyDescent="0.25">
      <c r="A342" s="37">
        <v>43364</v>
      </c>
      <c r="B342" s="197">
        <v>638</v>
      </c>
      <c r="C342" s="39">
        <v>1286</v>
      </c>
      <c r="D342" s="39">
        <v>1458</v>
      </c>
      <c r="E342" s="22" t="s">
        <v>1985</v>
      </c>
      <c r="F342" s="40"/>
      <c r="G342" s="200" t="s">
        <v>740</v>
      </c>
      <c r="H342" s="42"/>
      <c r="I342" s="35">
        <v>6115500</v>
      </c>
      <c r="J342" s="35">
        <v>0</v>
      </c>
      <c r="K342" s="35">
        <f t="shared" si="5"/>
        <v>6115500</v>
      </c>
    </row>
    <row r="343" spans="1:11" x14ac:dyDescent="0.25">
      <c r="A343" s="37">
        <v>43364</v>
      </c>
      <c r="B343" s="197">
        <v>574</v>
      </c>
      <c r="C343" s="39">
        <v>1285</v>
      </c>
      <c r="D343" s="39">
        <v>1459</v>
      </c>
      <c r="E343" s="22" t="s">
        <v>1984</v>
      </c>
      <c r="F343" s="40"/>
      <c r="G343" s="200" t="s">
        <v>722</v>
      </c>
      <c r="H343" s="42"/>
      <c r="I343" s="35">
        <v>13330667</v>
      </c>
      <c r="J343" s="35">
        <v>0</v>
      </c>
      <c r="K343" s="35">
        <f t="shared" si="5"/>
        <v>13330667</v>
      </c>
    </row>
    <row r="344" spans="1:11" x14ac:dyDescent="0.25">
      <c r="A344" s="37">
        <v>43364</v>
      </c>
      <c r="B344" s="197">
        <v>528</v>
      </c>
      <c r="C344" s="39">
        <v>1290</v>
      </c>
      <c r="D344" s="39">
        <v>1460</v>
      </c>
      <c r="E344" s="22" t="s">
        <v>1988</v>
      </c>
      <c r="F344" s="40"/>
      <c r="G344" s="200" t="s">
        <v>714</v>
      </c>
      <c r="H344" s="42"/>
      <c r="I344" s="35">
        <v>5866667</v>
      </c>
      <c r="J344" s="35">
        <v>0</v>
      </c>
      <c r="K344" s="35">
        <f t="shared" si="5"/>
        <v>5866667</v>
      </c>
    </row>
    <row r="345" spans="1:11" x14ac:dyDescent="0.25">
      <c r="A345" s="37">
        <v>43364</v>
      </c>
      <c r="B345" s="197">
        <v>476</v>
      </c>
      <c r="C345" s="39">
        <v>1098</v>
      </c>
      <c r="D345" s="39">
        <v>1461</v>
      </c>
      <c r="E345" s="22" t="s">
        <v>1599</v>
      </c>
      <c r="F345" s="40"/>
      <c r="G345" s="200" t="s">
        <v>705</v>
      </c>
      <c r="H345" s="42"/>
      <c r="I345" s="35">
        <v>10679133</v>
      </c>
      <c r="J345" s="35">
        <v>0</v>
      </c>
      <c r="K345" s="35">
        <f t="shared" si="5"/>
        <v>10679133</v>
      </c>
    </row>
    <row r="346" spans="1:11" x14ac:dyDescent="0.25">
      <c r="A346" s="37">
        <v>43364</v>
      </c>
      <c r="B346" s="197">
        <v>585</v>
      </c>
      <c r="C346" s="39">
        <v>1100</v>
      </c>
      <c r="D346" s="39">
        <v>1462</v>
      </c>
      <c r="E346" s="22" t="s">
        <v>1600</v>
      </c>
      <c r="F346" s="40"/>
      <c r="G346" s="200" t="s">
        <v>725</v>
      </c>
      <c r="H346" s="42"/>
      <c r="I346" s="35">
        <v>6086667</v>
      </c>
      <c r="J346" s="35">
        <v>0</v>
      </c>
      <c r="K346" s="35">
        <f t="shared" si="5"/>
        <v>6086667</v>
      </c>
    </row>
    <row r="347" spans="1:11" x14ac:dyDescent="0.25">
      <c r="A347" s="37">
        <v>43364</v>
      </c>
      <c r="B347" s="197">
        <v>513</v>
      </c>
      <c r="C347" s="39">
        <v>1057</v>
      </c>
      <c r="D347" s="39">
        <v>1464</v>
      </c>
      <c r="E347" s="22" t="s">
        <v>1597</v>
      </c>
      <c r="F347" s="40"/>
      <c r="G347" s="200" t="s">
        <v>701</v>
      </c>
      <c r="H347" s="42"/>
      <c r="I347" s="35">
        <v>12000000</v>
      </c>
      <c r="J347" s="35">
        <v>0</v>
      </c>
      <c r="K347" s="35">
        <f t="shared" si="5"/>
        <v>12000000</v>
      </c>
    </row>
    <row r="348" spans="1:11" x14ac:dyDescent="0.25">
      <c r="A348" s="37">
        <v>43364</v>
      </c>
      <c r="B348" s="197">
        <v>263</v>
      </c>
      <c r="C348" s="39">
        <v>1265</v>
      </c>
      <c r="D348" s="39">
        <v>1466</v>
      </c>
      <c r="E348" s="22" t="s">
        <v>1640</v>
      </c>
      <c r="F348" s="40"/>
      <c r="G348" s="200" t="s">
        <v>684</v>
      </c>
      <c r="H348" s="42"/>
      <c r="I348" s="35">
        <v>9000000</v>
      </c>
      <c r="J348" s="35">
        <v>0</v>
      </c>
      <c r="K348" s="35">
        <f t="shared" si="5"/>
        <v>9000000</v>
      </c>
    </row>
    <row r="349" spans="1:11" x14ac:dyDescent="0.25">
      <c r="A349" s="37">
        <v>43367</v>
      </c>
      <c r="B349" s="197" t="s">
        <v>2024</v>
      </c>
      <c r="C349" s="39">
        <v>239</v>
      </c>
      <c r="D349" s="39">
        <v>1483</v>
      </c>
      <c r="E349" s="22" t="s">
        <v>2019</v>
      </c>
      <c r="F349" s="40"/>
      <c r="G349" s="200" t="s">
        <v>124</v>
      </c>
      <c r="H349" s="42"/>
      <c r="I349" s="35">
        <v>193800</v>
      </c>
      <c r="J349" s="35">
        <v>193800</v>
      </c>
      <c r="K349" s="35">
        <f t="shared" si="5"/>
        <v>0</v>
      </c>
    </row>
    <row r="350" spans="1:11" x14ac:dyDescent="0.25">
      <c r="A350" s="37">
        <v>43367</v>
      </c>
      <c r="B350" s="197">
        <v>518</v>
      </c>
      <c r="C350" s="39">
        <v>1345</v>
      </c>
      <c r="D350" s="39">
        <v>1484</v>
      </c>
      <c r="E350" s="22" t="s">
        <v>2020</v>
      </c>
      <c r="F350" s="40"/>
      <c r="G350" s="200" t="s">
        <v>728</v>
      </c>
      <c r="H350" s="42"/>
      <c r="I350" s="35">
        <v>13663933</v>
      </c>
      <c r="J350" s="35">
        <v>0</v>
      </c>
      <c r="K350" s="35">
        <f t="shared" si="5"/>
        <v>13663933</v>
      </c>
    </row>
    <row r="351" spans="1:11" x14ac:dyDescent="0.25">
      <c r="A351" s="37">
        <v>43367</v>
      </c>
      <c r="B351" s="197" t="s">
        <v>2025</v>
      </c>
      <c r="C351" s="39">
        <v>239</v>
      </c>
      <c r="D351" s="39">
        <v>1486</v>
      </c>
      <c r="E351" s="22" t="s">
        <v>2021</v>
      </c>
      <c r="F351" s="40"/>
      <c r="G351" s="200" t="s">
        <v>2028</v>
      </c>
      <c r="H351" s="42"/>
      <c r="I351" s="35">
        <v>68100</v>
      </c>
      <c r="J351" s="35">
        <v>68100</v>
      </c>
      <c r="K351" s="35">
        <f t="shared" si="5"/>
        <v>0</v>
      </c>
    </row>
    <row r="352" spans="1:11" x14ac:dyDescent="0.25">
      <c r="A352" s="37">
        <v>43367</v>
      </c>
      <c r="B352" s="197" t="s">
        <v>2026</v>
      </c>
      <c r="C352" s="39">
        <v>239</v>
      </c>
      <c r="D352" s="39">
        <v>1487</v>
      </c>
      <c r="E352" s="22" t="s">
        <v>2022</v>
      </c>
      <c r="F352" s="40"/>
      <c r="G352" s="200" t="s">
        <v>1594</v>
      </c>
      <c r="H352" s="42"/>
      <c r="I352" s="35">
        <v>381628</v>
      </c>
      <c r="J352" s="35">
        <v>381628</v>
      </c>
      <c r="K352" s="35">
        <f t="shared" si="5"/>
        <v>0</v>
      </c>
    </row>
    <row r="353" spans="1:11" x14ac:dyDescent="0.25">
      <c r="A353" s="37">
        <v>43367</v>
      </c>
      <c r="B353" s="197" t="s">
        <v>2027</v>
      </c>
      <c r="C353" s="39">
        <v>239</v>
      </c>
      <c r="D353" s="39">
        <v>1488</v>
      </c>
      <c r="E353" s="22" t="s">
        <v>2023</v>
      </c>
      <c r="F353" s="40"/>
      <c r="G353" s="200" t="s">
        <v>1594</v>
      </c>
      <c r="H353" s="42"/>
      <c r="I353" s="35">
        <v>391620</v>
      </c>
      <c r="J353" s="35">
        <v>391620</v>
      </c>
      <c r="K353" s="35">
        <f t="shared" si="5"/>
        <v>0</v>
      </c>
    </row>
    <row r="354" spans="1:11" x14ac:dyDescent="0.25">
      <c r="A354" s="37">
        <v>43371</v>
      </c>
      <c r="B354" s="197">
        <v>524</v>
      </c>
      <c r="C354" s="39">
        <v>1171</v>
      </c>
      <c r="D354" s="39">
        <v>1500</v>
      </c>
      <c r="E354" s="22" t="s">
        <v>1607</v>
      </c>
      <c r="F354" s="40"/>
      <c r="G354" s="202" t="s">
        <v>703</v>
      </c>
      <c r="H354" s="42"/>
      <c r="I354" s="35">
        <v>11066667</v>
      </c>
      <c r="J354" s="35">
        <v>0</v>
      </c>
      <c r="K354" s="35">
        <f t="shared" si="5"/>
        <v>11066667</v>
      </c>
    </row>
    <row r="355" spans="1:11" x14ac:dyDescent="0.25">
      <c r="A355" s="37">
        <v>43371</v>
      </c>
      <c r="B355" s="197">
        <v>519</v>
      </c>
      <c r="C355" s="39">
        <v>1370</v>
      </c>
      <c r="D355" s="39">
        <v>1502</v>
      </c>
      <c r="E355" s="22" t="s">
        <v>2054</v>
      </c>
      <c r="F355" s="40"/>
      <c r="G355" s="202" t="s">
        <v>710</v>
      </c>
      <c r="H355" s="42"/>
      <c r="I355" s="35">
        <v>2800000</v>
      </c>
      <c r="J355" s="35">
        <v>0</v>
      </c>
      <c r="K355" s="35">
        <f t="shared" si="5"/>
        <v>2800000</v>
      </c>
    </row>
    <row r="356" spans="1:11" x14ac:dyDescent="0.25">
      <c r="A356" s="37"/>
      <c r="B356" s="197"/>
      <c r="C356" s="39"/>
      <c r="D356" s="39"/>
      <c r="E356" s="22"/>
      <c r="F356" s="40"/>
      <c r="G356" s="200"/>
      <c r="H356" s="42"/>
      <c r="I356" s="35"/>
      <c r="J356" s="35"/>
      <c r="K356" s="35"/>
    </row>
    <row r="357" spans="1:11" x14ac:dyDescent="0.25">
      <c r="A357" s="37"/>
      <c r="B357" s="197"/>
      <c r="C357" s="39"/>
      <c r="D357" s="39"/>
      <c r="E357" s="22"/>
      <c r="F357" s="40"/>
      <c r="G357" s="200"/>
      <c r="H357" s="42"/>
      <c r="I357" s="35"/>
      <c r="J357" s="35"/>
      <c r="K357" s="35"/>
    </row>
    <row r="358" spans="1:11" x14ac:dyDescent="0.25">
      <c r="A358" s="25"/>
      <c r="B358" s="26"/>
      <c r="C358" s="26"/>
      <c r="D358" s="26"/>
      <c r="E358" s="26"/>
      <c r="F358" s="26"/>
      <c r="G358" s="203" t="s">
        <v>22</v>
      </c>
      <c r="H358" s="204"/>
      <c r="I358" s="44">
        <f>SUM(I23:I357)</f>
        <v>9899045954</v>
      </c>
      <c r="J358" s="44">
        <f>SUM(J23:J357)</f>
        <v>6795869417</v>
      </c>
      <c r="K358" s="44">
        <f>SUM(K23:K357)</f>
        <v>3103176537</v>
      </c>
    </row>
    <row r="359" spans="1:11" ht="12.75" customHeight="1" x14ac:dyDescent="0.25">
      <c r="A359" s="25"/>
      <c r="B359" s="26"/>
      <c r="C359" s="26"/>
      <c r="D359" s="26"/>
      <c r="E359" s="26"/>
      <c r="F359" s="26"/>
      <c r="G359" s="26"/>
      <c r="H359" s="26"/>
      <c r="I359" s="30"/>
      <c r="J359" s="53"/>
      <c r="K359" s="31"/>
    </row>
    <row r="360" spans="1:11" ht="24.95" customHeight="1" x14ac:dyDescent="0.25">
      <c r="A360" s="149" t="s">
        <v>29</v>
      </c>
      <c r="B360" s="150" t="s">
        <v>23</v>
      </c>
      <c r="C360" s="149" t="s">
        <v>9</v>
      </c>
      <c r="D360" s="151" t="s">
        <v>0</v>
      </c>
      <c r="E360" s="149" t="s">
        <v>18</v>
      </c>
      <c r="F360" s="149" t="s">
        <v>25</v>
      </c>
      <c r="G360" s="149" t="s">
        <v>19</v>
      </c>
      <c r="H360" s="149" t="s">
        <v>30</v>
      </c>
      <c r="I360" s="149" t="s">
        <v>15</v>
      </c>
      <c r="J360" s="149" t="s">
        <v>31</v>
      </c>
      <c r="K360" s="149" t="s">
        <v>6</v>
      </c>
    </row>
    <row r="361" spans="1:11" ht="24.95" customHeight="1" x14ac:dyDescent="0.25">
      <c r="A361" s="152">
        <v>8900000000</v>
      </c>
      <c r="B361" s="152">
        <v>1900000000</v>
      </c>
      <c r="C361" s="152">
        <v>0</v>
      </c>
      <c r="D361" s="153">
        <f>+A361+B361-C361</f>
        <v>10800000000</v>
      </c>
      <c r="E361" s="153">
        <f>+I358</f>
        <v>9899045954</v>
      </c>
      <c r="F361" s="154">
        <f>+E361/D361</f>
        <v>0.91657832907407411</v>
      </c>
      <c r="G361" s="153">
        <f>+I19</f>
        <v>314904490</v>
      </c>
      <c r="H361" s="153">
        <f>+D361-E361-G361</f>
        <v>586049556</v>
      </c>
      <c r="I361" s="153">
        <f>+J358</f>
        <v>6795869417</v>
      </c>
      <c r="J361" s="154">
        <f>+I361/D361</f>
        <v>0.62924716824074078</v>
      </c>
      <c r="K361" s="153">
        <f>+K358</f>
        <v>3103176537</v>
      </c>
    </row>
    <row r="362" spans="1:11" x14ac:dyDescent="0.25">
      <c r="A362" s="155">
        <v>1</v>
      </c>
      <c r="B362" s="155">
        <v>2</v>
      </c>
      <c r="C362" s="155">
        <v>3</v>
      </c>
      <c r="D362" s="155" t="s">
        <v>5</v>
      </c>
      <c r="E362" s="155">
        <v>5</v>
      </c>
      <c r="F362" s="155" t="s">
        <v>21</v>
      </c>
      <c r="G362" s="155">
        <v>7</v>
      </c>
      <c r="H362" s="155" t="s">
        <v>12</v>
      </c>
      <c r="I362" s="155">
        <v>9</v>
      </c>
      <c r="J362" s="155" t="s">
        <v>33</v>
      </c>
      <c r="K362" s="155" t="s">
        <v>34</v>
      </c>
    </row>
    <row r="364" spans="1:11" x14ac:dyDescent="0.25">
      <c r="B364" s="113"/>
      <c r="I364" s="113"/>
    </row>
    <row r="367" spans="1:11" x14ac:dyDescent="0.25">
      <c r="E367" s="113"/>
    </row>
  </sheetData>
  <mergeCells count="15">
    <mergeCell ref="A6:A7"/>
    <mergeCell ref="B6:B7"/>
    <mergeCell ref="D6:D7"/>
    <mergeCell ref="E6:H6"/>
    <mergeCell ref="I6:I7"/>
    <mergeCell ref="J6:K7"/>
    <mergeCell ref="E7:H7"/>
    <mergeCell ref="G358:H358"/>
    <mergeCell ref="G19:H19"/>
    <mergeCell ref="A21:A22"/>
    <mergeCell ref="E21:H21"/>
    <mergeCell ref="I21:I22"/>
    <mergeCell ref="J21:J22"/>
    <mergeCell ref="E22:F22"/>
    <mergeCell ref="G22:H22"/>
  </mergeCells>
  <printOptions horizont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K367"/>
  <sheetViews>
    <sheetView topLeftCell="A349" zoomScaleNormal="100" workbookViewId="0">
      <selection activeCell="I11" sqref="I11"/>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2">
        <v>1128</v>
      </c>
      <c r="B3" s="143" t="s">
        <v>42</v>
      </c>
      <c r="C3" s="144"/>
      <c r="D3" s="144"/>
      <c r="E3" s="145"/>
      <c r="F3" s="146"/>
      <c r="G3" s="146"/>
      <c r="H3" s="146"/>
      <c r="I3" s="146"/>
      <c r="J3" s="147"/>
      <c r="K3" s="147"/>
    </row>
    <row r="4" spans="1:11" ht="15" customHeight="1" x14ac:dyDescent="0.25">
      <c r="A4" s="142" t="s">
        <v>41</v>
      </c>
      <c r="B4" s="143" t="s">
        <v>43</v>
      </c>
      <c r="C4" s="144"/>
      <c r="D4" s="144"/>
      <c r="E4" s="145"/>
      <c r="F4" s="146"/>
      <c r="G4" s="146"/>
      <c r="H4" s="146"/>
      <c r="I4" s="146"/>
      <c r="J4" s="147"/>
      <c r="K4" s="147" t="s">
        <v>1965</v>
      </c>
    </row>
    <row r="5" spans="1:11" ht="12.75" customHeight="1" x14ac:dyDescent="0.25">
      <c r="A5" s="5"/>
      <c r="B5" s="5"/>
      <c r="C5" s="5"/>
      <c r="D5" s="5"/>
      <c r="E5" s="5"/>
      <c r="F5" s="5"/>
      <c r="G5" s="5"/>
      <c r="H5" s="5"/>
      <c r="I5" s="5"/>
      <c r="J5" s="5"/>
      <c r="K5" s="6"/>
    </row>
    <row r="6" spans="1:11" x14ac:dyDescent="0.25">
      <c r="A6" s="205" t="s">
        <v>7</v>
      </c>
      <c r="B6" s="210" t="s">
        <v>35</v>
      </c>
      <c r="C6" s="49"/>
      <c r="D6" s="205" t="s">
        <v>20</v>
      </c>
      <c r="E6" s="207" t="s">
        <v>19</v>
      </c>
      <c r="F6" s="208"/>
      <c r="G6" s="208"/>
      <c r="H6" s="209"/>
      <c r="I6" s="205" t="s">
        <v>10</v>
      </c>
      <c r="J6" s="212" t="s">
        <v>28</v>
      </c>
      <c r="K6" s="213"/>
    </row>
    <row r="7" spans="1:11" x14ac:dyDescent="0.25">
      <c r="A7" s="206"/>
      <c r="B7" s="211"/>
      <c r="C7" s="50"/>
      <c r="D7" s="206"/>
      <c r="E7" s="207" t="s">
        <v>4</v>
      </c>
      <c r="F7" s="208"/>
      <c r="G7" s="208"/>
      <c r="H7" s="209"/>
      <c r="I7" s="206"/>
      <c r="J7" s="214"/>
      <c r="K7" s="215"/>
    </row>
    <row r="8" spans="1:11" ht="15" customHeight="1" x14ac:dyDescent="0.25">
      <c r="A8" s="33"/>
      <c r="B8" s="10"/>
      <c r="C8" s="48"/>
      <c r="D8" s="24"/>
      <c r="E8" s="128"/>
      <c r="F8" s="17"/>
      <c r="G8" s="18"/>
      <c r="H8" s="19"/>
      <c r="I8" s="35"/>
      <c r="J8" s="109"/>
      <c r="K8" s="54"/>
    </row>
    <row r="9" spans="1:11" ht="15" customHeight="1" x14ac:dyDescent="0.25">
      <c r="A9" s="33">
        <v>43187</v>
      </c>
      <c r="B9" s="10" t="s">
        <v>74</v>
      </c>
      <c r="C9" s="48"/>
      <c r="D9" s="24">
        <v>755</v>
      </c>
      <c r="E9" s="128" t="s">
        <v>1315</v>
      </c>
      <c r="F9" s="17"/>
      <c r="G9" s="18"/>
      <c r="H9" s="19"/>
      <c r="I9" s="35">
        <v>624900</v>
      </c>
      <c r="J9" s="109" t="s">
        <v>443</v>
      </c>
      <c r="K9" s="54"/>
    </row>
    <row r="10" spans="1:11" ht="15" customHeight="1" x14ac:dyDescent="0.25">
      <c r="A10" s="33">
        <v>43353</v>
      </c>
      <c r="B10" s="10" t="s">
        <v>74</v>
      </c>
      <c r="C10" s="48"/>
      <c r="D10" s="24">
        <v>1132</v>
      </c>
      <c r="E10" s="128" t="s">
        <v>1712</v>
      </c>
      <c r="F10" s="17"/>
      <c r="G10" s="18"/>
      <c r="H10" s="19"/>
      <c r="I10" s="35">
        <v>15546667</v>
      </c>
      <c r="J10" s="109"/>
      <c r="K10" s="54"/>
    </row>
    <row r="11" spans="1:11" ht="15" customHeight="1" x14ac:dyDescent="0.25">
      <c r="A11" s="33">
        <v>43368</v>
      </c>
      <c r="B11" s="10" t="s">
        <v>74</v>
      </c>
      <c r="C11" s="48"/>
      <c r="D11" s="24">
        <v>1355</v>
      </c>
      <c r="E11" s="128" t="s">
        <v>2060</v>
      </c>
      <c r="F11" s="17"/>
      <c r="G11" s="18"/>
      <c r="H11" s="19"/>
      <c r="I11" s="35">
        <v>8000000</v>
      </c>
      <c r="J11" s="109"/>
      <c r="K11" s="54"/>
    </row>
    <row r="12" spans="1:11" ht="15" customHeight="1" x14ac:dyDescent="0.25">
      <c r="A12" s="33">
        <v>43368</v>
      </c>
      <c r="B12" s="10" t="s">
        <v>74</v>
      </c>
      <c r="C12" s="48"/>
      <c r="D12" s="24">
        <v>1356</v>
      </c>
      <c r="E12" s="128" t="s">
        <v>927</v>
      </c>
      <c r="F12" s="17"/>
      <c r="G12" s="18"/>
      <c r="H12" s="19"/>
      <c r="I12" s="35">
        <v>10158000</v>
      </c>
      <c r="J12" s="109"/>
      <c r="K12" s="54"/>
    </row>
    <row r="13" spans="1:11" ht="12.75" customHeight="1" x14ac:dyDescent="0.25">
      <c r="A13" s="15"/>
      <c r="B13" s="22"/>
      <c r="C13" s="23"/>
      <c r="D13" s="24"/>
      <c r="E13" s="10"/>
      <c r="F13" s="17"/>
      <c r="G13" s="17"/>
      <c r="H13" s="16"/>
      <c r="I13" s="35"/>
      <c r="J13" s="21"/>
      <c r="K13" s="19"/>
    </row>
    <row r="14" spans="1:11" x14ac:dyDescent="0.25">
      <c r="A14" s="25"/>
      <c r="B14" s="26"/>
      <c r="C14" s="26"/>
      <c r="D14" s="26"/>
      <c r="E14" s="26"/>
      <c r="F14" s="26"/>
      <c r="G14" s="203" t="s">
        <v>22</v>
      </c>
      <c r="H14" s="204"/>
      <c r="I14" s="27">
        <f>SUM(I8:I13)</f>
        <v>34329567</v>
      </c>
      <c r="J14" s="28"/>
      <c r="K14" s="29"/>
    </row>
    <row r="15" spans="1:11" ht="12.75" customHeight="1" x14ac:dyDescent="0.25">
      <c r="A15" s="25"/>
      <c r="B15" s="26"/>
      <c r="C15" s="26"/>
      <c r="D15" s="26"/>
      <c r="E15" s="26"/>
      <c r="F15" s="26"/>
      <c r="G15" s="26"/>
      <c r="H15" s="26"/>
      <c r="I15" s="30"/>
      <c r="J15" s="30"/>
      <c r="K15" s="31"/>
    </row>
    <row r="16" spans="1:11" x14ac:dyDescent="0.25">
      <c r="A16" s="205" t="s">
        <v>7</v>
      </c>
      <c r="B16" s="45" t="s">
        <v>16</v>
      </c>
      <c r="C16" s="51" t="s">
        <v>26</v>
      </c>
      <c r="D16" s="32" t="s">
        <v>26</v>
      </c>
      <c r="E16" s="207" t="s">
        <v>18</v>
      </c>
      <c r="F16" s="208"/>
      <c r="G16" s="208"/>
      <c r="H16" s="209"/>
      <c r="I16" s="205" t="s">
        <v>10</v>
      </c>
      <c r="J16" s="205" t="s">
        <v>8</v>
      </c>
      <c r="K16" s="51" t="s">
        <v>1</v>
      </c>
    </row>
    <row r="17" spans="1:11" x14ac:dyDescent="0.25">
      <c r="A17" s="206"/>
      <c r="B17" s="52" t="s">
        <v>17</v>
      </c>
      <c r="C17" s="52" t="s">
        <v>14</v>
      </c>
      <c r="D17" s="52" t="s">
        <v>13</v>
      </c>
      <c r="E17" s="207" t="s">
        <v>4</v>
      </c>
      <c r="F17" s="209"/>
      <c r="G17" s="207" t="s">
        <v>11</v>
      </c>
      <c r="H17" s="209"/>
      <c r="I17" s="206"/>
      <c r="J17" s="206"/>
      <c r="K17" s="52" t="s">
        <v>2</v>
      </c>
    </row>
    <row r="18" spans="1:11" x14ac:dyDescent="0.25">
      <c r="A18" s="33">
        <v>43102</v>
      </c>
      <c r="B18" s="125" t="s">
        <v>150</v>
      </c>
      <c r="C18" s="121">
        <v>4</v>
      </c>
      <c r="D18" s="121">
        <v>1</v>
      </c>
      <c r="E18" s="123" t="s">
        <v>454</v>
      </c>
      <c r="F18" s="120"/>
      <c r="G18" s="22" t="s">
        <v>236</v>
      </c>
      <c r="H18" s="120"/>
      <c r="I18" s="35">
        <v>107400000</v>
      </c>
      <c r="J18" s="35">
        <v>71700000</v>
      </c>
      <c r="K18" s="35">
        <f>+I18-J18</f>
        <v>35700000</v>
      </c>
    </row>
    <row r="19" spans="1:11" x14ac:dyDescent="0.25">
      <c r="A19" s="33">
        <v>43102</v>
      </c>
      <c r="B19" s="125" t="s">
        <v>151</v>
      </c>
      <c r="C19" s="121">
        <v>10</v>
      </c>
      <c r="D19" s="121">
        <v>2</v>
      </c>
      <c r="E19" s="123" t="s">
        <v>455</v>
      </c>
      <c r="F19" s="120"/>
      <c r="G19" s="22" t="s">
        <v>237</v>
      </c>
      <c r="H19" s="120"/>
      <c r="I19" s="35">
        <v>47733333</v>
      </c>
      <c r="J19" s="35">
        <v>31866667</v>
      </c>
      <c r="K19" s="35">
        <f>+I19-J19</f>
        <v>15866666</v>
      </c>
    </row>
    <row r="20" spans="1:11" x14ac:dyDescent="0.25">
      <c r="A20" s="33">
        <v>43102</v>
      </c>
      <c r="B20" s="125" t="s">
        <v>152</v>
      </c>
      <c r="C20" s="121">
        <v>12</v>
      </c>
      <c r="D20" s="121">
        <v>3</v>
      </c>
      <c r="E20" s="123" t="s">
        <v>456</v>
      </c>
      <c r="F20" s="120"/>
      <c r="G20" s="22" t="s">
        <v>238</v>
      </c>
      <c r="H20" s="120"/>
      <c r="I20" s="35">
        <v>48000000</v>
      </c>
      <c r="J20" s="35">
        <v>41600000</v>
      </c>
      <c r="K20" s="35">
        <f>+I20-J20</f>
        <v>6400000</v>
      </c>
    </row>
    <row r="21" spans="1:11" x14ac:dyDescent="0.25">
      <c r="A21" s="33">
        <v>43102</v>
      </c>
      <c r="B21" s="125" t="s">
        <v>153</v>
      </c>
      <c r="C21" s="121">
        <v>6</v>
      </c>
      <c r="D21" s="121">
        <v>5</v>
      </c>
      <c r="E21" s="123" t="s">
        <v>455</v>
      </c>
      <c r="F21" s="120"/>
      <c r="G21" s="22" t="s">
        <v>239</v>
      </c>
      <c r="H21" s="120"/>
      <c r="I21" s="35">
        <v>47733333</v>
      </c>
      <c r="J21" s="35">
        <v>31866667</v>
      </c>
      <c r="K21" s="35">
        <f>+I21-J21</f>
        <v>15866666</v>
      </c>
    </row>
    <row r="22" spans="1:11" ht="15" customHeight="1" x14ac:dyDescent="0.25">
      <c r="A22" s="33">
        <v>43102</v>
      </c>
      <c r="B22" s="125" t="s">
        <v>154</v>
      </c>
      <c r="C22" s="34">
        <v>7</v>
      </c>
      <c r="D22" s="34">
        <v>6</v>
      </c>
      <c r="E22" s="10" t="s">
        <v>457</v>
      </c>
      <c r="F22" s="16"/>
      <c r="G22" s="22" t="s">
        <v>240</v>
      </c>
      <c r="H22" s="16"/>
      <c r="I22" s="35">
        <v>29833333</v>
      </c>
      <c r="J22" s="35">
        <v>19833333</v>
      </c>
      <c r="K22" s="35">
        <f t="shared" ref="K22:K52" si="0">+I22-J22</f>
        <v>10000000</v>
      </c>
    </row>
    <row r="23" spans="1:11" x14ac:dyDescent="0.25">
      <c r="A23" s="15">
        <v>43102</v>
      </c>
      <c r="B23" s="125" t="s">
        <v>155</v>
      </c>
      <c r="C23" s="34">
        <v>21</v>
      </c>
      <c r="D23" s="34">
        <v>7</v>
      </c>
      <c r="E23" s="10" t="s">
        <v>458</v>
      </c>
      <c r="F23" s="23"/>
      <c r="G23" s="124" t="s">
        <v>241</v>
      </c>
      <c r="H23" s="23"/>
      <c r="I23" s="35">
        <v>113366667</v>
      </c>
      <c r="J23" s="35">
        <v>75366667</v>
      </c>
      <c r="K23" s="35">
        <f t="shared" si="0"/>
        <v>38000000</v>
      </c>
    </row>
    <row r="24" spans="1:11" x14ac:dyDescent="0.25">
      <c r="A24" s="15">
        <v>43102</v>
      </c>
      <c r="B24" s="125" t="s">
        <v>156</v>
      </c>
      <c r="C24" s="34">
        <v>19</v>
      </c>
      <c r="D24" s="34">
        <v>8</v>
      </c>
      <c r="E24" s="10" t="s">
        <v>459</v>
      </c>
      <c r="F24" s="23"/>
      <c r="G24" s="22" t="s">
        <v>242</v>
      </c>
      <c r="H24" s="23"/>
      <c r="I24" s="35">
        <v>101433333</v>
      </c>
      <c r="J24" s="35">
        <v>67716667</v>
      </c>
      <c r="K24" s="35">
        <f t="shared" si="0"/>
        <v>33716666</v>
      </c>
    </row>
    <row r="25" spans="1:11" x14ac:dyDescent="0.25">
      <c r="A25" s="15">
        <v>43103</v>
      </c>
      <c r="B25" s="125" t="s">
        <v>157</v>
      </c>
      <c r="C25" s="34">
        <v>20</v>
      </c>
      <c r="D25" s="34">
        <v>10</v>
      </c>
      <c r="E25" s="10" t="s">
        <v>460</v>
      </c>
      <c r="F25" s="23"/>
      <c r="G25" s="22" t="s">
        <v>243</v>
      </c>
      <c r="H25" s="23"/>
      <c r="I25" s="35">
        <v>109786667</v>
      </c>
      <c r="J25" s="35">
        <v>72680000</v>
      </c>
      <c r="K25" s="35">
        <f t="shared" si="0"/>
        <v>37106667</v>
      </c>
    </row>
    <row r="26" spans="1:11" x14ac:dyDescent="0.25">
      <c r="A26" s="15">
        <v>43103</v>
      </c>
      <c r="B26" s="125" t="s">
        <v>158</v>
      </c>
      <c r="C26" s="34">
        <v>22</v>
      </c>
      <c r="D26" s="34">
        <v>11</v>
      </c>
      <c r="E26" s="10" t="s">
        <v>461</v>
      </c>
      <c r="F26" s="23"/>
      <c r="G26" s="22" t="s">
        <v>244</v>
      </c>
      <c r="H26" s="23"/>
      <c r="I26" s="35">
        <v>159750000</v>
      </c>
      <c r="J26" s="35">
        <v>106650000</v>
      </c>
      <c r="K26" s="35">
        <f t="shared" si="0"/>
        <v>53100000</v>
      </c>
    </row>
    <row r="27" spans="1:11" x14ac:dyDescent="0.25">
      <c r="A27" s="15">
        <v>43103</v>
      </c>
      <c r="B27" s="125" t="s">
        <v>159</v>
      </c>
      <c r="C27" s="34">
        <v>30</v>
      </c>
      <c r="D27" s="34">
        <v>14</v>
      </c>
      <c r="E27" s="10" t="s">
        <v>456</v>
      </c>
      <c r="F27" s="23"/>
      <c r="G27" s="22" t="s">
        <v>245</v>
      </c>
      <c r="H27" s="23"/>
      <c r="I27" s="35">
        <v>40800000</v>
      </c>
      <c r="J27" s="35">
        <v>40460000</v>
      </c>
      <c r="K27" s="35">
        <f t="shared" si="0"/>
        <v>340000</v>
      </c>
    </row>
    <row r="28" spans="1:11" x14ac:dyDescent="0.25">
      <c r="A28" s="15">
        <v>43103</v>
      </c>
      <c r="B28" s="125" t="s">
        <v>160</v>
      </c>
      <c r="C28" s="34">
        <v>9</v>
      </c>
      <c r="D28" s="34">
        <v>15</v>
      </c>
      <c r="E28" s="10" t="s">
        <v>462</v>
      </c>
      <c r="F28" s="23"/>
      <c r="G28" s="22" t="s">
        <v>246</v>
      </c>
      <c r="H28" s="23"/>
      <c r="I28" s="35">
        <v>63250000</v>
      </c>
      <c r="J28" s="35">
        <v>43633333</v>
      </c>
      <c r="K28" s="35">
        <f t="shared" si="0"/>
        <v>19616667</v>
      </c>
    </row>
    <row r="29" spans="1:11" x14ac:dyDescent="0.25">
      <c r="A29" s="15">
        <v>43103</v>
      </c>
      <c r="B29" s="125" t="s">
        <v>161</v>
      </c>
      <c r="C29" s="34">
        <v>8</v>
      </c>
      <c r="D29" s="34">
        <v>16</v>
      </c>
      <c r="E29" s="22" t="s">
        <v>463</v>
      </c>
      <c r="F29" s="23"/>
      <c r="G29" s="22" t="s">
        <v>247</v>
      </c>
      <c r="H29" s="23"/>
      <c r="I29" s="35">
        <v>69000000</v>
      </c>
      <c r="J29" s="35">
        <v>47600000</v>
      </c>
      <c r="K29" s="35">
        <f t="shared" si="0"/>
        <v>21400000</v>
      </c>
    </row>
    <row r="30" spans="1:11" x14ac:dyDescent="0.25">
      <c r="A30" s="15">
        <v>43103</v>
      </c>
      <c r="B30" s="125" t="s">
        <v>162</v>
      </c>
      <c r="C30" s="34">
        <v>73</v>
      </c>
      <c r="D30" s="34">
        <v>19</v>
      </c>
      <c r="E30" s="10" t="s">
        <v>464</v>
      </c>
      <c r="F30" s="23"/>
      <c r="G30" s="22" t="s">
        <v>248</v>
      </c>
      <c r="H30" s="23"/>
      <c r="I30" s="35">
        <v>40800000</v>
      </c>
      <c r="J30" s="35">
        <v>40460000</v>
      </c>
      <c r="K30" s="35">
        <f t="shared" si="0"/>
        <v>340000</v>
      </c>
    </row>
    <row r="31" spans="1:11" x14ac:dyDescent="0.25">
      <c r="A31" s="15">
        <v>43103</v>
      </c>
      <c r="B31" s="125" t="s">
        <v>163</v>
      </c>
      <c r="C31" s="34">
        <v>80</v>
      </c>
      <c r="D31" s="34">
        <v>21</v>
      </c>
      <c r="E31" s="10" t="s">
        <v>465</v>
      </c>
      <c r="F31" s="17"/>
      <c r="G31" s="22" t="s">
        <v>249</v>
      </c>
      <c r="H31" s="23"/>
      <c r="I31" s="35">
        <v>22400000</v>
      </c>
      <c r="J31" s="35">
        <v>22213333</v>
      </c>
      <c r="K31" s="35">
        <f t="shared" si="0"/>
        <v>186667</v>
      </c>
    </row>
    <row r="32" spans="1:11" x14ac:dyDescent="0.25">
      <c r="A32" s="15">
        <v>43104</v>
      </c>
      <c r="B32" s="125" t="s">
        <v>164</v>
      </c>
      <c r="C32" s="34">
        <v>33</v>
      </c>
      <c r="D32" s="34">
        <v>25</v>
      </c>
      <c r="E32" s="10" t="s">
        <v>466</v>
      </c>
      <c r="F32" s="17"/>
      <c r="G32" s="22" t="s">
        <v>250</v>
      </c>
      <c r="H32" s="23"/>
      <c r="I32" s="35">
        <v>36000000</v>
      </c>
      <c r="J32" s="35">
        <v>35550000</v>
      </c>
      <c r="K32" s="35">
        <f t="shared" si="0"/>
        <v>450000</v>
      </c>
    </row>
    <row r="33" spans="1:11" x14ac:dyDescent="0.25">
      <c r="A33" s="15">
        <v>43104</v>
      </c>
      <c r="B33" s="125" t="s">
        <v>165</v>
      </c>
      <c r="C33" s="34">
        <v>48</v>
      </c>
      <c r="D33" s="34">
        <v>28</v>
      </c>
      <c r="E33" s="10" t="s">
        <v>467</v>
      </c>
      <c r="F33" s="16"/>
      <c r="G33" s="22" t="s">
        <v>251</v>
      </c>
      <c r="H33" s="23"/>
      <c r="I33" s="35">
        <v>39992000</v>
      </c>
      <c r="J33" s="35">
        <v>39492100</v>
      </c>
      <c r="K33" s="35">
        <f t="shared" si="0"/>
        <v>499900</v>
      </c>
    </row>
    <row r="34" spans="1:11" x14ac:dyDescent="0.25">
      <c r="A34" s="15">
        <v>43104</v>
      </c>
      <c r="B34" s="125" t="s">
        <v>166</v>
      </c>
      <c r="C34" s="34">
        <v>38</v>
      </c>
      <c r="D34" s="34">
        <v>30</v>
      </c>
      <c r="E34" s="22" t="s">
        <v>468</v>
      </c>
      <c r="F34" s="23"/>
      <c r="G34" s="22" t="s">
        <v>252</v>
      </c>
      <c r="H34" s="23"/>
      <c r="I34" s="35">
        <v>51750000</v>
      </c>
      <c r="J34" s="35">
        <v>35550000</v>
      </c>
      <c r="K34" s="35">
        <f t="shared" si="0"/>
        <v>16200000</v>
      </c>
    </row>
    <row r="35" spans="1:11" x14ac:dyDescent="0.25">
      <c r="A35" s="37">
        <v>43104</v>
      </c>
      <c r="B35" s="125" t="s">
        <v>167</v>
      </c>
      <c r="C35" s="39">
        <v>37</v>
      </c>
      <c r="D35" s="39">
        <v>31</v>
      </c>
      <c r="E35" s="22" t="s">
        <v>469</v>
      </c>
      <c r="F35" s="40"/>
      <c r="G35" s="41" t="s">
        <v>253</v>
      </c>
      <c r="H35" s="42"/>
      <c r="I35" s="35">
        <v>51750000</v>
      </c>
      <c r="J35" s="35">
        <v>35550000</v>
      </c>
      <c r="K35" s="35">
        <f t="shared" si="0"/>
        <v>16200000</v>
      </c>
    </row>
    <row r="36" spans="1:11" x14ac:dyDescent="0.25">
      <c r="A36" s="37">
        <v>43104</v>
      </c>
      <c r="B36" s="126" t="s">
        <v>168</v>
      </c>
      <c r="C36" s="39">
        <v>11</v>
      </c>
      <c r="D36" s="39">
        <v>32</v>
      </c>
      <c r="E36" s="10" t="s">
        <v>470</v>
      </c>
      <c r="F36" s="40"/>
      <c r="G36" s="41" t="s">
        <v>254</v>
      </c>
      <c r="H36" s="42"/>
      <c r="I36" s="35">
        <v>57983333</v>
      </c>
      <c r="J36" s="35">
        <v>38056667</v>
      </c>
      <c r="K36" s="35">
        <f t="shared" si="0"/>
        <v>19926666</v>
      </c>
    </row>
    <row r="37" spans="1:11" x14ac:dyDescent="0.25">
      <c r="A37" s="37">
        <v>43104</v>
      </c>
      <c r="B37" s="126" t="s">
        <v>169</v>
      </c>
      <c r="C37" s="39">
        <v>40</v>
      </c>
      <c r="D37" s="39">
        <v>35</v>
      </c>
      <c r="E37" s="10" t="s">
        <v>471</v>
      </c>
      <c r="F37" s="40"/>
      <c r="G37" s="41" t="s">
        <v>255</v>
      </c>
      <c r="H37" s="42"/>
      <c r="I37" s="35">
        <v>36000000</v>
      </c>
      <c r="J37" s="35">
        <v>35550000</v>
      </c>
      <c r="K37" s="35">
        <f t="shared" si="0"/>
        <v>450000</v>
      </c>
    </row>
    <row r="38" spans="1:11" x14ac:dyDescent="0.25">
      <c r="A38" s="37">
        <v>43104</v>
      </c>
      <c r="B38" s="126" t="s">
        <v>170</v>
      </c>
      <c r="C38" s="39">
        <v>29</v>
      </c>
      <c r="D38" s="39">
        <v>37</v>
      </c>
      <c r="E38" s="10" t="s">
        <v>466</v>
      </c>
      <c r="F38" s="23"/>
      <c r="G38" s="46" t="s">
        <v>256</v>
      </c>
      <c r="H38" s="42"/>
      <c r="I38" s="35">
        <v>32000000</v>
      </c>
      <c r="J38" s="35">
        <v>31600000</v>
      </c>
      <c r="K38" s="35">
        <f t="shared" si="0"/>
        <v>400000</v>
      </c>
    </row>
    <row r="39" spans="1:11" x14ac:dyDescent="0.25">
      <c r="A39" s="37">
        <v>43104</v>
      </c>
      <c r="B39" s="126" t="s">
        <v>171</v>
      </c>
      <c r="C39" s="39">
        <v>39</v>
      </c>
      <c r="D39" s="39">
        <v>38</v>
      </c>
      <c r="E39" s="10" t="s">
        <v>472</v>
      </c>
      <c r="F39" s="40"/>
      <c r="G39" s="41" t="s">
        <v>257</v>
      </c>
      <c r="H39" s="42"/>
      <c r="I39" s="35">
        <v>60000000</v>
      </c>
      <c r="J39" s="35">
        <v>59250000</v>
      </c>
      <c r="K39" s="35">
        <f t="shared" si="0"/>
        <v>750000</v>
      </c>
    </row>
    <row r="40" spans="1:11" x14ac:dyDescent="0.25">
      <c r="A40" s="37">
        <v>43105</v>
      </c>
      <c r="B40" s="126" t="s">
        <v>77</v>
      </c>
      <c r="C40" s="39">
        <v>58</v>
      </c>
      <c r="D40" s="39">
        <v>39</v>
      </c>
      <c r="E40" s="10" t="s">
        <v>473</v>
      </c>
      <c r="F40" s="40"/>
      <c r="G40" s="41" t="s">
        <v>258</v>
      </c>
      <c r="H40" s="42"/>
      <c r="I40" s="35">
        <v>17600000</v>
      </c>
      <c r="J40" s="35">
        <v>17306667</v>
      </c>
      <c r="K40" s="35">
        <f t="shared" si="0"/>
        <v>293333</v>
      </c>
    </row>
    <row r="41" spans="1:11" x14ac:dyDescent="0.25">
      <c r="A41" s="37">
        <v>43105</v>
      </c>
      <c r="B41" s="126" t="s">
        <v>172</v>
      </c>
      <c r="C41" s="39">
        <v>1</v>
      </c>
      <c r="D41" s="39">
        <v>43</v>
      </c>
      <c r="E41" s="10" t="s">
        <v>474</v>
      </c>
      <c r="F41" s="40"/>
      <c r="G41" s="41" t="s">
        <v>259</v>
      </c>
      <c r="H41" s="42"/>
      <c r="I41" s="35">
        <v>25300000</v>
      </c>
      <c r="J41" s="35">
        <v>17013333</v>
      </c>
      <c r="K41" s="35">
        <f t="shared" si="0"/>
        <v>8286667</v>
      </c>
    </row>
    <row r="42" spans="1:11" x14ac:dyDescent="0.25">
      <c r="A42" s="37">
        <v>43105</v>
      </c>
      <c r="B42" s="126" t="s">
        <v>173</v>
      </c>
      <c r="C42" s="39">
        <v>17</v>
      </c>
      <c r="D42" s="39">
        <v>44</v>
      </c>
      <c r="E42" s="10" t="s">
        <v>473</v>
      </c>
      <c r="F42" s="40"/>
      <c r="G42" s="41" t="s">
        <v>260</v>
      </c>
      <c r="H42" s="42"/>
      <c r="I42" s="35">
        <v>25300000</v>
      </c>
      <c r="J42" s="35">
        <v>16940000</v>
      </c>
      <c r="K42" s="35">
        <f t="shared" si="0"/>
        <v>8360000</v>
      </c>
    </row>
    <row r="43" spans="1:11" x14ac:dyDescent="0.25">
      <c r="A43" s="37">
        <v>43105</v>
      </c>
      <c r="B43" s="126" t="s">
        <v>174</v>
      </c>
      <c r="C43" s="39">
        <v>78</v>
      </c>
      <c r="D43" s="39">
        <v>45</v>
      </c>
      <c r="E43" s="10" t="s">
        <v>475</v>
      </c>
      <c r="F43" s="23"/>
      <c r="G43" s="46" t="s">
        <v>261</v>
      </c>
      <c r="H43" s="42"/>
      <c r="I43" s="35">
        <v>54050000</v>
      </c>
      <c r="J43" s="35">
        <v>36973333</v>
      </c>
      <c r="K43" s="35">
        <f t="shared" si="0"/>
        <v>17076667</v>
      </c>
    </row>
    <row r="44" spans="1:11" x14ac:dyDescent="0.25">
      <c r="A44" s="37">
        <v>43105</v>
      </c>
      <c r="B44" s="126" t="s">
        <v>175</v>
      </c>
      <c r="C44" s="39">
        <v>32</v>
      </c>
      <c r="D44" s="39">
        <v>46</v>
      </c>
      <c r="E44" s="10" t="s">
        <v>476</v>
      </c>
      <c r="F44" s="23"/>
      <c r="G44" s="46" t="s">
        <v>262</v>
      </c>
      <c r="H44" s="42"/>
      <c r="I44" s="35">
        <v>65550000</v>
      </c>
      <c r="J44" s="35">
        <v>44840000</v>
      </c>
      <c r="K44" s="35">
        <f t="shared" si="0"/>
        <v>20710000</v>
      </c>
    </row>
    <row r="45" spans="1:11" x14ac:dyDescent="0.25">
      <c r="A45" s="37">
        <v>43105</v>
      </c>
      <c r="B45" s="126" t="s">
        <v>176</v>
      </c>
      <c r="C45" s="39">
        <v>85</v>
      </c>
      <c r="D45" s="39">
        <v>47</v>
      </c>
      <c r="E45" s="10" t="s">
        <v>477</v>
      </c>
      <c r="F45" s="23"/>
      <c r="G45" s="46" t="s">
        <v>263</v>
      </c>
      <c r="H45" s="42"/>
      <c r="I45" s="35">
        <v>59154833</v>
      </c>
      <c r="J45" s="35">
        <v>39325467</v>
      </c>
      <c r="K45" s="35">
        <f t="shared" si="0"/>
        <v>19829366</v>
      </c>
    </row>
    <row r="46" spans="1:11" x14ac:dyDescent="0.25">
      <c r="A46" s="37">
        <v>43105</v>
      </c>
      <c r="B46" s="126" t="s">
        <v>177</v>
      </c>
      <c r="C46" s="39">
        <v>109</v>
      </c>
      <c r="D46" s="39">
        <v>49</v>
      </c>
      <c r="E46" s="10" t="s">
        <v>478</v>
      </c>
      <c r="F46" s="23"/>
      <c r="G46" s="46" t="s">
        <v>264</v>
      </c>
      <c r="H46" s="42"/>
      <c r="I46" s="35">
        <v>82833333</v>
      </c>
      <c r="J46" s="35">
        <v>55066667</v>
      </c>
      <c r="K46" s="35">
        <f t="shared" si="0"/>
        <v>27766666</v>
      </c>
    </row>
    <row r="47" spans="1:11" x14ac:dyDescent="0.25">
      <c r="A47" s="37">
        <v>43105</v>
      </c>
      <c r="B47" s="126" t="s">
        <v>178</v>
      </c>
      <c r="C47" s="39">
        <v>111</v>
      </c>
      <c r="D47" s="39">
        <v>51</v>
      </c>
      <c r="E47" s="10" t="s">
        <v>479</v>
      </c>
      <c r="F47" s="40"/>
      <c r="G47" s="41" t="s">
        <v>265</v>
      </c>
      <c r="H47" s="42"/>
      <c r="I47" s="35">
        <v>31248000</v>
      </c>
      <c r="J47" s="35">
        <v>30727200</v>
      </c>
      <c r="K47" s="35">
        <f t="shared" si="0"/>
        <v>520800</v>
      </c>
    </row>
    <row r="48" spans="1:11" x14ac:dyDescent="0.25">
      <c r="A48" s="37">
        <v>43105</v>
      </c>
      <c r="B48" s="126" t="s">
        <v>179</v>
      </c>
      <c r="C48" s="39">
        <v>81</v>
      </c>
      <c r="D48" s="39">
        <v>53</v>
      </c>
      <c r="E48" s="10" t="s">
        <v>480</v>
      </c>
      <c r="F48" s="40"/>
      <c r="G48" s="41" t="s">
        <v>266</v>
      </c>
      <c r="H48" s="42"/>
      <c r="I48" s="35">
        <v>65550000</v>
      </c>
      <c r="J48" s="35">
        <v>43700000</v>
      </c>
      <c r="K48" s="35">
        <f t="shared" si="0"/>
        <v>21850000</v>
      </c>
    </row>
    <row r="49" spans="1:11" x14ac:dyDescent="0.25">
      <c r="A49" s="37">
        <v>43105</v>
      </c>
      <c r="B49" s="126" t="s">
        <v>180</v>
      </c>
      <c r="C49" s="39">
        <v>45</v>
      </c>
      <c r="D49" s="39">
        <v>55</v>
      </c>
      <c r="E49" s="10" t="s">
        <v>481</v>
      </c>
      <c r="F49" s="23"/>
      <c r="G49" s="46" t="s">
        <v>267</v>
      </c>
      <c r="H49" s="42"/>
      <c r="I49" s="35">
        <v>99400000</v>
      </c>
      <c r="J49" s="35">
        <v>66080000</v>
      </c>
      <c r="K49" s="35">
        <f t="shared" si="0"/>
        <v>33320000</v>
      </c>
    </row>
    <row r="50" spans="1:11" x14ac:dyDescent="0.25">
      <c r="A50" s="37">
        <v>43105</v>
      </c>
      <c r="B50" s="126" t="s">
        <v>76</v>
      </c>
      <c r="C50" s="39">
        <v>62</v>
      </c>
      <c r="D50" s="39">
        <v>57</v>
      </c>
      <c r="E50" s="10" t="s">
        <v>473</v>
      </c>
      <c r="F50" s="23"/>
      <c r="G50" s="46" t="s">
        <v>268</v>
      </c>
      <c r="H50" s="42"/>
      <c r="I50" s="35">
        <v>17600000</v>
      </c>
      <c r="J50" s="35">
        <v>17306667</v>
      </c>
      <c r="K50" s="35">
        <f t="shared" si="0"/>
        <v>293333</v>
      </c>
    </row>
    <row r="51" spans="1:11" x14ac:dyDescent="0.25">
      <c r="A51" s="37">
        <v>43105</v>
      </c>
      <c r="B51" s="126" t="s">
        <v>181</v>
      </c>
      <c r="C51" s="39">
        <v>60</v>
      </c>
      <c r="D51" s="39">
        <v>58</v>
      </c>
      <c r="E51" s="10" t="s">
        <v>473</v>
      </c>
      <c r="F51" s="23"/>
      <c r="G51" s="46" t="s">
        <v>269</v>
      </c>
      <c r="H51" s="42"/>
      <c r="I51" s="35">
        <v>17600000</v>
      </c>
      <c r="J51" s="35">
        <v>17013333</v>
      </c>
      <c r="K51" s="35">
        <f t="shared" si="0"/>
        <v>586667</v>
      </c>
    </row>
    <row r="52" spans="1:11" x14ac:dyDescent="0.25">
      <c r="A52" s="37">
        <v>43105</v>
      </c>
      <c r="B52" s="126" t="s">
        <v>182</v>
      </c>
      <c r="C52" s="39">
        <v>56</v>
      </c>
      <c r="D52" s="39">
        <v>61</v>
      </c>
      <c r="E52" s="10" t="s">
        <v>482</v>
      </c>
      <c r="F52" s="23"/>
      <c r="G52" s="46" t="s">
        <v>270</v>
      </c>
      <c r="H52" s="42"/>
      <c r="I52" s="35">
        <v>17600000</v>
      </c>
      <c r="J52" s="35">
        <v>16939999</v>
      </c>
      <c r="K52" s="35">
        <f t="shared" si="0"/>
        <v>660001</v>
      </c>
    </row>
    <row r="53" spans="1:11" ht="14.25" customHeight="1" x14ac:dyDescent="0.25">
      <c r="A53" s="37">
        <v>43105</v>
      </c>
      <c r="B53" s="38" t="s">
        <v>183</v>
      </c>
      <c r="C53" s="24">
        <v>16</v>
      </c>
      <c r="D53" s="39">
        <v>62</v>
      </c>
      <c r="E53" s="10" t="s">
        <v>483</v>
      </c>
      <c r="F53" s="40"/>
      <c r="G53" s="41" t="s">
        <v>271</v>
      </c>
      <c r="H53" s="42"/>
      <c r="I53" s="35">
        <v>25300000</v>
      </c>
      <c r="J53" s="35">
        <v>16940000</v>
      </c>
      <c r="K53" s="35">
        <f t="shared" ref="K53:K215" si="1">+I53-J53</f>
        <v>8360000</v>
      </c>
    </row>
    <row r="54" spans="1:11" ht="14.25" customHeight="1" x14ac:dyDescent="0.25">
      <c r="A54" s="37">
        <v>43105</v>
      </c>
      <c r="B54" s="38" t="s">
        <v>184</v>
      </c>
      <c r="C54" s="24">
        <v>121</v>
      </c>
      <c r="D54" s="39">
        <v>64</v>
      </c>
      <c r="E54" s="10" t="s">
        <v>484</v>
      </c>
      <c r="F54" s="40"/>
      <c r="G54" s="41" t="s">
        <v>272</v>
      </c>
      <c r="H54" s="42"/>
      <c r="I54" s="35">
        <v>31248000</v>
      </c>
      <c r="J54" s="35">
        <v>30206400</v>
      </c>
      <c r="K54" s="35">
        <f t="shared" si="1"/>
        <v>1041600</v>
      </c>
    </row>
    <row r="55" spans="1:11" ht="14.25" customHeight="1" x14ac:dyDescent="0.25">
      <c r="A55" s="37">
        <v>43105</v>
      </c>
      <c r="B55" s="38" t="s">
        <v>185</v>
      </c>
      <c r="C55" s="24">
        <v>107</v>
      </c>
      <c r="D55" s="39">
        <v>65</v>
      </c>
      <c r="E55" s="10" t="s">
        <v>485</v>
      </c>
      <c r="F55" s="40"/>
      <c r="G55" s="41" t="s">
        <v>273</v>
      </c>
      <c r="H55" s="42"/>
      <c r="I55" s="35">
        <v>31248000</v>
      </c>
      <c r="J55" s="35">
        <v>30206400</v>
      </c>
      <c r="K55" s="35">
        <f t="shared" si="1"/>
        <v>1041600</v>
      </c>
    </row>
    <row r="56" spans="1:11" ht="14.25" customHeight="1" x14ac:dyDescent="0.25">
      <c r="A56" s="37">
        <v>43109</v>
      </c>
      <c r="B56" s="38" t="s">
        <v>186</v>
      </c>
      <c r="C56" s="24">
        <v>104</v>
      </c>
      <c r="D56" s="39">
        <v>66</v>
      </c>
      <c r="E56" s="10" t="s">
        <v>486</v>
      </c>
      <c r="F56" s="40"/>
      <c r="G56" s="41" t="s">
        <v>274</v>
      </c>
      <c r="H56" s="42"/>
      <c r="I56" s="35">
        <v>31248000</v>
      </c>
      <c r="J56" s="35">
        <v>30076200</v>
      </c>
      <c r="K56" s="35">
        <f t="shared" si="1"/>
        <v>1171800</v>
      </c>
    </row>
    <row r="57" spans="1:11" ht="14.25" customHeight="1" x14ac:dyDescent="0.25">
      <c r="A57" s="37">
        <v>43109</v>
      </c>
      <c r="B57" s="38" t="s">
        <v>187</v>
      </c>
      <c r="C57" s="24">
        <v>61</v>
      </c>
      <c r="D57" s="39">
        <v>67</v>
      </c>
      <c r="E57" s="10" t="s">
        <v>473</v>
      </c>
      <c r="F57" s="40"/>
      <c r="G57" s="41" t="s">
        <v>275</v>
      </c>
      <c r="H57" s="42"/>
      <c r="I57" s="35">
        <v>17600000</v>
      </c>
      <c r="J57" s="35">
        <v>15693333</v>
      </c>
      <c r="K57" s="35">
        <f t="shared" si="1"/>
        <v>1906667</v>
      </c>
    </row>
    <row r="58" spans="1:11" ht="14.25" customHeight="1" x14ac:dyDescent="0.25">
      <c r="A58" s="37">
        <v>43109</v>
      </c>
      <c r="B58" s="38" t="s">
        <v>188</v>
      </c>
      <c r="C58" s="24">
        <v>54</v>
      </c>
      <c r="D58" s="39">
        <v>68</v>
      </c>
      <c r="E58" s="10" t="s">
        <v>473</v>
      </c>
      <c r="F58" s="40"/>
      <c r="G58" s="41" t="s">
        <v>276</v>
      </c>
      <c r="H58" s="42"/>
      <c r="I58" s="35">
        <v>17600000</v>
      </c>
      <c r="J58" s="35">
        <v>16940000</v>
      </c>
      <c r="K58" s="35">
        <f t="shared" si="1"/>
        <v>660000</v>
      </c>
    </row>
    <row r="59" spans="1:11" ht="14.25" customHeight="1" x14ac:dyDescent="0.25">
      <c r="A59" s="37">
        <v>43109</v>
      </c>
      <c r="B59" s="38" t="s">
        <v>189</v>
      </c>
      <c r="C59" s="24">
        <v>64</v>
      </c>
      <c r="D59" s="39">
        <v>69</v>
      </c>
      <c r="E59" s="10" t="s">
        <v>473</v>
      </c>
      <c r="F59" s="40"/>
      <c r="G59" s="41" t="s">
        <v>277</v>
      </c>
      <c r="H59" s="42"/>
      <c r="I59" s="35">
        <v>17600000</v>
      </c>
      <c r="J59" s="35">
        <v>17013333</v>
      </c>
      <c r="K59" s="35">
        <f t="shared" si="1"/>
        <v>586667</v>
      </c>
    </row>
    <row r="60" spans="1:11" ht="14.25" customHeight="1" x14ac:dyDescent="0.25">
      <c r="A60" s="37">
        <v>43109</v>
      </c>
      <c r="B60" s="38" t="s">
        <v>190</v>
      </c>
      <c r="C60" s="24">
        <v>66</v>
      </c>
      <c r="D60" s="39">
        <v>70</v>
      </c>
      <c r="E60" s="10" t="s">
        <v>487</v>
      </c>
      <c r="F60" s="40"/>
      <c r="G60" s="41" t="s">
        <v>278</v>
      </c>
      <c r="H60" s="42"/>
      <c r="I60" s="35">
        <v>31256000</v>
      </c>
      <c r="J60" s="35">
        <v>30214133</v>
      </c>
      <c r="K60" s="35">
        <f t="shared" si="1"/>
        <v>1041867</v>
      </c>
    </row>
    <row r="61" spans="1:11" ht="14.25" customHeight="1" x14ac:dyDescent="0.25">
      <c r="A61" s="37">
        <v>43109</v>
      </c>
      <c r="B61" s="38" t="s">
        <v>191</v>
      </c>
      <c r="C61" s="24">
        <v>76</v>
      </c>
      <c r="D61" s="39">
        <v>72</v>
      </c>
      <c r="E61" s="10" t="s">
        <v>488</v>
      </c>
      <c r="F61" s="40"/>
      <c r="G61" s="41" t="s">
        <v>279</v>
      </c>
      <c r="H61" s="42"/>
      <c r="I61" s="35">
        <v>36000000</v>
      </c>
      <c r="J61" s="35">
        <v>33600000</v>
      </c>
      <c r="K61" s="35">
        <f t="shared" si="1"/>
        <v>2400000</v>
      </c>
    </row>
    <row r="62" spans="1:11" ht="14.25" customHeight="1" x14ac:dyDescent="0.25">
      <c r="A62" s="37">
        <v>43109</v>
      </c>
      <c r="B62" s="38" t="s">
        <v>192</v>
      </c>
      <c r="C62" s="24">
        <v>105</v>
      </c>
      <c r="D62" s="39">
        <v>73</v>
      </c>
      <c r="E62" s="10" t="s">
        <v>489</v>
      </c>
      <c r="F62" s="40"/>
      <c r="G62" s="41" t="s">
        <v>280</v>
      </c>
      <c r="H62" s="42"/>
      <c r="I62" s="35">
        <v>31248000</v>
      </c>
      <c r="J62" s="35">
        <v>30206400</v>
      </c>
      <c r="K62" s="35">
        <f t="shared" si="1"/>
        <v>1041600</v>
      </c>
    </row>
    <row r="63" spans="1:11" ht="14.25" customHeight="1" x14ac:dyDescent="0.25">
      <c r="A63" s="37">
        <v>43109</v>
      </c>
      <c r="B63" s="38" t="s">
        <v>193</v>
      </c>
      <c r="C63" s="24">
        <v>49</v>
      </c>
      <c r="D63" s="39">
        <v>74</v>
      </c>
      <c r="E63" s="10" t="s">
        <v>467</v>
      </c>
      <c r="F63" s="40"/>
      <c r="G63" s="41" t="s">
        <v>281</v>
      </c>
      <c r="H63" s="42"/>
      <c r="I63" s="35">
        <v>39992000</v>
      </c>
      <c r="J63" s="35">
        <v>38659932</v>
      </c>
      <c r="K63" s="35">
        <f t="shared" si="1"/>
        <v>1332068</v>
      </c>
    </row>
    <row r="64" spans="1:11" ht="14.25" customHeight="1" x14ac:dyDescent="0.25">
      <c r="A64" s="37">
        <v>43109</v>
      </c>
      <c r="B64" s="38" t="s">
        <v>194</v>
      </c>
      <c r="C64" s="24">
        <v>15</v>
      </c>
      <c r="D64" s="39">
        <v>75</v>
      </c>
      <c r="E64" s="10" t="s">
        <v>490</v>
      </c>
      <c r="F64" s="40"/>
      <c r="G64" s="41" t="s">
        <v>282</v>
      </c>
      <c r="H64" s="42"/>
      <c r="I64" s="35">
        <v>25300000</v>
      </c>
      <c r="J64" s="35">
        <v>16940000</v>
      </c>
      <c r="K64" s="35">
        <f t="shared" si="1"/>
        <v>8360000</v>
      </c>
    </row>
    <row r="65" spans="1:11" ht="14.25" customHeight="1" x14ac:dyDescent="0.25">
      <c r="A65" s="37">
        <v>43109</v>
      </c>
      <c r="B65" s="38" t="s">
        <v>195</v>
      </c>
      <c r="C65" s="24">
        <v>43</v>
      </c>
      <c r="D65" s="39">
        <v>77</v>
      </c>
      <c r="E65" s="10" t="s">
        <v>491</v>
      </c>
      <c r="F65" s="40"/>
      <c r="G65" s="41" t="s">
        <v>283</v>
      </c>
      <c r="H65" s="42"/>
      <c r="I65" s="35">
        <v>50400000</v>
      </c>
      <c r="J65" s="35">
        <v>42420000</v>
      </c>
      <c r="K65" s="35">
        <f t="shared" si="1"/>
        <v>7980000</v>
      </c>
    </row>
    <row r="66" spans="1:11" ht="14.25" customHeight="1" x14ac:dyDescent="0.25">
      <c r="A66" s="37">
        <v>43109</v>
      </c>
      <c r="B66" s="38" t="s">
        <v>196</v>
      </c>
      <c r="C66" s="24">
        <v>70</v>
      </c>
      <c r="D66" s="39">
        <v>78</v>
      </c>
      <c r="E66" s="10" t="s">
        <v>492</v>
      </c>
      <c r="F66" s="40"/>
      <c r="G66" s="41" t="s">
        <v>284</v>
      </c>
      <c r="H66" s="42"/>
      <c r="I66" s="35">
        <v>50400000</v>
      </c>
      <c r="J66" s="35">
        <v>47250000</v>
      </c>
      <c r="K66" s="35">
        <f t="shared" si="1"/>
        <v>3150000</v>
      </c>
    </row>
    <row r="67" spans="1:11" ht="14.25" customHeight="1" x14ac:dyDescent="0.25">
      <c r="A67" s="37">
        <v>43109</v>
      </c>
      <c r="B67" s="38" t="s">
        <v>197</v>
      </c>
      <c r="C67" s="24">
        <v>106</v>
      </c>
      <c r="D67" s="39">
        <v>81</v>
      </c>
      <c r="E67" s="10" t="s">
        <v>489</v>
      </c>
      <c r="F67" s="40"/>
      <c r="G67" s="41" t="s">
        <v>285</v>
      </c>
      <c r="H67" s="42"/>
      <c r="I67" s="35">
        <v>31248000</v>
      </c>
      <c r="J67" s="35">
        <v>26170200</v>
      </c>
      <c r="K67" s="35">
        <f t="shared" si="1"/>
        <v>5077800</v>
      </c>
    </row>
    <row r="68" spans="1:11" ht="14.25" customHeight="1" x14ac:dyDescent="0.25">
      <c r="A68" s="37">
        <v>43109</v>
      </c>
      <c r="B68" s="38" t="s">
        <v>198</v>
      </c>
      <c r="C68" s="24">
        <v>63</v>
      </c>
      <c r="D68" s="39">
        <v>82</v>
      </c>
      <c r="E68" s="10" t="s">
        <v>473</v>
      </c>
      <c r="F68" s="40"/>
      <c r="G68" s="41" t="s">
        <v>286</v>
      </c>
      <c r="H68" s="42"/>
      <c r="I68" s="35">
        <v>17600000</v>
      </c>
      <c r="J68" s="35">
        <v>16940000</v>
      </c>
      <c r="K68" s="35">
        <f t="shared" si="1"/>
        <v>660000</v>
      </c>
    </row>
    <row r="69" spans="1:11" ht="14.25" customHeight="1" x14ac:dyDescent="0.25">
      <c r="A69" s="37">
        <v>43109</v>
      </c>
      <c r="B69" s="38" t="s">
        <v>199</v>
      </c>
      <c r="C69" s="24">
        <v>110</v>
      </c>
      <c r="D69" s="39">
        <v>86</v>
      </c>
      <c r="E69" s="10" t="s">
        <v>493</v>
      </c>
      <c r="F69" s="40"/>
      <c r="G69" s="41" t="s">
        <v>287</v>
      </c>
      <c r="H69" s="42"/>
      <c r="I69" s="35">
        <v>35200000</v>
      </c>
      <c r="J69" s="35">
        <v>33880000</v>
      </c>
      <c r="K69" s="35">
        <f t="shared" si="1"/>
        <v>1320000</v>
      </c>
    </row>
    <row r="70" spans="1:11" ht="14.25" customHeight="1" x14ac:dyDescent="0.25">
      <c r="A70" s="37">
        <v>43110</v>
      </c>
      <c r="B70" s="38" t="s">
        <v>200</v>
      </c>
      <c r="C70" s="24">
        <v>55</v>
      </c>
      <c r="D70" s="39">
        <v>89</v>
      </c>
      <c r="E70" s="40" t="s">
        <v>473</v>
      </c>
      <c r="F70" s="40"/>
      <c r="G70" s="41" t="s">
        <v>288</v>
      </c>
      <c r="H70" s="42"/>
      <c r="I70" s="35">
        <v>17600000</v>
      </c>
      <c r="J70" s="35">
        <v>15986667</v>
      </c>
      <c r="K70" s="35">
        <f t="shared" si="1"/>
        <v>1613333</v>
      </c>
    </row>
    <row r="71" spans="1:11" ht="14.25" customHeight="1" x14ac:dyDescent="0.25">
      <c r="A71" s="37">
        <v>43110</v>
      </c>
      <c r="B71" s="38" t="s">
        <v>201</v>
      </c>
      <c r="C71" s="24">
        <v>59</v>
      </c>
      <c r="D71" s="39">
        <v>90</v>
      </c>
      <c r="E71" s="40" t="s">
        <v>494</v>
      </c>
      <c r="F71" s="40"/>
      <c r="G71" s="41" t="s">
        <v>289</v>
      </c>
      <c r="H71" s="42"/>
      <c r="I71" s="35">
        <v>17600000</v>
      </c>
      <c r="J71" s="35">
        <v>16940000</v>
      </c>
      <c r="K71" s="35">
        <f t="shared" si="1"/>
        <v>660000</v>
      </c>
    </row>
    <row r="72" spans="1:11" ht="14.25" customHeight="1" x14ac:dyDescent="0.25">
      <c r="A72" s="37">
        <v>43110</v>
      </c>
      <c r="B72" s="38" t="s">
        <v>202</v>
      </c>
      <c r="C72" s="24">
        <v>86</v>
      </c>
      <c r="D72" s="39">
        <v>91</v>
      </c>
      <c r="E72" s="40" t="s">
        <v>453</v>
      </c>
      <c r="F72" s="40"/>
      <c r="G72" s="41" t="s">
        <v>290</v>
      </c>
      <c r="H72" s="42"/>
      <c r="I72" s="35">
        <v>99400000</v>
      </c>
      <c r="J72" s="35">
        <v>64680000</v>
      </c>
      <c r="K72" s="35">
        <f t="shared" si="1"/>
        <v>34720000</v>
      </c>
    </row>
    <row r="73" spans="1:11" ht="14.25" customHeight="1" x14ac:dyDescent="0.25">
      <c r="A73" s="37">
        <v>43110</v>
      </c>
      <c r="B73" s="38" t="s">
        <v>203</v>
      </c>
      <c r="C73" s="24">
        <v>90</v>
      </c>
      <c r="D73" s="39">
        <v>92</v>
      </c>
      <c r="E73" s="40" t="s">
        <v>495</v>
      </c>
      <c r="F73" s="40"/>
      <c r="G73" s="41" t="s">
        <v>291</v>
      </c>
      <c r="H73" s="42"/>
      <c r="I73" s="35">
        <v>87500000</v>
      </c>
      <c r="J73" s="35">
        <v>57750000</v>
      </c>
      <c r="K73" s="35">
        <f t="shared" si="1"/>
        <v>29750000</v>
      </c>
    </row>
    <row r="74" spans="1:11" ht="14.25" customHeight="1" x14ac:dyDescent="0.25">
      <c r="A74" s="37">
        <v>43110</v>
      </c>
      <c r="B74" s="38" t="s">
        <v>204</v>
      </c>
      <c r="C74" s="24">
        <v>92</v>
      </c>
      <c r="D74" s="39">
        <v>94</v>
      </c>
      <c r="E74" s="129" t="s">
        <v>496</v>
      </c>
      <c r="F74" s="40"/>
      <c r="G74" s="41" t="s">
        <v>292</v>
      </c>
      <c r="H74" s="42"/>
      <c r="I74" s="35">
        <v>42000000</v>
      </c>
      <c r="J74" s="35">
        <v>40250000</v>
      </c>
      <c r="K74" s="35">
        <f t="shared" si="1"/>
        <v>1750000</v>
      </c>
    </row>
    <row r="75" spans="1:11" ht="14.25" customHeight="1" x14ac:dyDescent="0.25">
      <c r="A75" s="37">
        <v>43110</v>
      </c>
      <c r="B75" s="38" t="s">
        <v>205</v>
      </c>
      <c r="C75" s="24">
        <v>128</v>
      </c>
      <c r="D75" s="39">
        <v>95</v>
      </c>
      <c r="E75" s="129" t="s">
        <v>497</v>
      </c>
      <c r="F75" s="40"/>
      <c r="G75" s="41" t="s">
        <v>293</v>
      </c>
      <c r="H75" s="42"/>
      <c r="I75" s="35">
        <v>39992000</v>
      </c>
      <c r="J75" s="35">
        <v>38492300</v>
      </c>
      <c r="K75" s="35">
        <f t="shared" si="1"/>
        <v>1499700</v>
      </c>
    </row>
    <row r="76" spans="1:11" ht="14.25" customHeight="1" x14ac:dyDescent="0.25">
      <c r="A76" s="37">
        <v>43110</v>
      </c>
      <c r="B76" s="38" t="s">
        <v>206</v>
      </c>
      <c r="C76" s="24">
        <v>133</v>
      </c>
      <c r="D76" s="39">
        <v>96</v>
      </c>
      <c r="E76" s="40" t="s">
        <v>498</v>
      </c>
      <c r="F76" s="40"/>
      <c r="G76" s="41" t="s">
        <v>294</v>
      </c>
      <c r="H76" s="42"/>
      <c r="I76" s="35">
        <v>25300000</v>
      </c>
      <c r="J76" s="35">
        <v>16866667</v>
      </c>
      <c r="K76" s="35">
        <f t="shared" si="1"/>
        <v>8433333</v>
      </c>
    </row>
    <row r="77" spans="1:11" ht="14.25" customHeight="1" x14ac:dyDescent="0.25">
      <c r="A77" s="37">
        <v>43110</v>
      </c>
      <c r="B77" s="38" t="s">
        <v>207</v>
      </c>
      <c r="C77" s="24">
        <v>87</v>
      </c>
      <c r="D77" s="39">
        <v>98</v>
      </c>
      <c r="E77" s="40" t="s">
        <v>499</v>
      </c>
      <c r="F77" s="40"/>
      <c r="G77" s="41" t="s">
        <v>295</v>
      </c>
      <c r="H77" s="42"/>
      <c r="I77" s="35">
        <v>39992000</v>
      </c>
      <c r="J77" s="35">
        <v>38492300</v>
      </c>
      <c r="K77" s="35">
        <f t="shared" si="1"/>
        <v>1499700</v>
      </c>
    </row>
    <row r="78" spans="1:11" ht="14.25" customHeight="1" x14ac:dyDescent="0.25">
      <c r="A78" s="37">
        <v>43110</v>
      </c>
      <c r="B78" s="38" t="s">
        <v>208</v>
      </c>
      <c r="C78" s="24">
        <v>124</v>
      </c>
      <c r="D78" s="39">
        <v>103</v>
      </c>
      <c r="E78" s="40" t="s">
        <v>500</v>
      </c>
      <c r="F78" s="40"/>
      <c r="G78" s="41" t="s">
        <v>296</v>
      </c>
      <c r="H78" s="42"/>
      <c r="I78" s="35">
        <v>44000000</v>
      </c>
      <c r="J78" s="35">
        <v>42166667</v>
      </c>
      <c r="K78" s="35">
        <f t="shared" si="1"/>
        <v>1833333</v>
      </c>
    </row>
    <row r="79" spans="1:11" ht="14.25" customHeight="1" x14ac:dyDescent="0.25">
      <c r="A79" s="37">
        <v>43110</v>
      </c>
      <c r="B79" s="38" t="s">
        <v>209</v>
      </c>
      <c r="C79" s="24">
        <v>93</v>
      </c>
      <c r="D79" s="39">
        <v>104</v>
      </c>
      <c r="E79" s="40" t="s">
        <v>501</v>
      </c>
      <c r="F79" s="40"/>
      <c r="G79" s="41" t="s">
        <v>297</v>
      </c>
      <c r="H79" s="42"/>
      <c r="I79" s="35">
        <v>32800000</v>
      </c>
      <c r="J79" s="35">
        <v>31433333</v>
      </c>
      <c r="K79" s="35">
        <f t="shared" si="1"/>
        <v>1366667</v>
      </c>
    </row>
    <row r="80" spans="1:11" ht="14.25" customHeight="1" x14ac:dyDescent="0.25">
      <c r="A80" s="37">
        <v>43110</v>
      </c>
      <c r="B80" s="38" t="s">
        <v>210</v>
      </c>
      <c r="C80" s="24">
        <v>123</v>
      </c>
      <c r="D80" s="39">
        <v>105</v>
      </c>
      <c r="E80" s="10" t="s">
        <v>451</v>
      </c>
      <c r="F80" s="40"/>
      <c r="G80" s="41" t="s">
        <v>298</v>
      </c>
      <c r="H80" s="42"/>
      <c r="I80" s="35">
        <v>26425000</v>
      </c>
      <c r="J80" s="35">
        <v>17365000</v>
      </c>
      <c r="K80" s="35">
        <f t="shared" si="1"/>
        <v>9060000</v>
      </c>
    </row>
    <row r="81" spans="1:11" ht="14.25" customHeight="1" x14ac:dyDescent="0.25">
      <c r="A81" s="37">
        <v>43110</v>
      </c>
      <c r="B81" s="38" t="s">
        <v>211</v>
      </c>
      <c r="C81" s="24">
        <v>89</v>
      </c>
      <c r="D81" s="39">
        <v>106</v>
      </c>
      <c r="E81" s="40" t="s">
        <v>502</v>
      </c>
      <c r="F81" s="40"/>
      <c r="G81" s="41" t="s">
        <v>299</v>
      </c>
      <c r="H81" s="42"/>
      <c r="I81" s="35">
        <v>29200000</v>
      </c>
      <c r="J81" s="35">
        <v>27983333</v>
      </c>
      <c r="K81" s="35">
        <f t="shared" si="1"/>
        <v>1216667</v>
      </c>
    </row>
    <row r="82" spans="1:11" ht="14.25" customHeight="1" x14ac:dyDescent="0.25">
      <c r="A82" s="37">
        <v>43110</v>
      </c>
      <c r="B82" s="38" t="s">
        <v>212</v>
      </c>
      <c r="C82" s="24">
        <v>94</v>
      </c>
      <c r="D82" s="39">
        <v>107</v>
      </c>
      <c r="E82" s="40" t="s">
        <v>503</v>
      </c>
      <c r="F82" s="40"/>
      <c r="G82" s="41" t="s">
        <v>300</v>
      </c>
      <c r="H82" s="42"/>
      <c r="I82" s="35">
        <v>42000000</v>
      </c>
      <c r="J82" s="35">
        <v>40075000</v>
      </c>
      <c r="K82" s="35">
        <f t="shared" si="1"/>
        <v>1925000</v>
      </c>
    </row>
    <row r="83" spans="1:11" ht="14.25" customHeight="1" x14ac:dyDescent="0.25">
      <c r="A83" s="37">
        <v>43110</v>
      </c>
      <c r="B83" s="38" t="s">
        <v>213</v>
      </c>
      <c r="C83" s="24">
        <v>95</v>
      </c>
      <c r="D83" s="39">
        <v>108</v>
      </c>
      <c r="E83" s="40" t="s">
        <v>504</v>
      </c>
      <c r="F83" s="40"/>
      <c r="G83" s="41" t="s">
        <v>301</v>
      </c>
      <c r="H83" s="42"/>
      <c r="I83" s="35">
        <f>37600000-19270000</f>
        <v>18330000</v>
      </c>
      <c r="J83" s="35">
        <v>18330000</v>
      </c>
      <c r="K83" s="35">
        <f t="shared" si="1"/>
        <v>0</v>
      </c>
    </row>
    <row r="84" spans="1:11" ht="14.25" customHeight="1" x14ac:dyDescent="0.25">
      <c r="A84" s="37">
        <v>43110</v>
      </c>
      <c r="B84" s="38" t="s">
        <v>214</v>
      </c>
      <c r="C84" s="24">
        <v>144</v>
      </c>
      <c r="D84" s="39">
        <v>109</v>
      </c>
      <c r="E84" s="40" t="s">
        <v>477</v>
      </c>
      <c r="F84" s="40"/>
      <c r="G84" s="41" t="s">
        <v>302</v>
      </c>
      <c r="H84" s="42"/>
      <c r="I84" s="35">
        <v>88000000</v>
      </c>
      <c r="J84" s="35">
        <v>61333333</v>
      </c>
      <c r="K84" s="35">
        <f t="shared" si="1"/>
        <v>26666667</v>
      </c>
    </row>
    <row r="85" spans="1:11" ht="14.25" customHeight="1" x14ac:dyDescent="0.25">
      <c r="A85" s="37">
        <v>43111</v>
      </c>
      <c r="B85" s="38" t="s">
        <v>215</v>
      </c>
      <c r="C85" s="24">
        <v>127</v>
      </c>
      <c r="D85" s="39">
        <v>111</v>
      </c>
      <c r="E85" s="40" t="s">
        <v>477</v>
      </c>
      <c r="F85" s="40"/>
      <c r="G85" s="41" t="s">
        <v>303</v>
      </c>
      <c r="H85" s="42"/>
      <c r="I85" s="35">
        <v>50400000</v>
      </c>
      <c r="J85" s="35">
        <v>48300000</v>
      </c>
      <c r="K85" s="35">
        <f t="shared" si="1"/>
        <v>2100000</v>
      </c>
    </row>
    <row r="86" spans="1:11" ht="14.25" customHeight="1" x14ac:dyDescent="0.25">
      <c r="A86" s="37">
        <v>43111</v>
      </c>
      <c r="B86" s="38" t="s">
        <v>216</v>
      </c>
      <c r="C86" s="24">
        <v>65</v>
      </c>
      <c r="D86" s="39">
        <v>112</v>
      </c>
      <c r="E86" s="40" t="s">
        <v>487</v>
      </c>
      <c r="F86" s="40"/>
      <c r="G86" s="41" t="s">
        <v>304</v>
      </c>
      <c r="H86" s="42"/>
      <c r="I86" s="35">
        <v>31256000</v>
      </c>
      <c r="J86" s="35">
        <v>29953667</v>
      </c>
      <c r="K86" s="35">
        <f t="shared" si="1"/>
        <v>1302333</v>
      </c>
    </row>
    <row r="87" spans="1:11" ht="14.25" customHeight="1" x14ac:dyDescent="0.25">
      <c r="A87" s="37">
        <v>43111</v>
      </c>
      <c r="B87" s="38" t="s">
        <v>217</v>
      </c>
      <c r="C87" s="24">
        <v>149</v>
      </c>
      <c r="D87" s="39">
        <v>124</v>
      </c>
      <c r="E87" s="40" t="s">
        <v>452</v>
      </c>
      <c r="F87" s="40"/>
      <c r="G87" s="41" t="s">
        <v>305</v>
      </c>
      <c r="H87" s="42"/>
      <c r="I87" s="35">
        <v>17600000</v>
      </c>
      <c r="J87" s="35">
        <v>16793333</v>
      </c>
      <c r="K87" s="35">
        <f t="shared" si="1"/>
        <v>806667</v>
      </c>
    </row>
    <row r="88" spans="1:11" ht="14.25" customHeight="1" x14ac:dyDescent="0.25">
      <c r="A88" s="37">
        <v>43111</v>
      </c>
      <c r="B88" s="38" t="s">
        <v>218</v>
      </c>
      <c r="C88" s="24">
        <v>149</v>
      </c>
      <c r="D88" s="39">
        <v>125</v>
      </c>
      <c r="E88" s="40" t="s">
        <v>452</v>
      </c>
      <c r="F88" s="40"/>
      <c r="G88" s="41" t="s">
        <v>306</v>
      </c>
      <c r="H88" s="42"/>
      <c r="I88" s="35">
        <v>17600000</v>
      </c>
      <c r="J88" s="35">
        <v>16793333</v>
      </c>
      <c r="K88" s="35">
        <f t="shared" si="1"/>
        <v>806667</v>
      </c>
    </row>
    <row r="89" spans="1:11" ht="14.25" customHeight="1" x14ac:dyDescent="0.25">
      <c r="A89" s="37">
        <v>43111</v>
      </c>
      <c r="B89" s="38" t="s">
        <v>219</v>
      </c>
      <c r="C89" s="24">
        <v>149</v>
      </c>
      <c r="D89" s="39">
        <v>126</v>
      </c>
      <c r="E89" s="40" t="s">
        <v>452</v>
      </c>
      <c r="F89" s="40"/>
      <c r="G89" s="41" t="s">
        <v>307</v>
      </c>
      <c r="H89" s="42"/>
      <c r="I89" s="35">
        <v>17600000</v>
      </c>
      <c r="J89" s="35">
        <v>16206666</v>
      </c>
      <c r="K89" s="35">
        <f t="shared" si="1"/>
        <v>1393334</v>
      </c>
    </row>
    <row r="90" spans="1:11" ht="14.25" customHeight="1" x14ac:dyDescent="0.25">
      <c r="A90" s="37">
        <v>43111</v>
      </c>
      <c r="B90" s="38" t="s">
        <v>220</v>
      </c>
      <c r="C90" s="24">
        <v>161</v>
      </c>
      <c r="D90" s="39">
        <v>127</v>
      </c>
      <c r="E90" s="40" t="s">
        <v>505</v>
      </c>
      <c r="F90" s="40"/>
      <c r="G90" s="41" t="s">
        <v>308</v>
      </c>
      <c r="H90" s="42"/>
      <c r="I90" s="35">
        <v>75075000</v>
      </c>
      <c r="J90" s="35">
        <v>50732500</v>
      </c>
      <c r="K90" s="35">
        <f t="shared" si="1"/>
        <v>24342500</v>
      </c>
    </row>
    <row r="91" spans="1:11" ht="14.25" customHeight="1" x14ac:dyDescent="0.25">
      <c r="A91" s="37">
        <v>43111</v>
      </c>
      <c r="B91" s="38" t="s">
        <v>221</v>
      </c>
      <c r="C91" s="24">
        <v>159</v>
      </c>
      <c r="D91" s="39">
        <v>128</v>
      </c>
      <c r="E91" s="40" t="s">
        <v>485</v>
      </c>
      <c r="F91" s="40"/>
      <c r="G91" s="41" t="s">
        <v>309</v>
      </c>
      <c r="H91" s="42"/>
      <c r="I91" s="35">
        <v>32000000</v>
      </c>
      <c r="J91" s="35">
        <v>30533333</v>
      </c>
      <c r="K91" s="35">
        <f t="shared" si="1"/>
        <v>1466667</v>
      </c>
    </row>
    <row r="92" spans="1:11" ht="14.25" customHeight="1" x14ac:dyDescent="0.25">
      <c r="A92" s="37">
        <v>43111</v>
      </c>
      <c r="B92" s="38" t="s">
        <v>222</v>
      </c>
      <c r="C92" s="24">
        <v>158</v>
      </c>
      <c r="D92" s="39">
        <v>129</v>
      </c>
      <c r="E92" s="40" t="s">
        <v>506</v>
      </c>
      <c r="F92" s="40"/>
      <c r="G92" s="41" t="s">
        <v>310</v>
      </c>
      <c r="H92" s="42"/>
      <c r="I92" s="35">
        <v>30400000</v>
      </c>
      <c r="J92" s="35">
        <v>29006667</v>
      </c>
      <c r="K92" s="35">
        <f t="shared" si="1"/>
        <v>1393333</v>
      </c>
    </row>
    <row r="93" spans="1:11" ht="14.25" customHeight="1" x14ac:dyDescent="0.25">
      <c r="A93" s="37">
        <v>43112</v>
      </c>
      <c r="B93" s="38" t="s">
        <v>223</v>
      </c>
      <c r="C93" s="24">
        <v>88</v>
      </c>
      <c r="D93" s="39">
        <v>134</v>
      </c>
      <c r="E93" s="128" t="s">
        <v>507</v>
      </c>
      <c r="F93" s="40"/>
      <c r="G93" s="41" t="s">
        <v>311</v>
      </c>
      <c r="H93" s="42"/>
      <c r="I93" s="35">
        <v>47366667</v>
      </c>
      <c r="J93" s="35">
        <v>30991333</v>
      </c>
      <c r="K93" s="35">
        <f t="shared" si="1"/>
        <v>16375334</v>
      </c>
    </row>
    <row r="94" spans="1:11" ht="14.25" customHeight="1" x14ac:dyDescent="0.25">
      <c r="A94" s="37">
        <v>43112</v>
      </c>
      <c r="B94" s="38" t="s">
        <v>224</v>
      </c>
      <c r="C94" s="24">
        <v>122</v>
      </c>
      <c r="D94" s="39">
        <v>140</v>
      </c>
      <c r="E94" s="128" t="s">
        <v>508</v>
      </c>
      <c r="F94" s="40"/>
      <c r="G94" s="41" t="s">
        <v>312</v>
      </c>
      <c r="H94" s="42"/>
      <c r="I94" s="35">
        <v>36000000</v>
      </c>
      <c r="J94" s="35">
        <v>31500000</v>
      </c>
      <c r="K94" s="35">
        <f t="shared" si="1"/>
        <v>4500000</v>
      </c>
    </row>
    <row r="95" spans="1:11" ht="14.25" customHeight="1" x14ac:dyDescent="0.25">
      <c r="A95" s="37">
        <v>43112</v>
      </c>
      <c r="B95" s="38" t="s">
        <v>79</v>
      </c>
      <c r="C95" s="24">
        <v>172</v>
      </c>
      <c r="D95" s="39">
        <v>145</v>
      </c>
      <c r="E95" s="128" t="s">
        <v>509</v>
      </c>
      <c r="F95" s="40"/>
      <c r="G95" s="41" t="s">
        <v>313</v>
      </c>
      <c r="H95" s="42"/>
      <c r="I95" s="35">
        <v>40632000</v>
      </c>
      <c r="J95" s="35">
        <v>38769700</v>
      </c>
      <c r="K95" s="35">
        <f t="shared" si="1"/>
        <v>1862300</v>
      </c>
    </row>
    <row r="96" spans="1:11" ht="14.25" customHeight="1" x14ac:dyDescent="0.25">
      <c r="A96" s="37">
        <v>43112</v>
      </c>
      <c r="B96" s="38" t="s">
        <v>225</v>
      </c>
      <c r="C96" s="24">
        <v>173</v>
      </c>
      <c r="D96" s="39">
        <v>151</v>
      </c>
      <c r="E96" s="128" t="s">
        <v>510</v>
      </c>
      <c r="F96" s="40"/>
      <c r="G96" s="41" t="s">
        <v>314</v>
      </c>
      <c r="H96" s="42"/>
      <c r="I96" s="35">
        <v>31256000</v>
      </c>
      <c r="J96" s="35">
        <v>29823433</v>
      </c>
      <c r="K96" s="35">
        <f t="shared" si="1"/>
        <v>1432567</v>
      </c>
    </row>
    <row r="97" spans="1:11" ht="14.25" customHeight="1" x14ac:dyDescent="0.25">
      <c r="A97" s="37">
        <v>43112</v>
      </c>
      <c r="B97" s="38" t="s">
        <v>226</v>
      </c>
      <c r="C97" s="24">
        <v>156</v>
      </c>
      <c r="D97" s="39">
        <v>154</v>
      </c>
      <c r="E97" s="128" t="s">
        <v>477</v>
      </c>
      <c r="F97" s="40"/>
      <c r="G97" s="41" t="s">
        <v>315</v>
      </c>
      <c r="H97" s="42"/>
      <c r="I97" s="35">
        <v>69300000</v>
      </c>
      <c r="J97" s="35">
        <v>47460000</v>
      </c>
      <c r="K97" s="35">
        <f t="shared" si="1"/>
        <v>21840000</v>
      </c>
    </row>
    <row r="98" spans="1:11" ht="14.25" customHeight="1" x14ac:dyDescent="0.25">
      <c r="A98" s="37">
        <v>43112</v>
      </c>
      <c r="B98" s="38" t="s">
        <v>227</v>
      </c>
      <c r="C98" s="24">
        <v>174</v>
      </c>
      <c r="D98" s="39">
        <v>157</v>
      </c>
      <c r="E98" s="128" t="s">
        <v>511</v>
      </c>
      <c r="F98" s="40"/>
      <c r="G98" s="41" t="s">
        <v>316</v>
      </c>
      <c r="H98" s="42"/>
      <c r="I98" s="35">
        <v>30992000</v>
      </c>
      <c r="J98" s="35">
        <v>29184133</v>
      </c>
      <c r="K98" s="35">
        <f t="shared" si="1"/>
        <v>1807867</v>
      </c>
    </row>
    <row r="99" spans="1:11" ht="14.25" customHeight="1" x14ac:dyDescent="0.25">
      <c r="A99" s="37">
        <v>43115</v>
      </c>
      <c r="B99" s="38" t="s">
        <v>228</v>
      </c>
      <c r="C99" s="24">
        <v>91</v>
      </c>
      <c r="D99" s="39">
        <v>158</v>
      </c>
      <c r="E99" s="128" t="s">
        <v>512</v>
      </c>
      <c r="F99" s="40"/>
      <c r="G99" s="41" t="s">
        <v>317</v>
      </c>
      <c r="H99" s="42"/>
      <c r="I99" s="35">
        <v>30400000</v>
      </c>
      <c r="J99" s="35">
        <v>28626667</v>
      </c>
      <c r="K99" s="35">
        <f t="shared" si="1"/>
        <v>1773333</v>
      </c>
    </row>
    <row r="100" spans="1:11" ht="14.25" customHeight="1" x14ac:dyDescent="0.25">
      <c r="A100" s="37">
        <v>43115</v>
      </c>
      <c r="B100" s="38" t="s">
        <v>229</v>
      </c>
      <c r="C100" s="24">
        <v>150</v>
      </c>
      <c r="D100" s="39">
        <v>159</v>
      </c>
      <c r="E100" t="s">
        <v>452</v>
      </c>
      <c r="F100" s="40"/>
      <c r="G100" s="41" t="s">
        <v>318</v>
      </c>
      <c r="H100" s="42"/>
      <c r="I100" s="35">
        <v>17600000</v>
      </c>
      <c r="J100" s="35">
        <v>16573333</v>
      </c>
      <c r="K100" s="35">
        <f t="shared" si="1"/>
        <v>1026667</v>
      </c>
    </row>
    <row r="101" spans="1:11" ht="14.25" customHeight="1" x14ac:dyDescent="0.25">
      <c r="A101" s="37">
        <v>43115</v>
      </c>
      <c r="B101" s="38" t="s">
        <v>230</v>
      </c>
      <c r="C101" s="24">
        <v>189</v>
      </c>
      <c r="D101" s="39">
        <v>163</v>
      </c>
      <c r="E101" s="128" t="s">
        <v>475</v>
      </c>
      <c r="F101" s="40"/>
      <c r="G101" s="41" t="s">
        <v>319</v>
      </c>
      <c r="H101" s="42"/>
      <c r="I101" s="35">
        <v>60500000</v>
      </c>
      <c r="J101" s="35">
        <v>41433333</v>
      </c>
      <c r="K101" s="35">
        <f t="shared" si="1"/>
        <v>19066667</v>
      </c>
    </row>
    <row r="102" spans="1:11" ht="14.25" customHeight="1" x14ac:dyDescent="0.25">
      <c r="A102" s="37">
        <v>43115</v>
      </c>
      <c r="B102" s="38" t="s">
        <v>231</v>
      </c>
      <c r="C102" s="24">
        <v>180</v>
      </c>
      <c r="D102" s="39">
        <v>165</v>
      </c>
      <c r="E102" s="128" t="s">
        <v>513</v>
      </c>
      <c r="F102" s="40"/>
      <c r="G102" s="41" t="s">
        <v>320</v>
      </c>
      <c r="H102" s="42"/>
      <c r="I102" s="35">
        <v>58400000</v>
      </c>
      <c r="J102" s="35">
        <v>54993333</v>
      </c>
      <c r="K102" s="35">
        <f t="shared" si="1"/>
        <v>3406667</v>
      </c>
    </row>
    <row r="103" spans="1:11" ht="14.25" customHeight="1" x14ac:dyDescent="0.25">
      <c r="A103" s="37">
        <v>43115</v>
      </c>
      <c r="B103" s="38" t="s">
        <v>232</v>
      </c>
      <c r="C103" s="24">
        <v>208</v>
      </c>
      <c r="D103" s="39">
        <v>174</v>
      </c>
      <c r="E103" s="129" t="s">
        <v>514</v>
      </c>
      <c r="F103" s="40"/>
      <c r="G103" s="41" t="s">
        <v>321</v>
      </c>
      <c r="H103" s="42"/>
      <c r="I103" s="35">
        <v>37600000</v>
      </c>
      <c r="J103" s="35">
        <v>35250000</v>
      </c>
      <c r="K103" s="35">
        <f t="shared" si="1"/>
        <v>2350000</v>
      </c>
    </row>
    <row r="104" spans="1:11" ht="14.25" customHeight="1" x14ac:dyDescent="0.25">
      <c r="A104" s="37">
        <v>43115</v>
      </c>
      <c r="B104" s="38" t="s">
        <v>233</v>
      </c>
      <c r="C104" s="24">
        <v>157</v>
      </c>
      <c r="D104" s="39">
        <v>179</v>
      </c>
      <c r="E104" s="129" t="s">
        <v>515</v>
      </c>
      <c r="F104" s="40"/>
      <c r="G104" s="41" t="s">
        <v>322</v>
      </c>
      <c r="H104" s="42"/>
      <c r="I104" s="35">
        <v>18120000</v>
      </c>
      <c r="J104" s="35">
        <v>16987500</v>
      </c>
      <c r="K104" s="35">
        <f t="shared" si="1"/>
        <v>1132500</v>
      </c>
    </row>
    <row r="105" spans="1:11" ht="14.25" customHeight="1" x14ac:dyDescent="0.25">
      <c r="A105" s="37">
        <v>43115</v>
      </c>
      <c r="B105" s="38" t="s">
        <v>234</v>
      </c>
      <c r="C105" s="24">
        <v>178</v>
      </c>
      <c r="D105" s="39">
        <v>183</v>
      </c>
      <c r="E105" s="128" t="s">
        <v>516</v>
      </c>
      <c r="F105" s="40"/>
      <c r="G105" s="41" t="s">
        <v>323</v>
      </c>
      <c r="H105" s="42"/>
      <c r="I105" s="35">
        <v>24915000</v>
      </c>
      <c r="J105" s="35">
        <v>16987500</v>
      </c>
      <c r="K105" s="35">
        <f t="shared" si="1"/>
        <v>7927500</v>
      </c>
    </row>
    <row r="106" spans="1:11" ht="14.25" customHeight="1" x14ac:dyDescent="0.25">
      <c r="A106" s="37">
        <v>43116</v>
      </c>
      <c r="B106" s="38" t="s">
        <v>235</v>
      </c>
      <c r="C106" s="24">
        <v>162</v>
      </c>
      <c r="D106" s="39">
        <v>212</v>
      </c>
      <c r="E106" s="128" t="s">
        <v>517</v>
      </c>
      <c r="F106" s="40"/>
      <c r="G106" s="41" t="s">
        <v>324</v>
      </c>
      <c r="H106" s="42"/>
      <c r="I106" s="35">
        <v>60375000</v>
      </c>
      <c r="J106" s="35">
        <v>39200000</v>
      </c>
      <c r="K106" s="35">
        <f t="shared" si="1"/>
        <v>21175000</v>
      </c>
    </row>
    <row r="107" spans="1:11" ht="14.25" customHeight="1" x14ac:dyDescent="0.25">
      <c r="A107" s="37">
        <v>43117</v>
      </c>
      <c r="B107" s="159">
        <v>134</v>
      </c>
      <c r="C107" s="24">
        <v>149</v>
      </c>
      <c r="D107" s="39">
        <v>236</v>
      </c>
      <c r="E107" s="128" t="s">
        <v>452</v>
      </c>
      <c r="F107" s="40"/>
      <c r="G107" s="41" t="s">
        <v>794</v>
      </c>
      <c r="H107" s="42"/>
      <c r="I107" s="35">
        <v>17600000</v>
      </c>
      <c r="J107" s="35">
        <v>16353333</v>
      </c>
      <c r="K107" s="35">
        <f t="shared" si="1"/>
        <v>1246667</v>
      </c>
    </row>
    <row r="108" spans="1:11" ht="14.25" customHeight="1" x14ac:dyDescent="0.25">
      <c r="A108" s="37">
        <v>43118</v>
      </c>
      <c r="B108" s="159">
        <v>284</v>
      </c>
      <c r="C108" s="24">
        <v>360</v>
      </c>
      <c r="D108" s="39">
        <v>271</v>
      </c>
      <c r="E108" s="128" t="s">
        <v>896</v>
      </c>
      <c r="F108" s="40"/>
      <c r="G108" s="41" t="s">
        <v>795</v>
      </c>
      <c r="H108" s="42"/>
      <c r="I108" s="35">
        <v>16800000</v>
      </c>
      <c r="J108" s="35">
        <v>15540000</v>
      </c>
      <c r="K108" s="35">
        <f t="shared" si="1"/>
        <v>1260000</v>
      </c>
    </row>
    <row r="109" spans="1:11" ht="14.25" customHeight="1" x14ac:dyDescent="0.25">
      <c r="A109" s="37">
        <v>43119</v>
      </c>
      <c r="B109" s="159">
        <v>294</v>
      </c>
      <c r="C109" s="24">
        <v>339</v>
      </c>
      <c r="D109" s="39">
        <v>282</v>
      </c>
      <c r="E109" s="128" t="s">
        <v>897</v>
      </c>
      <c r="F109" s="40"/>
      <c r="G109" s="41" t="s">
        <v>796</v>
      </c>
      <c r="H109" s="42"/>
      <c r="I109" s="35">
        <v>79333333</v>
      </c>
      <c r="J109" s="35">
        <v>51800000</v>
      </c>
      <c r="K109" s="35">
        <f t="shared" si="1"/>
        <v>27533333</v>
      </c>
    </row>
    <row r="110" spans="1:11" ht="14.25" customHeight="1" x14ac:dyDescent="0.25">
      <c r="A110" s="37">
        <v>43119</v>
      </c>
      <c r="B110" s="159">
        <v>172</v>
      </c>
      <c r="C110" s="24">
        <v>179</v>
      </c>
      <c r="D110" s="39">
        <v>293</v>
      </c>
      <c r="E110" s="128" t="s">
        <v>453</v>
      </c>
      <c r="F110" s="40"/>
      <c r="G110" s="41" t="s">
        <v>797</v>
      </c>
      <c r="H110" s="42"/>
      <c r="I110" s="35">
        <v>56000000</v>
      </c>
      <c r="J110" s="35">
        <v>51800000</v>
      </c>
      <c r="K110" s="35">
        <f t="shared" si="1"/>
        <v>4200000</v>
      </c>
    </row>
    <row r="111" spans="1:11" ht="14.25" customHeight="1" x14ac:dyDescent="0.25">
      <c r="A111" s="37">
        <v>43119</v>
      </c>
      <c r="B111" s="159">
        <v>221</v>
      </c>
      <c r="C111" s="24">
        <v>272</v>
      </c>
      <c r="D111" s="39">
        <v>295</v>
      </c>
      <c r="E111" s="128" t="s">
        <v>898</v>
      </c>
      <c r="F111" s="40"/>
      <c r="G111" s="41" t="s">
        <v>798</v>
      </c>
      <c r="H111" s="42"/>
      <c r="I111" s="35">
        <v>18752000</v>
      </c>
      <c r="J111" s="35">
        <v>13751467</v>
      </c>
      <c r="K111" s="35">
        <f t="shared" si="1"/>
        <v>5000533</v>
      </c>
    </row>
    <row r="112" spans="1:11" ht="14.25" customHeight="1" x14ac:dyDescent="0.25">
      <c r="A112" s="37">
        <v>43119</v>
      </c>
      <c r="B112" s="159">
        <v>241</v>
      </c>
      <c r="C112" s="24">
        <v>273</v>
      </c>
      <c r="D112" s="39">
        <v>297</v>
      </c>
      <c r="E112" s="128" t="s">
        <v>898</v>
      </c>
      <c r="F112" s="40"/>
      <c r="G112" s="41" t="s">
        <v>799</v>
      </c>
      <c r="H112" s="42"/>
      <c r="I112" s="35">
        <v>18752000</v>
      </c>
      <c r="J112" s="35">
        <v>16876800</v>
      </c>
      <c r="K112" s="35">
        <f t="shared" si="1"/>
        <v>1875200</v>
      </c>
    </row>
    <row r="113" spans="1:11" ht="14.25" customHeight="1" x14ac:dyDescent="0.25">
      <c r="A113" s="37">
        <v>43119</v>
      </c>
      <c r="B113" s="159">
        <v>289</v>
      </c>
      <c r="C113" s="24">
        <v>360</v>
      </c>
      <c r="D113" s="39">
        <v>308</v>
      </c>
      <c r="E113" s="128" t="s">
        <v>896</v>
      </c>
      <c r="F113" s="40"/>
      <c r="G113" s="41" t="s">
        <v>800</v>
      </c>
      <c r="H113" s="42"/>
      <c r="I113" s="35">
        <v>16800000</v>
      </c>
      <c r="J113" s="35">
        <v>15050000</v>
      </c>
      <c r="K113" s="35">
        <f t="shared" si="1"/>
        <v>1750000</v>
      </c>
    </row>
    <row r="114" spans="1:11" ht="14.25" customHeight="1" x14ac:dyDescent="0.25">
      <c r="A114" s="37">
        <v>43119</v>
      </c>
      <c r="B114" s="159">
        <v>292</v>
      </c>
      <c r="C114" s="24">
        <v>360</v>
      </c>
      <c r="D114" s="39">
        <v>309</v>
      </c>
      <c r="E114" s="128" t="s">
        <v>896</v>
      </c>
      <c r="F114" s="40"/>
      <c r="G114" s="41" t="s">
        <v>801</v>
      </c>
      <c r="H114" s="42"/>
      <c r="I114" s="35">
        <v>16800000</v>
      </c>
      <c r="J114" s="35">
        <v>13230000</v>
      </c>
      <c r="K114" s="35">
        <f t="shared" si="1"/>
        <v>3570000</v>
      </c>
    </row>
    <row r="115" spans="1:11" ht="14.25" customHeight="1" x14ac:dyDescent="0.25">
      <c r="A115" s="37">
        <v>43119</v>
      </c>
      <c r="B115" s="159">
        <v>311</v>
      </c>
      <c r="C115" s="24">
        <v>361</v>
      </c>
      <c r="D115" s="39">
        <v>318</v>
      </c>
      <c r="E115" s="128" t="s">
        <v>896</v>
      </c>
      <c r="F115" s="40"/>
      <c r="G115" s="41" t="s">
        <v>802</v>
      </c>
      <c r="H115" s="42"/>
      <c r="I115" s="35">
        <v>13600000</v>
      </c>
      <c r="J115" s="35">
        <v>11333333</v>
      </c>
      <c r="K115" s="35">
        <f t="shared" si="1"/>
        <v>2266667</v>
      </c>
    </row>
    <row r="116" spans="1:11" ht="14.25" customHeight="1" x14ac:dyDescent="0.25">
      <c r="A116" s="37">
        <v>43119</v>
      </c>
      <c r="B116" s="159">
        <v>285</v>
      </c>
      <c r="C116" s="24">
        <v>360</v>
      </c>
      <c r="D116" s="39">
        <v>323</v>
      </c>
      <c r="E116" s="128" t="s">
        <v>896</v>
      </c>
      <c r="F116" s="40"/>
      <c r="G116" s="41" t="s">
        <v>803</v>
      </c>
      <c r="H116" s="42"/>
      <c r="I116" s="35">
        <v>16800000</v>
      </c>
      <c r="J116" s="35">
        <v>15540000</v>
      </c>
      <c r="K116" s="35">
        <f t="shared" si="1"/>
        <v>1260000</v>
      </c>
    </row>
    <row r="117" spans="1:11" ht="14.25" customHeight="1" x14ac:dyDescent="0.25">
      <c r="A117" s="37">
        <v>43119</v>
      </c>
      <c r="B117" s="159">
        <v>293</v>
      </c>
      <c r="C117" s="24">
        <v>360</v>
      </c>
      <c r="D117" s="39">
        <v>324</v>
      </c>
      <c r="E117" s="128" t="s">
        <v>896</v>
      </c>
      <c r="F117" s="40"/>
      <c r="G117" s="41" t="s">
        <v>804</v>
      </c>
      <c r="H117" s="42"/>
      <c r="I117" s="35">
        <v>16800000</v>
      </c>
      <c r="J117" s="35">
        <v>15330000</v>
      </c>
      <c r="K117" s="35">
        <f t="shared" si="1"/>
        <v>1470000</v>
      </c>
    </row>
    <row r="118" spans="1:11" ht="14.25" customHeight="1" x14ac:dyDescent="0.25">
      <c r="A118" s="37">
        <v>43119</v>
      </c>
      <c r="B118" s="159">
        <v>288</v>
      </c>
      <c r="C118" s="24">
        <v>360</v>
      </c>
      <c r="D118" s="39">
        <v>325</v>
      </c>
      <c r="E118" s="128" t="s">
        <v>896</v>
      </c>
      <c r="F118" s="40"/>
      <c r="G118" s="41" t="s">
        <v>805</v>
      </c>
      <c r="H118" s="42"/>
      <c r="I118" s="35">
        <v>16800000</v>
      </c>
      <c r="J118" s="35">
        <v>15330000</v>
      </c>
      <c r="K118" s="35">
        <f t="shared" si="1"/>
        <v>1470000</v>
      </c>
    </row>
    <row r="119" spans="1:11" ht="14.25" customHeight="1" x14ac:dyDescent="0.25">
      <c r="A119" s="37">
        <v>43119</v>
      </c>
      <c r="B119" s="159">
        <v>290</v>
      </c>
      <c r="C119" s="24">
        <v>360</v>
      </c>
      <c r="D119" s="39">
        <v>326</v>
      </c>
      <c r="E119" s="128" t="s">
        <v>896</v>
      </c>
      <c r="F119" s="40"/>
      <c r="G119" s="41" t="s">
        <v>806</v>
      </c>
      <c r="H119" s="42"/>
      <c r="I119" s="35">
        <v>16800000</v>
      </c>
      <c r="J119" s="35">
        <v>15260000</v>
      </c>
      <c r="K119" s="35">
        <f t="shared" si="1"/>
        <v>1540000</v>
      </c>
    </row>
    <row r="120" spans="1:11" ht="14.25" customHeight="1" x14ac:dyDescent="0.25">
      <c r="A120" s="37">
        <v>43119</v>
      </c>
      <c r="B120" s="159">
        <v>317</v>
      </c>
      <c r="C120" s="24">
        <v>361</v>
      </c>
      <c r="D120" s="39">
        <v>331</v>
      </c>
      <c r="E120" s="128" t="s">
        <v>896</v>
      </c>
      <c r="F120" s="40"/>
      <c r="G120" s="41" t="s">
        <v>807</v>
      </c>
      <c r="H120" s="42"/>
      <c r="I120" s="35">
        <v>13600000</v>
      </c>
      <c r="J120" s="35">
        <v>12410000</v>
      </c>
      <c r="K120" s="35">
        <f t="shared" si="1"/>
        <v>1190000</v>
      </c>
    </row>
    <row r="121" spans="1:11" ht="14.25" customHeight="1" x14ac:dyDescent="0.25">
      <c r="A121" s="37">
        <v>43119</v>
      </c>
      <c r="B121" s="159">
        <v>323</v>
      </c>
      <c r="C121" s="24">
        <v>361</v>
      </c>
      <c r="D121" s="39">
        <v>332</v>
      </c>
      <c r="E121" s="128" t="s">
        <v>896</v>
      </c>
      <c r="F121" s="40"/>
      <c r="G121" s="41" t="s">
        <v>808</v>
      </c>
      <c r="H121" s="42"/>
      <c r="I121" s="35">
        <v>13600000</v>
      </c>
      <c r="J121" s="35">
        <v>12410000</v>
      </c>
      <c r="K121" s="35">
        <f t="shared" si="1"/>
        <v>1190000</v>
      </c>
    </row>
    <row r="122" spans="1:11" ht="14.25" customHeight="1" x14ac:dyDescent="0.25">
      <c r="A122" s="37">
        <v>43119</v>
      </c>
      <c r="B122" s="159">
        <v>325</v>
      </c>
      <c r="C122" s="24">
        <v>361</v>
      </c>
      <c r="D122" s="39">
        <v>333</v>
      </c>
      <c r="E122" s="128" t="s">
        <v>896</v>
      </c>
      <c r="F122" s="40"/>
      <c r="G122" s="41" t="s">
        <v>809</v>
      </c>
      <c r="H122" s="42"/>
      <c r="I122" s="35">
        <v>13600000</v>
      </c>
      <c r="J122" s="35">
        <v>12410000</v>
      </c>
      <c r="K122" s="35">
        <f t="shared" si="1"/>
        <v>1190000</v>
      </c>
    </row>
    <row r="123" spans="1:11" ht="14.25" customHeight="1" x14ac:dyDescent="0.25">
      <c r="A123" s="37">
        <v>43119</v>
      </c>
      <c r="B123" s="159">
        <v>326</v>
      </c>
      <c r="C123" s="24">
        <v>361</v>
      </c>
      <c r="D123" s="39">
        <v>334</v>
      </c>
      <c r="E123" s="128" t="s">
        <v>896</v>
      </c>
      <c r="F123" s="40"/>
      <c r="G123" s="41" t="s">
        <v>810</v>
      </c>
      <c r="H123" s="42"/>
      <c r="I123" s="35">
        <v>13600000</v>
      </c>
      <c r="J123" s="35">
        <v>10710000</v>
      </c>
      <c r="K123" s="35">
        <f t="shared" si="1"/>
        <v>2890000</v>
      </c>
    </row>
    <row r="124" spans="1:11" ht="14.25" customHeight="1" x14ac:dyDescent="0.25">
      <c r="A124" s="37">
        <v>43119</v>
      </c>
      <c r="B124" s="159">
        <v>321</v>
      </c>
      <c r="C124" s="24">
        <v>361</v>
      </c>
      <c r="D124" s="39">
        <v>346</v>
      </c>
      <c r="E124" s="128" t="s">
        <v>896</v>
      </c>
      <c r="F124" s="40"/>
      <c r="G124" s="41" t="s">
        <v>811</v>
      </c>
      <c r="H124" s="42"/>
      <c r="I124" s="35">
        <v>13600000</v>
      </c>
      <c r="J124" s="35">
        <v>12410000</v>
      </c>
      <c r="K124" s="35">
        <f t="shared" si="1"/>
        <v>1190000</v>
      </c>
    </row>
    <row r="125" spans="1:11" ht="14.25" customHeight="1" x14ac:dyDescent="0.25">
      <c r="A125" s="37">
        <v>43119</v>
      </c>
      <c r="B125" s="159">
        <v>327</v>
      </c>
      <c r="C125" s="24">
        <v>361</v>
      </c>
      <c r="D125" s="39">
        <v>348</v>
      </c>
      <c r="E125" s="128" t="s">
        <v>896</v>
      </c>
      <c r="F125" s="40"/>
      <c r="G125" s="41" t="s">
        <v>812</v>
      </c>
      <c r="H125" s="42"/>
      <c r="I125" s="35">
        <v>13600000</v>
      </c>
      <c r="J125" s="35">
        <v>12409994</v>
      </c>
      <c r="K125" s="35">
        <f t="shared" si="1"/>
        <v>1190006</v>
      </c>
    </row>
    <row r="126" spans="1:11" ht="14.25" customHeight="1" x14ac:dyDescent="0.25">
      <c r="A126" s="37">
        <v>43119</v>
      </c>
      <c r="B126" s="159">
        <v>286</v>
      </c>
      <c r="C126" s="24">
        <v>360</v>
      </c>
      <c r="D126" s="39">
        <v>354</v>
      </c>
      <c r="E126" s="128" t="s">
        <v>896</v>
      </c>
      <c r="F126" s="40"/>
      <c r="G126" s="41" t="s">
        <v>813</v>
      </c>
      <c r="H126" s="42"/>
      <c r="I126" s="35">
        <v>16800000</v>
      </c>
      <c r="J126" s="35">
        <v>15330000</v>
      </c>
      <c r="K126" s="35">
        <f t="shared" si="1"/>
        <v>1470000</v>
      </c>
    </row>
    <row r="127" spans="1:11" ht="14.25" customHeight="1" x14ac:dyDescent="0.25">
      <c r="A127" s="37">
        <v>43119</v>
      </c>
      <c r="B127" s="159">
        <v>313</v>
      </c>
      <c r="C127" s="24">
        <v>361</v>
      </c>
      <c r="D127" s="39">
        <v>356</v>
      </c>
      <c r="E127" s="128" t="s">
        <v>896</v>
      </c>
      <c r="F127" s="40"/>
      <c r="G127" s="41" t="s">
        <v>814</v>
      </c>
      <c r="H127" s="42"/>
      <c r="I127" s="35">
        <v>13600000</v>
      </c>
      <c r="J127" s="35">
        <v>12410000</v>
      </c>
      <c r="K127" s="35">
        <f t="shared" si="1"/>
        <v>1190000</v>
      </c>
    </row>
    <row r="128" spans="1:11" ht="14.25" customHeight="1" x14ac:dyDescent="0.25">
      <c r="A128" s="37">
        <v>43119</v>
      </c>
      <c r="B128" s="159">
        <v>314</v>
      </c>
      <c r="C128" s="24">
        <v>361</v>
      </c>
      <c r="D128" s="39">
        <v>357</v>
      </c>
      <c r="E128" s="128" t="s">
        <v>896</v>
      </c>
      <c r="F128" s="40"/>
      <c r="G128" s="41" t="s">
        <v>815</v>
      </c>
      <c r="H128" s="42"/>
      <c r="I128" s="35">
        <v>13600000</v>
      </c>
      <c r="J128" s="35">
        <v>12353333</v>
      </c>
      <c r="K128" s="35">
        <f t="shared" si="1"/>
        <v>1246667</v>
      </c>
    </row>
    <row r="129" spans="1:11" ht="14.25" customHeight="1" x14ac:dyDescent="0.25">
      <c r="A129" s="37">
        <v>43119</v>
      </c>
      <c r="B129" s="159">
        <v>315</v>
      </c>
      <c r="C129" s="24">
        <v>361</v>
      </c>
      <c r="D129" s="39">
        <v>358</v>
      </c>
      <c r="E129" s="128" t="s">
        <v>896</v>
      </c>
      <c r="F129" s="40"/>
      <c r="G129" s="41" t="s">
        <v>816</v>
      </c>
      <c r="H129" s="42"/>
      <c r="I129" s="35">
        <v>13600000</v>
      </c>
      <c r="J129" s="35">
        <v>12410000</v>
      </c>
      <c r="K129" s="35">
        <f t="shared" si="1"/>
        <v>1190000</v>
      </c>
    </row>
    <row r="130" spans="1:11" ht="14.25" customHeight="1" x14ac:dyDescent="0.25">
      <c r="A130" s="37">
        <v>43119</v>
      </c>
      <c r="B130" s="159">
        <v>320</v>
      </c>
      <c r="C130" s="24">
        <v>361</v>
      </c>
      <c r="D130" s="39">
        <v>364</v>
      </c>
      <c r="E130" s="128" t="s">
        <v>896</v>
      </c>
      <c r="F130" s="40"/>
      <c r="G130" s="41" t="s">
        <v>817</v>
      </c>
      <c r="H130" s="42"/>
      <c r="I130" s="35">
        <v>13600000</v>
      </c>
      <c r="J130" s="35">
        <v>12580000</v>
      </c>
      <c r="K130" s="35">
        <f t="shared" si="1"/>
        <v>1020000</v>
      </c>
    </row>
    <row r="131" spans="1:11" ht="14.25" customHeight="1" x14ac:dyDescent="0.25">
      <c r="A131" s="37">
        <v>43119</v>
      </c>
      <c r="B131" s="159">
        <v>319</v>
      </c>
      <c r="C131" s="24">
        <v>361</v>
      </c>
      <c r="D131" s="39">
        <v>366</v>
      </c>
      <c r="E131" s="128" t="s">
        <v>896</v>
      </c>
      <c r="F131" s="40"/>
      <c r="G131" s="41" t="s">
        <v>818</v>
      </c>
      <c r="H131" s="42"/>
      <c r="I131" s="35">
        <v>13600000</v>
      </c>
      <c r="J131" s="35">
        <v>12410000</v>
      </c>
      <c r="K131" s="35">
        <f t="shared" si="1"/>
        <v>1190000</v>
      </c>
    </row>
    <row r="132" spans="1:11" ht="14.25" customHeight="1" x14ac:dyDescent="0.25">
      <c r="A132" s="37">
        <v>43119</v>
      </c>
      <c r="B132" s="159">
        <v>318</v>
      </c>
      <c r="C132" s="24">
        <v>361</v>
      </c>
      <c r="D132" s="39">
        <v>367</v>
      </c>
      <c r="E132" s="128" t="s">
        <v>896</v>
      </c>
      <c r="F132" s="40"/>
      <c r="G132" s="41" t="s">
        <v>819</v>
      </c>
      <c r="H132" s="42"/>
      <c r="I132" s="35">
        <v>13600000</v>
      </c>
      <c r="J132" s="35">
        <v>12410000</v>
      </c>
      <c r="K132" s="35">
        <f t="shared" si="1"/>
        <v>1190000</v>
      </c>
    </row>
    <row r="133" spans="1:11" ht="14.25" customHeight="1" x14ac:dyDescent="0.25">
      <c r="A133" s="37">
        <v>43122</v>
      </c>
      <c r="B133" s="159">
        <v>287</v>
      </c>
      <c r="C133" s="24">
        <v>360</v>
      </c>
      <c r="D133" s="39">
        <v>370</v>
      </c>
      <c r="E133" s="128" t="s">
        <v>896</v>
      </c>
      <c r="F133" s="40"/>
      <c r="G133" s="41" t="s">
        <v>820</v>
      </c>
      <c r="H133" s="42"/>
      <c r="I133" s="35">
        <v>16800000</v>
      </c>
      <c r="J133" s="35">
        <v>15330000</v>
      </c>
      <c r="K133" s="35">
        <f t="shared" si="1"/>
        <v>1470000</v>
      </c>
    </row>
    <row r="134" spans="1:11" ht="14.25" customHeight="1" x14ac:dyDescent="0.25">
      <c r="A134" s="37">
        <v>43122</v>
      </c>
      <c r="B134" s="159">
        <v>324</v>
      </c>
      <c r="C134" s="24">
        <v>361</v>
      </c>
      <c r="D134" s="39">
        <v>371</v>
      </c>
      <c r="E134" s="128" t="s">
        <v>896</v>
      </c>
      <c r="F134" s="40"/>
      <c r="G134" s="41" t="s">
        <v>821</v>
      </c>
      <c r="H134" s="42"/>
      <c r="I134" s="35">
        <v>13600000</v>
      </c>
      <c r="J134" s="35">
        <v>12410000</v>
      </c>
      <c r="K134" s="35">
        <f t="shared" si="1"/>
        <v>1190000</v>
      </c>
    </row>
    <row r="135" spans="1:11" ht="14.25" customHeight="1" x14ac:dyDescent="0.25">
      <c r="A135" s="37">
        <v>43122</v>
      </c>
      <c r="B135" s="159">
        <v>328</v>
      </c>
      <c r="C135" s="24">
        <v>361</v>
      </c>
      <c r="D135" s="39">
        <v>372</v>
      </c>
      <c r="E135" s="128" t="s">
        <v>896</v>
      </c>
      <c r="F135" s="40"/>
      <c r="G135" s="41" t="s">
        <v>822</v>
      </c>
      <c r="H135" s="42"/>
      <c r="I135" s="35">
        <v>13600000</v>
      </c>
      <c r="J135" s="35">
        <v>5610000</v>
      </c>
      <c r="K135" s="35">
        <f t="shared" si="1"/>
        <v>7990000</v>
      </c>
    </row>
    <row r="136" spans="1:11" ht="14.25" customHeight="1" x14ac:dyDescent="0.25">
      <c r="A136" s="37">
        <v>43122</v>
      </c>
      <c r="B136" s="159">
        <v>329</v>
      </c>
      <c r="C136" s="24">
        <v>361</v>
      </c>
      <c r="D136" s="39">
        <v>376</v>
      </c>
      <c r="E136" s="128" t="s">
        <v>896</v>
      </c>
      <c r="F136" s="40"/>
      <c r="G136" s="41" t="s">
        <v>823</v>
      </c>
      <c r="H136" s="42"/>
      <c r="I136" s="35">
        <v>13600000</v>
      </c>
      <c r="J136" s="35">
        <v>10710000</v>
      </c>
      <c r="K136" s="35">
        <f t="shared" si="1"/>
        <v>2890000</v>
      </c>
    </row>
    <row r="137" spans="1:11" ht="14.25" customHeight="1" x14ac:dyDescent="0.25">
      <c r="A137" s="37">
        <v>43122</v>
      </c>
      <c r="B137" s="159">
        <v>429</v>
      </c>
      <c r="C137" s="24">
        <v>446</v>
      </c>
      <c r="D137" s="39">
        <v>378</v>
      </c>
      <c r="E137" s="128" t="s">
        <v>899</v>
      </c>
      <c r="F137" s="40"/>
      <c r="G137" s="41" t="s">
        <v>824</v>
      </c>
      <c r="H137" s="42"/>
      <c r="I137" s="35">
        <v>190400000</v>
      </c>
      <c r="J137" s="35">
        <v>149939999</v>
      </c>
      <c r="K137" s="35">
        <f t="shared" si="1"/>
        <v>40460001</v>
      </c>
    </row>
    <row r="138" spans="1:11" ht="14.25" customHeight="1" x14ac:dyDescent="0.25">
      <c r="A138" s="37">
        <v>43122</v>
      </c>
      <c r="B138" s="159">
        <v>291</v>
      </c>
      <c r="C138" s="24">
        <v>360</v>
      </c>
      <c r="D138" s="39">
        <v>380</v>
      </c>
      <c r="E138" s="128" t="s">
        <v>896</v>
      </c>
      <c r="F138" s="40"/>
      <c r="G138" s="41" t="s">
        <v>825</v>
      </c>
      <c r="H138" s="42"/>
      <c r="I138" s="35">
        <v>16800000</v>
      </c>
      <c r="J138" s="35">
        <v>15330000</v>
      </c>
      <c r="K138" s="35">
        <f t="shared" si="1"/>
        <v>1470000</v>
      </c>
    </row>
    <row r="139" spans="1:11" ht="14.25" customHeight="1" x14ac:dyDescent="0.25">
      <c r="A139" s="37">
        <v>43122</v>
      </c>
      <c r="B139" s="159">
        <v>405</v>
      </c>
      <c r="C139" s="24">
        <v>383</v>
      </c>
      <c r="D139" s="39">
        <v>397</v>
      </c>
      <c r="E139" s="128" t="s">
        <v>452</v>
      </c>
      <c r="F139" s="40"/>
      <c r="G139" s="41" t="s">
        <v>826</v>
      </c>
      <c r="H139" s="42"/>
      <c r="I139" s="35">
        <v>17600000</v>
      </c>
      <c r="J139" s="35">
        <v>16060000</v>
      </c>
      <c r="K139" s="35">
        <f t="shared" si="1"/>
        <v>1540000</v>
      </c>
    </row>
    <row r="140" spans="1:11" ht="14.25" customHeight="1" x14ac:dyDescent="0.25">
      <c r="A140" s="37">
        <v>43122</v>
      </c>
      <c r="B140" s="159">
        <v>409</v>
      </c>
      <c r="C140" s="24">
        <v>429</v>
      </c>
      <c r="D140" s="39">
        <v>398</v>
      </c>
      <c r="E140" s="128" t="s">
        <v>900</v>
      </c>
      <c r="F140" s="40"/>
      <c r="G140" s="41" t="s">
        <v>827</v>
      </c>
      <c r="H140" s="42"/>
      <c r="I140" s="35">
        <v>15628000</v>
      </c>
      <c r="J140" s="35">
        <v>15628000</v>
      </c>
      <c r="K140" s="35">
        <f t="shared" si="1"/>
        <v>0</v>
      </c>
    </row>
    <row r="141" spans="1:11" ht="14.25" customHeight="1" x14ac:dyDescent="0.25">
      <c r="A141" s="37">
        <v>43122</v>
      </c>
      <c r="B141" s="159">
        <v>413</v>
      </c>
      <c r="C141" s="24">
        <v>430</v>
      </c>
      <c r="D141" s="39">
        <v>399</v>
      </c>
      <c r="E141" s="128" t="s">
        <v>896</v>
      </c>
      <c r="F141" s="40"/>
      <c r="G141" s="41" t="s">
        <v>828</v>
      </c>
      <c r="H141" s="42"/>
      <c r="I141" s="35">
        <v>11840000</v>
      </c>
      <c r="J141" s="35">
        <v>11194667</v>
      </c>
      <c r="K141" s="35">
        <f t="shared" si="1"/>
        <v>645333</v>
      </c>
    </row>
    <row r="142" spans="1:11" ht="14.25" customHeight="1" x14ac:dyDescent="0.25">
      <c r="A142" s="37">
        <v>43122</v>
      </c>
      <c r="B142" s="159">
        <v>312</v>
      </c>
      <c r="C142" s="24">
        <v>361</v>
      </c>
      <c r="D142" s="39">
        <v>409</v>
      </c>
      <c r="E142" s="128" t="s">
        <v>896</v>
      </c>
      <c r="F142" s="40"/>
      <c r="G142" s="41" t="s">
        <v>829</v>
      </c>
      <c r="H142" s="42"/>
      <c r="I142" s="35">
        <v>13600000</v>
      </c>
      <c r="J142" s="35">
        <v>12353334</v>
      </c>
      <c r="K142" s="35">
        <f t="shared" si="1"/>
        <v>1246666</v>
      </c>
    </row>
    <row r="143" spans="1:11" ht="14.25" customHeight="1" x14ac:dyDescent="0.25">
      <c r="A143" s="37">
        <v>43122</v>
      </c>
      <c r="B143" s="159">
        <v>316</v>
      </c>
      <c r="C143" s="24">
        <v>361</v>
      </c>
      <c r="D143" s="39">
        <v>410</v>
      </c>
      <c r="E143" s="128" t="s">
        <v>896</v>
      </c>
      <c r="F143" s="40"/>
      <c r="G143" s="41" t="s">
        <v>830</v>
      </c>
      <c r="H143" s="42"/>
      <c r="I143" s="35">
        <v>13600000</v>
      </c>
      <c r="J143" s="35">
        <v>12353333</v>
      </c>
      <c r="K143" s="35">
        <f t="shared" si="1"/>
        <v>1246667</v>
      </c>
    </row>
    <row r="144" spans="1:11" ht="14.25" customHeight="1" x14ac:dyDescent="0.25">
      <c r="A144" s="37">
        <v>43122</v>
      </c>
      <c r="B144" s="159">
        <v>435</v>
      </c>
      <c r="C144" s="24">
        <v>443</v>
      </c>
      <c r="D144" s="39">
        <v>413</v>
      </c>
      <c r="E144" s="128" t="s">
        <v>897</v>
      </c>
      <c r="F144" s="40"/>
      <c r="G144" s="41" t="s">
        <v>831</v>
      </c>
      <c r="H144" s="42"/>
      <c r="I144" s="35">
        <v>56072000</v>
      </c>
      <c r="J144" s="35">
        <v>50932067</v>
      </c>
      <c r="K144" s="35">
        <f t="shared" si="1"/>
        <v>5139933</v>
      </c>
    </row>
    <row r="145" spans="1:11" ht="14.25" customHeight="1" x14ac:dyDescent="0.25">
      <c r="A145" s="37">
        <v>43123</v>
      </c>
      <c r="B145" s="159">
        <v>404</v>
      </c>
      <c r="C145" s="24">
        <v>385</v>
      </c>
      <c r="D145" s="39">
        <v>422</v>
      </c>
      <c r="E145" s="128" t="s">
        <v>901</v>
      </c>
      <c r="F145" s="40"/>
      <c r="G145" s="41" t="s">
        <v>832</v>
      </c>
      <c r="H145" s="42"/>
      <c r="I145" s="35">
        <v>39999600</v>
      </c>
      <c r="J145" s="35">
        <v>36332970</v>
      </c>
      <c r="K145" s="35">
        <f t="shared" si="1"/>
        <v>3666630</v>
      </c>
    </row>
    <row r="146" spans="1:11" ht="14.25" customHeight="1" x14ac:dyDescent="0.25">
      <c r="A146" s="37">
        <v>43123</v>
      </c>
      <c r="B146" s="159">
        <v>408</v>
      </c>
      <c r="C146" s="24">
        <v>386</v>
      </c>
      <c r="D146" s="39">
        <v>424</v>
      </c>
      <c r="E146" s="128" t="s">
        <v>902</v>
      </c>
      <c r="F146" s="40"/>
      <c r="G146" s="41" t="s">
        <v>833</v>
      </c>
      <c r="H146" s="42"/>
      <c r="I146" s="35">
        <v>44000000</v>
      </c>
      <c r="J146" s="35">
        <v>39966667</v>
      </c>
      <c r="K146" s="35">
        <f t="shared" si="1"/>
        <v>4033333</v>
      </c>
    </row>
    <row r="147" spans="1:11" ht="14.25" customHeight="1" x14ac:dyDescent="0.25">
      <c r="A147" s="37">
        <v>43123</v>
      </c>
      <c r="B147" s="159">
        <v>322</v>
      </c>
      <c r="C147" s="24">
        <v>361</v>
      </c>
      <c r="D147" s="39">
        <v>425</v>
      </c>
      <c r="E147" s="128" t="s">
        <v>896</v>
      </c>
      <c r="F147" s="40"/>
      <c r="G147" s="41" t="s">
        <v>834</v>
      </c>
      <c r="H147" s="42"/>
      <c r="I147" s="35">
        <v>13600000</v>
      </c>
      <c r="J147" s="35">
        <v>12353333</v>
      </c>
      <c r="K147" s="35">
        <f t="shared" si="1"/>
        <v>1246667</v>
      </c>
    </row>
    <row r="148" spans="1:11" ht="14.25" customHeight="1" x14ac:dyDescent="0.25">
      <c r="A148" s="37">
        <v>43123</v>
      </c>
      <c r="B148" s="159">
        <v>412</v>
      </c>
      <c r="C148" s="24">
        <v>391</v>
      </c>
      <c r="D148" s="39">
        <v>438</v>
      </c>
      <c r="E148" s="128" t="s">
        <v>903</v>
      </c>
      <c r="F148" s="40"/>
      <c r="G148" s="41" t="s">
        <v>835</v>
      </c>
      <c r="H148" s="42"/>
      <c r="I148" s="35">
        <v>64000000</v>
      </c>
      <c r="J148" s="35">
        <v>57866667</v>
      </c>
      <c r="K148" s="35">
        <f t="shared" si="1"/>
        <v>6133333</v>
      </c>
    </row>
    <row r="149" spans="1:11" ht="14.25" customHeight="1" x14ac:dyDescent="0.25">
      <c r="A149" s="37">
        <v>43123</v>
      </c>
      <c r="B149" s="159">
        <v>406</v>
      </c>
      <c r="C149" s="24">
        <v>384</v>
      </c>
      <c r="D149" s="39">
        <v>442</v>
      </c>
      <c r="E149" s="128" t="s">
        <v>452</v>
      </c>
      <c r="F149" s="40"/>
      <c r="G149" s="41" t="s">
        <v>836</v>
      </c>
      <c r="H149" s="42"/>
      <c r="I149" s="35">
        <v>17600000</v>
      </c>
      <c r="J149" s="35">
        <v>15986667</v>
      </c>
      <c r="K149" s="35">
        <f t="shared" si="1"/>
        <v>1613333</v>
      </c>
    </row>
    <row r="150" spans="1:11" ht="14.25" customHeight="1" x14ac:dyDescent="0.25">
      <c r="A150" s="37">
        <v>43123</v>
      </c>
      <c r="B150" s="159">
        <v>305</v>
      </c>
      <c r="C150" s="24">
        <v>348</v>
      </c>
      <c r="D150" s="39">
        <v>444</v>
      </c>
      <c r="E150" s="128" t="s">
        <v>904</v>
      </c>
      <c r="F150" s="40"/>
      <c r="G150" s="41" t="s">
        <v>837</v>
      </c>
      <c r="H150" s="42"/>
      <c r="I150" s="35">
        <v>24200000</v>
      </c>
      <c r="J150" s="35">
        <v>15913333</v>
      </c>
      <c r="K150" s="35">
        <f t="shared" si="1"/>
        <v>8286667</v>
      </c>
    </row>
    <row r="151" spans="1:11" ht="14.25" customHeight="1" x14ac:dyDescent="0.25">
      <c r="A151" s="37">
        <v>43123</v>
      </c>
      <c r="B151" s="159">
        <v>573</v>
      </c>
      <c r="C151" s="24">
        <v>338</v>
      </c>
      <c r="D151" s="39">
        <v>456</v>
      </c>
      <c r="E151" s="128" t="s">
        <v>905</v>
      </c>
      <c r="F151" s="40"/>
      <c r="G151" s="41" t="s">
        <v>838</v>
      </c>
      <c r="H151" s="42"/>
      <c r="I151" s="35">
        <v>18250000</v>
      </c>
      <c r="J151" s="35">
        <v>18250000</v>
      </c>
      <c r="K151" s="35">
        <f t="shared" si="1"/>
        <v>0</v>
      </c>
    </row>
    <row r="152" spans="1:11" ht="14.25" customHeight="1" x14ac:dyDescent="0.25">
      <c r="A152" s="37">
        <v>43123</v>
      </c>
      <c r="B152" s="159">
        <v>376</v>
      </c>
      <c r="C152" s="24">
        <v>390</v>
      </c>
      <c r="D152" s="39">
        <v>461</v>
      </c>
      <c r="E152" s="128" t="s">
        <v>906</v>
      </c>
      <c r="F152" s="40"/>
      <c r="G152" s="41" t="s">
        <v>839</v>
      </c>
      <c r="H152" s="42"/>
      <c r="I152" s="35">
        <v>18120000</v>
      </c>
      <c r="J152" s="35">
        <v>16308000</v>
      </c>
      <c r="K152" s="35">
        <f t="shared" si="1"/>
        <v>1812000</v>
      </c>
    </row>
    <row r="153" spans="1:11" ht="14.25" customHeight="1" x14ac:dyDescent="0.25">
      <c r="A153" s="37">
        <v>43124</v>
      </c>
      <c r="B153" s="159">
        <v>378</v>
      </c>
      <c r="C153" s="24">
        <v>389</v>
      </c>
      <c r="D153" s="39">
        <v>463</v>
      </c>
      <c r="E153" s="128" t="s">
        <v>906</v>
      </c>
      <c r="F153" s="40"/>
      <c r="G153" s="41" t="s">
        <v>840</v>
      </c>
      <c r="H153" s="42"/>
      <c r="I153" s="35">
        <v>18120000</v>
      </c>
      <c r="J153" s="35">
        <v>16308000</v>
      </c>
      <c r="K153" s="35">
        <f t="shared" si="1"/>
        <v>1812000</v>
      </c>
    </row>
    <row r="154" spans="1:11" ht="14.25" customHeight="1" x14ac:dyDescent="0.25">
      <c r="A154" s="37">
        <v>43124</v>
      </c>
      <c r="B154" s="159">
        <v>446</v>
      </c>
      <c r="C154" s="24">
        <v>460</v>
      </c>
      <c r="D154" s="39">
        <v>464</v>
      </c>
      <c r="E154" s="128" t="s">
        <v>907</v>
      </c>
      <c r="F154" s="40"/>
      <c r="G154" s="41" t="s">
        <v>841</v>
      </c>
      <c r="H154" s="42"/>
      <c r="I154" s="35">
        <v>42400000</v>
      </c>
      <c r="J154" s="35">
        <v>38336667</v>
      </c>
      <c r="K154" s="35">
        <f t="shared" si="1"/>
        <v>4063333</v>
      </c>
    </row>
    <row r="155" spans="1:11" ht="14.25" customHeight="1" x14ac:dyDescent="0.25">
      <c r="A155" s="37">
        <v>43124</v>
      </c>
      <c r="B155" s="159">
        <v>377</v>
      </c>
      <c r="C155" s="24">
        <v>388</v>
      </c>
      <c r="D155" s="39">
        <v>468</v>
      </c>
      <c r="E155" s="128" t="s">
        <v>906</v>
      </c>
      <c r="F155" s="40"/>
      <c r="G155" s="41" t="s">
        <v>842</v>
      </c>
      <c r="H155" s="42"/>
      <c r="I155" s="35">
        <v>18120000</v>
      </c>
      <c r="J155" s="35">
        <v>16308000</v>
      </c>
      <c r="K155" s="35">
        <f t="shared" si="1"/>
        <v>1812000</v>
      </c>
    </row>
    <row r="156" spans="1:11" ht="14.25" customHeight="1" x14ac:dyDescent="0.25">
      <c r="A156" s="37">
        <v>43124</v>
      </c>
      <c r="B156" s="159">
        <v>407</v>
      </c>
      <c r="C156" s="24">
        <v>387</v>
      </c>
      <c r="D156" s="39">
        <v>469</v>
      </c>
      <c r="E156" s="128" t="s">
        <v>900</v>
      </c>
      <c r="F156" s="40"/>
      <c r="G156" s="41" t="s">
        <v>843</v>
      </c>
      <c r="H156" s="42"/>
      <c r="I156" s="35">
        <v>31256000</v>
      </c>
      <c r="J156" s="35">
        <v>28130400</v>
      </c>
      <c r="K156" s="35">
        <f t="shared" si="1"/>
        <v>3125600</v>
      </c>
    </row>
    <row r="157" spans="1:11" ht="14.25" customHeight="1" x14ac:dyDescent="0.25">
      <c r="A157" s="37">
        <v>43124</v>
      </c>
      <c r="B157" s="159">
        <v>433</v>
      </c>
      <c r="C157" s="24">
        <v>481</v>
      </c>
      <c r="D157" s="39">
        <v>472</v>
      </c>
      <c r="E157" s="128" t="s">
        <v>902</v>
      </c>
      <c r="F157" s="40"/>
      <c r="G157" s="41" t="s">
        <v>844</v>
      </c>
      <c r="H157" s="42"/>
      <c r="I157" s="35">
        <v>44000000</v>
      </c>
      <c r="J157" s="35">
        <v>39600000</v>
      </c>
      <c r="K157" s="35">
        <f t="shared" si="1"/>
        <v>4400000</v>
      </c>
    </row>
    <row r="158" spans="1:11" ht="14.25" customHeight="1" x14ac:dyDescent="0.25">
      <c r="A158" s="37">
        <v>43124</v>
      </c>
      <c r="B158" s="159">
        <v>453</v>
      </c>
      <c r="C158" s="24">
        <v>466</v>
      </c>
      <c r="D158" s="39">
        <v>474</v>
      </c>
      <c r="E158" s="128" t="s">
        <v>896</v>
      </c>
      <c r="F158" s="40"/>
      <c r="G158" s="41" t="s">
        <v>845</v>
      </c>
      <c r="H158" s="42"/>
      <c r="I158" s="35">
        <v>13600000</v>
      </c>
      <c r="J158" s="35">
        <v>12296667</v>
      </c>
      <c r="K158" s="35">
        <f t="shared" si="1"/>
        <v>1303333</v>
      </c>
    </row>
    <row r="159" spans="1:11" ht="14.25" customHeight="1" x14ac:dyDescent="0.25">
      <c r="A159" s="37">
        <v>43124</v>
      </c>
      <c r="B159" s="159">
        <v>454</v>
      </c>
      <c r="C159" s="24">
        <v>465</v>
      </c>
      <c r="D159" s="39">
        <v>475</v>
      </c>
      <c r="E159" s="128" t="s">
        <v>896</v>
      </c>
      <c r="F159" s="40"/>
      <c r="G159" s="41" t="s">
        <v>846</v>
      </c>
      <c r="H159" s="42"/>
      <c r="I159" s="35">
        <v>13600000</v>
      </c>
      <c r="J159" s="35">
        <v>12296667</v>
      </c>
      <c r="K159" s="35">
        <f t="shared" si="1"/>
        <v>1303333</v>
      </c>
    </row>
    <row r="160" spans="1:11" ht="14.25" customHeight="1" x14ac:dyDescent="0.25">
      <c r="A160" s="37">
        <v>43124</v>
      </c>
      <c r="B160" s="159">
        <v>447</v>
      </c>
      <c r="C160" s="24">
        <v>464</v>
      </c>
      <c r="D160" s="39">
        <v>482</v>
      </c>
      <c r="E160" s="128" t="s">
        <v>452</v>
      </c>
      <c r="F160" s="40"/>
      <c r="G160" s="41" t="s">
        <v>847</v>
      </c>
      <c r="H160" s="42"/>
      <c r="I160" s="35">
        <v>17600000</v>
      </c>
      <c r="J160" s="35">
        <v>15840000</v>
      </c>
      <c r="K160" s="35">
        <f t="shared" si="1"/>
        <v>1760000</v>
      </c>
    </row>
    <row r="161" spans="1:11" ht="14.25" customHeight="1" x14ac:dyDescent="0.25">
      <c r="A161" s="37">
        <v>43124</v>
      </c>
      <c r="B161" s="159">
        <v>469</v>
      </c>
      <c r="C161" s="24">
        <v>473</v>
      </c>
      <c r="D161" s="39">
        <v>483</v>
      </c>
      <c r="E161" s="128" t="s">
        <v>908</v>
      </c>
      <c r="F161" s="40"/>
      <c r="G161" s="41" t="s">
        <v>848</v>
      </c>
      <c r="H161" s="42"/>
      <c r="I161" s="35">
        <v>40632000</v>
      </c>
      <c r="J161" s="35">
        <v>36399500</v>
      </c>
      <c r="K161" s="35">
        <f t="shared" si="1"/>
        <v>4232500</v>
      </c>
    </row>
    <row r="162" spans="1:11" ht="14.25" customHeight="1" x14ac:dyDescent="0.25">
      <c r="A162" s="37">
        <v>43125</v>
      </c>
      <c r="B162" s="159">
        <v>448</v>
      </c>
      <c r="C162" s="24">
        <v>463</v>
      </c>
      <c r="D162" s="39">
        <v>484</v>
      </c>
      <c r="E162" s="128" t="s">
        <v>452</v>
      </c>
      <c r="F162" s="40"/>
      <c r="G162" s="41" t="s">
        <v>849</v>
      </c>
      <c r="H162" s="42"/>
      <c r="I162" s="35">
        <v>17600000</v>
      </c>
      <c r="J162" s="35">
        <v>15400000</v>
      </c>
      <c r="K162" s="35">
        <f t="shared" si="1"/>
        <v>2200000</v>
      </c>
    </row>
    <row r="163" spans="1:11" ht="14.25" customHeight="1" x14ac:dyDescent="0.25">
      <c r="A163" s="37">
        <v>43125</v>
      </c>
      <c r="B163" s="159">
        <v>449</v>
      </c>
      <c r="C163" s="24">
        <v>462</v>
      </c>
      <c r="D163" s="39">
        <v>485</v>
      </c>
      <c r="E163" s="128" t="s">
        <v>452</v>
      </c>
      <c r="F163" s="40"/>
      <c r="G163" s="41" t="s">
        <v>850</v>
      </c>
      <c r="H163" s="42"/>
      <c r="I163" s="35">
        <v>17600000</v>
      </c>
      <c r="J163" s="35">
        <v>11220000</v>
      </c>
      <c r="K163" s="35">
        <f t="shared" si="1"/>
        <v>6380000</v>
      </c>
    </row>
    <row r="164" spans="1:11" ht="14.25" customHeight="1" x14ac:dyDescent="0.25">
      <c r="A164" s="37">
        <v>43125</v>
      </c>
      <c r="B164" s="159">
        <v>458</v>
      </c>
      <c r="C164" s="24">
        <v>458</v>
      </c>
      <c r="D164" s="39">
        <v>486</v>
      </c>
      <c r="E164" s="128" t="s">
        <v>896</v>
      </c>
      <c r="F164" s="40"/>
      <c r="G164" s="41" t="s">
        <v>851</v>
      </c>
      <c r="H164" s="42"/>
      <c r="I164" s="35">
        <v>16800000</v>
      </c>
      <c r="J164" s="35">
        <v>15120000</v>
      </c>
      <c r="K164" s="35">
        <f t="shared" si="1"/>
        <v>1680000</v>
      </c>
    </row>
    <row r="165" spans="1:11" ht="14.25" customHeight="1" x14ac:dyDescent="0.25">
      <c r="A165" s="37">
        <v>43125</v>
      </c>
      <c r="B165" s="159">
        <v>33</v>
      </c>
      <c r="C165" s="24">
        <v>316</v>
      </c>
      <c r="D165" s="39">
        <v>489</v>
      </c>
      <c r="E165" s="128" t="s">
        <v>909</v>
      </c>
      <c r="F165" s="40"/>
      <c r="G165" s="41" t="s">
        <v>852</v>
      </c>
      <c r="H165" s="42"/>
      <c r="I165" s="35">
        <v>3808372</v>
      </c>
      <c r="J165" s="35">
        <v>3808372</v>
      </c>
      <c r="K165" s="35">
        <f t="shared" si="1"/>
        <v>0</v>
      </c>
    </row>
    <row r="166" spans="1:11" ht="14.25" customHeight="1" x14ac:dyDescent="0.25">
      <c r="A166" s="37">
        <v>43125</v>
      </c>
      <c r="B166" s="159">
        <v>452</v>
      </c>
      <c r="C166" s="24">
        <v>467</v>
      </c>
      <c r="D166" s="39">
        <v>492</v>
      </c>
      <c r="E166" s="128" t="s">
        <v>896</v>
      </c>
      <c r="F166" s="40"/>
      <c r="G166" s="41" t="s">
        <v>853</v>
      </c>
      <c r="H166" s="42"/>
      <c r="I166" s="35">
        <v>13600000</v>
      </c>
      <c r="J166" s="35">
        <v>12240000</v>
      </c>
      <c r="K166" s="35">
        <f t="shared" si="1"/>
        <v>1360000</v>
      </c>
    </row>
    <row r="167" spans="1:11" ht="14.25" customHeight="1" x14ac:dyDescent="0.25">
      <c r="A167" s="37">
        <v>43125</v>
      </c>
      <c r="B167" s="159">
        <v>467</v>
      </c>
      <c r="C167" s="24">
        <v>482</v>
      </c>
      <c r="D167" s="39">
        <v>493</v>
      </c>
      <c r="E167" s="128" t="s">
        <v>910</v>
      </c>
      <c r="F167" s="40"/>
      <c r="G167" s="41" t="s">
        <v>854</v>
      </c>
      <c r="H167" s="42"/>
      <c r="I167" s="35">
        <v>97980000</v>
      </c>
      <c r="J167" s="35">
        <v>96113710</v>
      </c>
      <c r="K167" s="35">
        <f t="shared" si="1"/>
        <v>1866290</v>
      </c>
    </row>
    <row r="168" spans="1:11" ht="14.25" customHeight="1" x14ac:dyDescent="0.25">
      <c r="A168" s="37">
        <v>43125</v>
      </c>
      <c r="B168" s="159">
        <v>468</v>
      </c>
      <c r="C168" s="24">
        <v>472</v>
      </c>
      <c r="D168" s="39">
        <v>494</v>
      </c>
      <c r="E168" s="128" t="s">
        <v>908</v>
      </c>
      <c r="F168" s="40"/>
      <c r="G168" s="41" t="s">
        <v>855</v>
      </c>
      <c r="H168" s="42"/>
      <c r="I168" s="35">
        <v>40632000</v>
      </c>
      <c r="J168" s="35">
        <v>36568800</v>
      </c>
      <c r="K168" s="35">
        <f t="shared" si="1"/>
        <v>4063200</v>
      </c>
    </row>
    <row r="169" spans="1:11" ht="14.25" customHeight="1" x14ac:dyDescent="0.25">
      <c r="A169" s="37">
        <v>43125</v>
      </c>
      <c r="B169" s="159">
        <v>450</v>
      </c>
      <c r="C169" s="24">
        <v>469</v>
      </c>
      <c r="D169" s="39">
        <v>496</v>
      </c>
      <c r="E169" s="128" t="s">
        <v>896</v>
      </c>
      <c r="F169" s="40"/>
      <c r="G169" s="41" t="s">
        <v>856</v>
      </c>
      <c r="H169" s="42"/>
      <c r="I169" s="35">
        <v>13600000</v>
      </c>
      <c r="J169" s="35">
        <v>12013333</v>
      </c>
      <c r="K169" s="35">
        <f t="shared" si="1"/>
        <v>1586667</v>
      </c>
    </row>
    <row r="170" spans="1:11" ht="14.25" customHeight="1" x14ac:dyDescent="0.25">
      <c r="A170" s="37">
        <v>43125</v>
      </c>
      <c r="B170" s="159">
        <v>451</v>
      </c>
      <c r="C170" s="24">
        <v>468</v>
      </c>
      <c r="D170" s="39">
        <v>497</v>
      </c>
      <c r="E170" s="128" t="s">
        <v>896</v>
      </c>
      <c r="F170" s="40"/>
      <c r="G170" s="41" t="s">
        <v>857</v>
      </c>
      <c r="H170" s="42"/>
      <c r="I170" s="35">
        <v>13600000</v>
      </c>
      <c r="J170" s="35">
        <v>10313333</v>
      </c>
      <c r="K170" s="35">
        <f t="shared" si="1"/>
        <v>3286667</v>
      </c>
    </row>
    <row r="171" spans="1:11" ht="14.25" customHeight="1" x14ac:dyDescent="0.25">
      <c r="A171" s="37">
        <v>43125</v>
      </c>
      <c r="B171" s="159">
        <v>480</v>
      </c>
      <c r="C171" s="24">
        <v>495</v>
      </c>
      <c r="D171" s="39">
        <v>499</v>
      </c>
      <c r="E171" s="128" t="s">
        <v>911</v>
      </c>
      <c r="F171" s="40"/>
      <c r="G171" s="41" t="s">
        <v>858</v>
      </c>
      <c r="H171" s="42"/>
      <c r="I171" s="35">
        <v>53600000</v>
      </c>
      <c r="J171" s="35">
        <v>47123333</v>
      </c>
      <c r="K171" s="35">
        <f t="shared" si="1"/>
        <v>6476667</v>
      </c>
    </row>
    <row r="172" spans="1:11" ht="14.25" customHeight="1" x14ac:dyDescent="0.25">
      <c r="A172" s="37">
        <v>43125</v>
      </c>
      <c r="B172" s="159">
        <v>466</v>
      </c>
      <c r="C172" s="24">
        <v>479</v>
      </c>
      <c r="D172" s="39">
        <v>505</v>
      </c>
      <c r="E172" s="128" t="s">
        <v>908</v>
      </c>
      <c r="F172" s="40"/>
      <c r="G172" s="41" t="s">
        <v>859</v>
      </c>
      <c r="H172" s="42"/>
      <c r="I172" s="35">
        <v>40632000</v>
      </c>
      <c r="J172" s="35">
        <v>35722300</v>
      </c>
      <c r="K172" s="35">
        <f t="shared" si="1"/>
        <v>4909700</v>
      </c>
    </row>
    <row r="173" spans="1:11" ht="14.25" customHeight="1" x14ac:dyDescent="0.25">
      <c r="A173" s="37">
        <v>43125</v>
      </c>
      <c r="B173" s="159">
        <v>484</v>
      </c>
      <c r="C173" s="24">
        <v>506</v>
      </c>
      <c r="D173" s="39">
        <v>506</v>
      </c>
      <c r="E173" s="128" t="s">
        <v>908</v>
      </c>
      <c r="F173" s="40"/>
      <c r="G173" s="41" t="s">
        <v>860</v>
      </c>
      <c r="H173" s="42"/>
      <c r="I173" s="35">
        <v>40632000</v>
      </c>
      <c r="J173" s="35">
        <v>36399500</v>
      </c>
      <c r="K173" s="35">
        <f t="shared" si="1"/>
        <v>4232500</v>
      </c>
    </row>
    <row r="174" spans="1:11" ht="14.25" customHeight="1" x14ac:dyDescent="0.25">
      <c r="A174" s="37">
        <v>43125</v>
      </c>
      <c r="B174" s="159">
        <v>483</v>
      </c>
      <c r="C174" s="24">
        <v>494</v>
      </c>
      <c r="D174" s="39">
        <v>507</v>
      </c>
      <c r="E174" s="128" t="s">
        <v>908</v>
      </c>
      <c r="F174" s="40"/>
      <c r="G174" s="41" t="s">
        <v>861</v>
      </c>
      <c r="H174" s="42"/>
      <c r="I174" s="35">
        <v>40632000</v>
      </c>
      <c r="J174" s="35">
        <v>35891600</v>
      </c>
      <c r="K174" s="35">
        <f t="shared" si="1"/>
        <v>4740400</v>
      </c>
    </row>
    <row r="175" spans="1:11" ht="14.25" customHeight="1" x14ac:dyDescent="0.25">
      <c r="A175" s="37">
        <v>43125</v>
      </c>
      <c r="B175" s="159">
        <v>482</v>
      </c>
      <c r="C175" s="24">
        <v>488</v>
      </c>
      <c r="D175" s="39">
        <v>508</v>
      </c>
      <c r="E175" s="128" t="s">
        <v>912</v>
      </c>
      <c r="F175" s="40"/>
      <c r="G175" s="41" t="s">
        <v>862</v>
      </c>
      <c r="H175" s="42"/>
      <c r="I175" s="35">
        <v>42400000</v>
      </c>
      <c r="J175" s="35">
        <v>37983333</v>
      </c>
      <c r="K175" s="35">
        <f t="shared" si="1"/>
        <v>4416667</v>
      </c>
    </row>
    <row r="176" spans="1:11" ht="14.25" customHeight="1" x14ac:dyDescent="0.25">
      <c r="A176" s="37">
        <v>43125</v>
      </c>
      <c r="B176" s="159">
        <v>485</v>
      </c>
      <c r="C176" s="24">
        <v>507</v>
      </c>
      <c r="D176" s="39">
        <v>509</v>
      </c>
      <c r="E176" s="128" t="s">
        <v>908</v>
      </c>
      <c r="F176" s="40"/>
      <c r="G176" s="41" t="s">
        <v>863</v>
      </c>
      <c r="H176" s="42"/>
      <c r="I176" s="35">
        <v>40632000</v>
      </c>
      <c r="J176" s="35">
        <v>35722300</v>
      </c>
      <c r="K176" s="35">
        <f t="shared" si="1"/>
        <v>4909700</v>
      </c>
    </row>
    <row r="177" spans="1:11" ht="14.25" customHeight="1" x14ac:dyDescent="0.25">
      <c r="A177" s="37">
        <v>43125</v>
      </c>
      <c r="B177" s="159">
        <v>487</v>
      </c>
      <c r="C177" s="24">
        <v>508</v>
      </c>
      <c r="D177" s="39">
        <v>510</v>
      </c>
      <c r="E177" s="128" t="s">
        <v>913</v>
      </c>
      <c r="F177" s="40"/>
      <c r="G177" s="41" t="s">
        <v>864</v>
      </c>
      <c r="H177" s="42"/>
      <c r="I177" s="35">
        <v>89250000</v>
      </c>
      <c r="J177" s="35">
        <v>53550000</v>
      </c>
      <c r="K177" s="35">
        <f t="shared" si="1"/>
        <v>35700000</v>
      </c>
    </row>
    <row r="178" spans="1:11" ht="14.25" customHeight="1" x14ac:dyDescent="0.25">
      <c r="A178" s="37">
        <v>43126</v>
      </c>
      <c r="B178" s="159">
        <v>545</v>
      </c>
      <c r="C178" s="24">
        <v>565</v>
      </c>
      <c r="D178" s="39">
        <v>537</v>
      </c>
      <c r="E178" s="128" t="s">
        <v>488</v>
      </c>
      <c r="F178" s="40"/>
      <c r="G178" s="41" t="s">
        <v>865</v>
      </c>
      <c r="H178" s="42"/>
      <c r="I178" s="35">
        <v>36000000</v>
      </c>
      <c r="J178" s="35">
        <v>31800000</v>
      </c>
      <c r="K178" s="35">
        <f t="shared" si="1"/>
        <v>4200000</v>
      </c>
    </row>
    <row r="179" spans="1:11" ht="14.25" customHeight="1" x14ac:dyDescent="0.25">
      <c r="A179" s="37">
        <v>43126</v>
      </c>
      <c r="B179" s="159">
        <v>547</v>
      </c>
      <c r="C179" s="24">
        <v>581</v>
      </c>
      <c r="D179" s="39">
        <v>546</v>
      </c>
      <c r="E179" s="128" t="s">
        <v>914</v>
      </c>
      <c r="F179" s="40"/>
      <c r="G179" s="41" t="s">
        <v>866</v>
      </c>
      <c r="H179" s="42"/>
      <c r="I179" s="35">
        <v>32000000</v>
      </c>
      <c r="J179" s="35">
        <v>26266667</v>
      </c>
      <c r="K179" s="35">
        <f t="shared" si="1"/>
        <v>5733333</v>
      </c>
    </row>
    <row r="180" spans="1:11" ht="14.25" customHeight="1" x14ac:dyDescent="0.25">
      <c r="A180" s="37">
        <v>43126</v>
      </c>
      <c r="B180" s="159">
        <v>595</v>
      </c>
      <c r="C180" s="24">
        <v>616</v>
      </c>
      <c r="D180" s="39">
        <v>567</v>
      </c>
      <c r="E180" s="128" t="s">
        <v>915</v>
      </c>
      <c r="F180" s="40"/>
      <c r="G180" s="41" t="s">
        <v>867</v>
      </c>
      <c r="H180" s="42"/>
      <c r="I180" s="35">
        <v>30000000</v>
      </c>
      <c r="J180" s="35">
        <v>30000000</v>
      </c>
      <c r="K180" s="35">
        <f t="shared" si="1"/>
        <v>0</v>
      </c>
    </row>
    <row r="181" spans="1:11" ht="14.25" customHeight="1" x14ac:dyDescent="0.25">
      <c r="A181" s="37">
        <v>43126</v>
      </c>
      <c r="B181" s="159">
        <v>590</v>
      </c>
      <c r="C181" s="24">
        <v>607</v>
      </c>
      <c r="D181" s="39">
        <v>571</v>
      </c>
      <c r="E181" s="128" t="s">
        <v>916</v>
      </c>
      <c r="F181" s="40"/>
      <c r="G181" s="41" t="s">
        <v>800</v>
      </c>
      <c r="H181" s="42"/>
      <c r="I181" s="35">
        <v>16800000</v>
      </c>
      <c r="J181" s="35">
        <v>14770000</v>
      </c>
      <c r="K181" s="35">
        <f t="shared" si="1"/>
        <v>2030000</v>
      </c>
    </row>
    <row r="182" spans="1:11" ht="14.25" customHeight="1" x14ac:dyDescent="0.25">
      <c r="A182" s="37">
        <v>43126</v>
      </c>
      <c r="B182" s="159">
        <v>567</v>
      </c>
      <c r="C182" s="24">
        <v>606</v>
      </c>
      <c r="D182" s="39">
        <v>579</v>
      </c>
      <c r="E182" s="128" t="s">
        <v>917</v>
      </c>
      <c r="F182" s="40"/>
      <c r="G182" s="41" t="s">
        <v>868</v>
      </c>
      <c r="H182" s="42"/>
      <c r="I182" s="35">
        <v>16800000</v>
      </c>
      <c r="J182" s="35">
        <v>13580000</v>
      </c>
      <c r="K182" s="35">
        <f t="shared" si="1"/>
        <v>3220000</v>
      </c>
    </row>
    <row r="183" spans="1:11" ht="14.25" customHeight="1" x14ac:dyDescent="0.25">
      <c r="A183" s="37">
        <v>43126</v>
      </c>
      <c r="B183" s="159">
        <v>601</v>
      </c>
      <c r="C183" s="24">
        <v>637</v>
      </c>
      <c r="D183" s="39">
        <v>580</v>
      </c>
      <c r="E183" s="128" t="s">
        <v>918</v>
      </c>
      <c r="F183" s="40"/>
      <c r="G183" s="41" t="s">
        <v>869</v>
      </c>
      <c r="H183" s="42"/>
      <c r="I183" s="35">
        <v>31256000</v>
      </c>
      <c r="J183" s="35">
        <v>27479233</v>
      </c>
      <c r="K183" s="35">
        <f t="shared" si="1"/>
        <v>3776767</v>
      </c>
    </row>
    <row r="184" spans="1:11" ht="14.25" customHeight="1" x14ac:dyDescent="0.25">
      <c r="A184" s="37">
        <v>43126</v>
      </c>
      <c r="B184" s="159">
        <v>587</v>
      </c>
      <c r="C184" s="24">
        <v>632</v>
      </c>
      <c r="D184" s="39">
        <v>584</v>
      </c>
      <c r="E184" s="128" t="s">
        <v>919</v>
      </c>
      <c r="F184" s="40"/>
      <c r="G184" s="41" t="s">
        <v>870</v>
      </c>
      <c r="H184" s="42"/>
      <c r="I184" s="35">
        <v>36000000</v>
      </c>
      <c r="J184" s="35">
        <v>31650000</v>
      </c>
      <c r="K184" s="35">
        <f t="shared" si="1"/>
        <v>4350000</v>
      </c>
    </row>
    <row r="185" spans="1:11" ht="14.25" customHeight="1" x14ac:dyDescent="0.25">
      <c r="A185" s="37">
        <v>43126</v>
      </c>
      <c r="B185" s="159">
        <v>564</v>
      </c>
      <c r="C185" s="24">
        <v>567</v>
      </c>
      <c r="D185" s="39">
        <v>597</v>
      </c>
      <c r="E185" s="128" t="s">
        <v>920</v>
      </c>
      <c r="F185" s="40"/>
      <c r="G185" s="41" t="s">
        <v>871</v>
      </c>
      <c r="H185" s="42"/>
      <c r="I185" s="35">
        <v>28000000</v>
      </c>
      <c r="J185" s="35">
        <v>23566667</v>
      </c>
      <c r="K185" s="35">
        <f t="shared" si="1"/>
        <v>4433333</v>
      </c>
    </row>
    <row r="186" spans="1:11" ht="14.25" customHeight="1" x14ac:dyDescent="0.25">
      <c r="A186" s="37">
        <v>43126</v>
      </c>
      <c r="B186" s="159">
        <v>533</v>
      </c>
      <c r="C186" s="24">
        <v>566</v>
      </c>
      <c r="D186" s="39">
        <v>604</v>
      </c>
      <c r="E186" s="128" t="s">
        <v>921</v>
      </c>
      <c r="F186" s="40"/>
      <c r="G186" s="41" t="s">
        <v>872</v>
      </c>
      <c r="H186" s="42"/>
      <c r="I186" s="35">
        <v>18120000</v>
      </c>
      <c r="J186" s="35">
        <v>15930500</v>
      </c>
      <c r="K186" s="35">
        <f t="shared" si="1"/>
        <v>2189500</v>
      </c>
    </row>
    <row r="187" spans="1:11" ht="14.25" customHeight="1" x14ac:dyDescent="0.25">
      <c r="A187" s="37">
        <v>43126</v>
      </c>
      <c r="B187" s="159">
        <v>609</v>
      </c>
      <c r="C187" s="24">
        <v>639</v>
      </c>
      <c r="D187" s="39">
        <v>605</v>
      </c>
      <c r="E187" s="128" t="s">
        <v>922</v>
      </c>
      <c r="F187" s="40"/>
      <c r="G187" s="41" t="s">
        <v>873</v>
      </c>
      <c r="H187" s="42"/>
      <c r="I187" s="35">
        <f>42800000-18190000</f>
        <v>24610000</v>
      </c>
      <c r="J187" s="35">
        <v>20330000</v>
      </c>
      <c r="K187" s="35">
        <f t="shared" si="1"/>
        <v>4280000</v>
      </c>
    </row>
    <row r="188" spans="1:11" ht="14.25" customHeight="1" x14ac:dyDescent="0.25">
      <c r="A188" s="37">
        <v>43126</v>
      </c>
      <c r="B188" s="159">
        <v>614</v>
      </c>
      <c r="C188" s="24">
        <v>642</v>
      </c>
      <c r="D188" s="39">
        <v>610</v>
      </c>
      <c r="E188" s="128" t="s">
        <v>923</v>
      </c>
      <c r="F188" s="40"/>
      <c r="G188" s="41" t="s">
        <v>874</v>
      </c>
      <c r="H188" s="42"/>
      <c r="I188" s="35">
        <v>72000000</v>
      </c>
      <c r="J188" s="35">
        <v>63000000</v>
      </c>
      <c r="K188" s="35">
        <f t="shared" si="1"/>
        <v>9000000</v>
      </c>
    </row>
    <row r="189" spans="1:11" ht="14.25" customHeight="1" x14ac:dyDescent="0.25">
      <c r="A189" s="37">
        <v>43126</v>
      </c>
      <c r="B189" s="159">
        <v>611</v>
      </c>
      <c r="C189" s="24">
        <v>622</v>
      </c>
      <c r="D189" s="39">
        <v>613</v>
      </c>
      <c r="E189" s="128" t="s">
        <v>924</v>
      </c>
      <c r="F189" s="40"/>
      <c r="G189" s="41" t="s">
        <v>875</v>
      </c>
      <c r="H189" s="42"/>
      <c r="I189" s="35">
        <v>90000000</v>
      </c>
      <c r="J189" s="35">
        <v>87500000</v>
      </c>
      <c r="K189" s="35">
        <f t="shared" si="1"/>
        <v>2500000</v>
      </c>
    </row>
    <row r="190" spans="1:11" ht="14.25" customHeight="1" x14ac:dyDescent="0.25">
      <c r="A190" s="37">
        <v>43126</v>
      </c>
      <c r="B190" s="159">
        <v>613</v>
      </c>
      <c r="C190" s="24">
        <v>654</v>
      </c>
      <c r="D190" s="39">
        <v>620</v>
      </c>
      <c r="E190" s="128" t="s">
        <v>925</v>
      </c>
      <c r="F190" s="40"/>
      <c r="G190" s="41" t="s">
        <v>876</v>
      </c>
      <c r="H190" s="42"/>
      <c r="I190" s="35">
        <v>16000000</v>
      </c>
      <c r="J190" s="35">
        <v>14000000</v>
      </c>
      <c r="K190" s="35">
        <f t="shared" si="1"/>
        <v>2000000</v>
      </c>
    </row>
    <row r="191" spans="1:11" ht="14.25" customHeight="1" x14ac:dyDescent="0.25">
      <c r="A191" s="37">
        <v>43126</v>
      </c>
      <c r="B191" s="159">
        <v>605</v>
      </c>
      <c r="C191" s="24">
        <v>653</v>
      </c>
      <c r="D191" s="39">
        <v>623</v>
      </c>
      <c r="E191" s="128" t="s">
        <v>926</v>
      </c>
      <c r="F191" s="40"/>
      <c r="G191" s="41" t="s">
        <v>877</v>
      </c>
      <c r="H191" s="42"/>
      <c r="I191" s="35">
        <v>17600000</v>
      </c>
      <c r="J191" s="35">
        <v>15400000</v>
      </c>
      <c r="K191" s="35">
        <f t="shared" si="1"/>
        <v>2200000</v>
      </c>
    </row>
    <row r="192" spans="1:11" ht="14.25" customHeight="1" x14ac:dyDescent="0.25">
      <c r="A192" s="37">
        <v>43126</v>
      </c>
      <c r="B192" s="159">
        <v>592</v>
      </c>
      <c r="C192" s="24">
        <v>634</v>
      </c>
      <c r="D192" s="39">
        <v>625</v>
      </c>
      <c r="E192" s="128" t="s">
        <v>927</v>
      </c>
      <c r="F192" s="40"/>
      <c r="G192" s="41" t="s">
        <v>878</v>
      </c>
      <c r="H192" s="42"/>
      <c r="I192" s="35">
        <v>25395000</v>
      </c>
      <c r="J192" s="35">
        <v>25395000</v>
      </c>
      <c r="K192" s="35">
        <f t="shared" si="1"/>
        <v>0</v>
      </c>
    </row>
    <row r="193" spans="1:11" ht="14.25" customHeight="1" x14ac:dyDescent="0.25">
      <c r="A193" s="37">
        <v>43126</v>
      </c>
      <c r="B193" s="159">
        <v>616</v>
      </c>
      <c r="C193" s="24">
        <v>657</v>
      </c>
      <c r="D193" s="39">
        <v>626</v>
      </c>
      <c r="E193" s="128" t="s">
        <v>493</v>
      </c>
      <c r="F193" s="40"/>
      <c r="G193" s="41" t="s">
        <v>879</v>
      </c>
      <c r="H193" s="42"/>
      <c r="I193" s="35">
        <v>31256000</v>
      </c>
      <c r="J193" s="35">
        <v>27479233</v>
      </c>
      <c r="K193" s="35">
        <f t="shared" si="1"/>
        <v>3776767</v>
      </c>
    </row>
    <row r="194" spans="1:11" ht="14.25" customHeight="1" x14ac:dyDescent="0.25">
      <c r="A194" s="37">
        <v>43126</v>
      </c>
      <c r="B194" s="159">
        <v>619</v>
      </c>
      <c r="C194" s="24">
        <v>652</v>
      </c>
      <c r="D194" s="39">
        <v>628</v>
      </c>
      <c r="E194" s="128" t="s">
        <v>926</v>
      </c>
      <c r="F194" s="40"/>
      <c r="G194" s="41" t="s">
        <v>880</v>
      </c>
      <c r="H194" s="42"/>
      <c r="I194" s="35">
        <v>17600000</v>
      </c>
      <c r="J194" s="35">
        <v>15400000</v>
      </c>
      <c r="K194" s="35">
        <f t="shared" si="1"/>
        <v>2200000</v>
      </c>
    </row>
    <row r="195" spans="1:11" ht="14.25" customHeight="1" x14ac:dyDescent="0.25">
      <c r="A195" s="37">
        <v>43126</v>
      </c>
      <c r="B195" s="159">
        <v>622</v>
      </c>
      <c r="C195" s="24">
        <v>669</v>
      </c>
      <c r="D195" s="39">
        <v>631</v>
      </c>
      <c r="E195" s="128" t="s">
        <v>928</v>
      </c>
      <c r="F195" s="40"/>
      <c r="G195" s="41" t="s">
        <v>881</v>
      </c>
      <c r="H195" s="42"/>
      <c r="I195" s="35">
        <v>20000000</v>
      </c>
      <c r="J195" s="35">
        <v>20000000</v>
      </c>
      <c r="K195" s="35">
        <f t="shared" si="1"/>
        <v>0</v>
      </c>
    </row>
    <row r="196" spans="1:11" ht="14.25" customHeight="1" x14ac:dyDescent="0.25">
      <c r="A196" s="37">
        <v>43126</v>
      </c>
      <c r="B196" s="159">
        <v>607</v>
      </c>
      <c r="C196" s="24">
        <v>625</v>
      </c>
      <c r="D196" s="39">
        <v>639</v>
      </c>
      <c r="E196" s="128" t="s">
        <v>925</v>
      </c>
      <c r="F196" s="40"/>
      <c r="G196" s="41" t="s">
        <v>882</v>
      </c>
      <c r="H196" s="42"/>
      <c r="I196" s="35">
        <v>16000000</v>
      </c>
      <c r="J196" s="35">
        <v>13600000</v>
      </c>
      <c r="K196" s="35">
        <f t="shared" si="1"/>
        <v>2400000</v>
      </c>
    </row>
    <row r="197" spans="1:11" ht="14.25" customHeight="1" x14ac:dyDescent="0.25">
      <c r="A197" s="37">
        <v>43126</v>
      </c>
      <c r="B197" s="159">
        <v>560</v>
      </c>
      <c r="C197" s="24">
        <v>582</v>
      </c>
      <c r="D197" s="39">
        <v>643</v>
      </c>
      <c r="E197" s="128" t="s">
        <v>929</v>
      </c>
      <c r="F197" s="40"/>
      <c r="G197" s="41" t="s">
        <v>883</v>
      </c>
      <c r="H197" s="42"/>
      <c r="I197" s="35">
        <v>52000000</v>
      </c>
      <c r="J197" s="35">
        <v>45716667</v>
      </c>
      <c r="K197" s="35">
        <f t="shared" si="1"/>
        <v>6283333</v>
      </c>
    </row>
    <row r="198" spans="1:11" ht="14.25" customHeight="1" x14ac:dyDescent="0.25">
      <c r="A198" s="37">
        <v>43126</v>
      </c>
      <c r="B198" s="159">
        <v>624</v>
      </c>
      <c r="C198" s="24">
        <v>665</v>
      </c>
      <c r="D198" s="39">
        <v>653</v>
      </c>
      <c r="E198" s="128" t="s">
        <v>896</v>
      </c>
      <c r="F198" s="40"/>
      <c r="G198" s="41" t="s">
        <v>884</v>
      </c>
      <c r="H198" s="42"/>
      <c r="I198" s="35">
        <v>16800000</v>
      </c>
      <c r="J198" s="35">
        <v>3640000</v>
      </c>
      <c r="K198" s="35">
        <f t="shared" si="1"/>
        <v>13160000</v>
      </c>
    </row>
    <row r="199" spans="1:11" ht="14.25" customHeight="1" x14ac:dyDescent="0.25">
      <c r="A199" s="37">
        <v>43126</v>
      </c>
      <c r="B199" s="159">
        <v>640</v>
      </c>
      <c r="C199" s="24">
        <v>668</v>
      </c>
      <c r="D199" s="39">
        <v>654</v>
      </c>
      <c r="E199" s="128" t="s">
        <v>908</v>
      </c>
      <c r="F199" s="40"/>
      <c r="G199" s="41" t="s">
        <v>885</v>
      </c>
      <c r="H199" s="42"/>
      <c r="I199" s="35">
        <v>36000000</v>
      </c>
      <c r="J199" s="35">
        <v>31500000</v>
      </c>
      <c r="K199" s="35">
        <f t="shared" si="1"/>
        <v>4500000</v>
      </c>
    </row>
    <row r="200" spans="1:11" ht="14.25" customHeight="1" x14ac:dyDescent="0.25">
      <c r="A200" s="37">
        <v>43126</v>
      </c>
      <c r="B200" s="159">
        <v>621</v>
      </c>
      <c r="C200" s="24">
        <v>664</v>
      </c>
      <c r="D200" s="39">
        <v>656</v>
      </c>
      <c r="E200" s="128" t="s">
        <v>930</v>
      </c>
      <c r="F200" s="40"/>
      <c r="G200" s="41" t="s">
        <v>886</v>
      </c>
      <c r="H200" s="42"/>
      <c r="I200" s="35">
        <v>17600000</v>
      </c>
      <c r="J200" s="35">
        <v>15400000</v>
      </c>
      <c r="K200" s="35">
        <f t="shared" si="1"/>
        <v>2200000</v>
      </c>
    </row>
    <row r="201" spans="1:11" ht="14.25" customHeight="1" x14ac:dyDescent="0.25">
      <c r="A201" s="37">
        <v>43126</v>
      </c>
      <c r="B201" s="159">
        <v>634</v>
      </c>
      <c r="C201" s="24">
        <v>659</v>
      </c>
      <c r="D201" s="39">
        <v>658</v>
      </c>
      <c r="E201" s="128" t="s">
        <v>452</v>
      </c>
      <c r="F201" s="40"/>
      <c r="G201" s="41" t="s">
        <v>887</v>
      </c>
      <c r="H201" s="42"/>
      <c r="I201" s="35">
        <v>17600000</v>
      </c>
      <c r="J201" s="35">
        <v>15473333</v>
      </c>
      <c r="K201" s="35">
        <f t="shared" si="1"/>
        <v>2126667</v>
      </c>
    </row>
    <row r="202" spans="1:11" ht="14.25" customHeight="1" x14ac:dyDescent="0.25">
      <c r="A202" s="37">
        <v>43126</v>
      </c>
      <c r="B202" s="159">
        <v>630</v>
      </c>
      <c r="C202" s="24">
        <v>675</v>
      </c>
      <c r="D202" s="39">
        <v>661</v>
      </c>
      <c r="E202" s="128" t="s">
        <v>896</v>
      </c>
      <c r="F202" s="40"/>
      <c r="G202" s="41" t="s">
        <v>888</v>
      </c>
      <c r="H202" s="42"/>
      <c r="I202" s="35">
        <v>13600000</v>
      </c>
      <c r="J202" s="35">
        <v>11900000</v>
      </c>
      <c r="K202" s="35">
        <f t="shared" si="1"/>
        <v>1700000</v>
      </c>
    </row>
    <row r="203" spans="1:11" ht="14.25" customHeight="1" x14ac:dyDescent="0.25">
      <c r="A203" s="37">
        <v>43126</v>
      </c>
      <c r="B203" s="159">
        <v>647</v>
      </c>
      <c r="C203" s="24">
        <v>655</v>
      </c>
      <c r="D203" s="39">
        <v>663</v>
      </c>
      <c r="E203" s="128" t="s">
        <v>908</v>
      </c>
      <c r="F203" s="40"/>
      <c r="G203" s="41" t="s">
        <v>889</v>
      </c>
      <c r="H203" s="42"/>
      <c r="I203" s="35">
        <v>40632000</v>
      </c>
      <c r="J203" s="35">
        <v>15237000</v>
      </c>
      <c r="K203" s="35">
        <f t="shared" si="1"/>
        <v>25395000</v>
      </c>
    </row>
    <row r="204" spans="1:11" ht="14.25" customHeight="1" x14ac:dyDescent="0.25">
      <c r="A204" s="37">
        <v>43126</v>
      </c>
      <c r="B204" s="159">
        <v>648</v>
      </c>
      <c r="C204" s="24">
        <v>687</v>
      </c>
      <c r="D204" s="39">
        <v>666</v>
      </c>
      <c r="E204" s="128" t="s">
        <v>931</v>
      </c>
      <c r="F204" s="40"/>
      <c r="G204" s="41" t="s">
        <v>890</v>
      </c>
      <c r="H204" s="42"/>
      <c r="I204" s="35">
        <v>32000000</v>
      </c>
      <c r="J204" s="35">
        <v>28000000</v>
      </c>
      <c r="K204" s="35">
        <f t="shared" si="1"/>
        <v>4000000</v>
      </c>
    </row>
    <row r="205" spans="1:11" ht="14.25" customHeight="1" x14ac:dyDescent="0.25">
      <c r="A205" s="37">
        <v>43126</v>
      </c>
      <c r="B205" s="159">
        <v>629</v>
      </c>
      <c r="C205" s="24">
        <v>674</v>
      </c>
      <c r="D205" s="39">
        <v>672</v>
      </c>
      <c r="E205" s="128" t="s">
        <v>896</v>
      </c>
      <c r="F205" s="40"/>
      <c r="G205" s="41" t="s">
        <v>891</v>
      </c>
      <c r="H205" s="42"/>
      <c r="I205" s="35">
        <v>13600000</v>
      </c>
      <c r="J205" s="35">
        <v>11900000</v>
      </c>
      <c r="K205" s="35">
        <f t="shared" si="1"/>
        <v>1700000</v>
      </c>
    </row>
    <row r="206" spans="1:11" ht="14.25" customHeight="1" x14ac:dyDescent="0.25">
      <c r="A206" s="37">
        <v>43126</v>
      </c>
      <c r="B206" s="159">
        <v>628</v>
      </c>
      <c r="C206" s="24">
        <v>673</v>
      </c>
      <c r="D206" s="39">
        <v>674</v>
      </c>
      <c r="E206" s="128" t="s">
        <v>896</v>
      </c>
      <c r="F206" s="40"/>
      <c r="G206" s="41" t="s">
        <v>892</v>
      </c>
      <c r="H206" s="42"/>
      <c r="I206" s="35">
        <v>13600000</v>
      </c>
      <c r="J206" s="35">
        <v>11900000</v>
      </c>
      <c r="K206" s="35">
        <f t="shared" si="1"/>
        <v>1700000</v>
      </c>
    </row>
    <row r="207" spans="1:11" ht="14.25" customHeight="1" x14ac:dyDescent="0.25">
      <c r="A207" s="37">
        <v>43126</v>
      </c>
      <c r="B207" s="159">
        <v>659</v>
      </c>
      <c r="C207" s="24">
        <v>694</v>
      </c>
      <c r="D207" s="39">
        <v>675</v>
      </c>
      <c r="E207" s="128" t="s">
        <v>932</v>
      </c>
      <c r="F207" s="40"/>
      <c r="G207" s="41" t="s">
        <v>893</v>
      </c>
      <c r="H207" s="42"/>
      <c r="I207" s="35">
        <v>16800000</v>
      </c>
      <c r="J207" s="35">
        <v>14770000</v>
      </c>
      <c r="K207" s="35">
        <f t="shared" si="1"/>
        <v>2030000</v>
      </c>
    </row>
    <row r="208" spans="1:11" ht="14.25" customHeight="1" x14ac:dyDescent="0.25">
      <c r="A208" s="37">
        <v>43126</v>
      </c>
      <c r="B208" s="159">
        <v>660</v>
      </c>
      <c r="C208" s="24">
        <v>695</v>
      </c>
      <c r="D208" s="39">
        <v>676</v>
      </c>
      <c r="E208" s="128" t="s">
        <v>933</v>
      </c>
      <c r="F208" s="40"/>
      <c r="G208" s="41" t="s">
        <v>894</v>
      </c>
      <c r="H208" s="42"/>
      <c r="I208" s="35">
        <v>18120000</v>
      </c>
      <c r="J208" s="35">
        <v>15855000</v>
      </c>
      <c r="K208" s="35">
        <f t="shared" si="1"/>
        <v>2265000</v>
      </c>
    </row>
    <row r="209" spans="1:11" ht="14.25" customHeight="1" x14ac:dyDescent="0.25">
      <c r="A209" s="37">
        <v>43126</v>
      </c>
      <c r="B209" s="159">
        <v>627</v>
      </c>
      <c r="C209" s="24">
        <v>671</v>
      </c>
      <c r="D209" s="39">
        <v>679</v>
      </c>
      <c r="E209" s="128" t="s">
        <v>896</v>
      </c>
      <c r="F209" s="40"/>
      <c r="G209" s="41" t="s">
        <v>895</v>
      </c>
      <c r="H209" s="42"/>
      <c r="I209" s="35">
        <v>13600000</v>
      </c>
      <c r="J209" s="35">
        <v>11900000</v>
      </c>
      <c r="K209" s="35">
        <f t="shared" si="1"/>
        <v>1700000</v>
      </c>
    </row>
    <row r="210" spans="1:11" ht="14.25" customHeight="1" x14ac:dyDescent="0.25">
      <c r="A210" s="37">
        <v>43186</v>
      </c>
      <c r="B210" s="159" t="s">
        <v>1312</v>
      </c>
      <c r="C210" s="24">
        <v>754</v>
      </c>
      <c r="D210" s="39">
        <v>773</v>
      </c>
      <c r="E210" s="128" t="s">
        <v>1310</v>
      </c>
      <c r="F210" s="40"/>
      <c r="G210" s="41" t="s">
        <v>1310</v>
      </c>
      <c r="H210" s="42"/>
      <c r="I210" s="35">
        <v>17750000</v>
      </c>
      <c r="J210" s="35">
        <v>17750000</v>
      </c>
      <c r="K210" s="35">
        <f t="shared" si="1"/>
        <v>0</v>
      </c>
    </row>
    <row r="211" spans="1:11" ht="14.25" customHeight="1" x14ac:dyDescent="0.25">
      <c r="A211" s="37">
        <v>43224</v>
      </c>
      <c r="B211" s="159" t="s">
        <v>1337</v>
      </c>
      <c r="C211" s="24">
        <v>755</v>
      </c>
      <c r="D211" s="39">
        <v>816</v>
      </c>
      <c r="E211" s="128" t="s">
        <v>1338</v>
      </c>
      <c r="F211" s="40"/>
      <c r="G211" s="173" t="s">
        <v>1327</v>
      </c>
      <c r="H211" s="42"/>
      <c r="I211" s="35">
        <v>140700</v>
      </c>
      <c r="J211" s="35">
        <v>140700</v>
      </c>
      <c r="K211" s="35">
        <f t="shared" si="1"/>
        <v>0</v>
      </c>
    </row>
    <row r="212" spans="1:11" ht="14.25" customHeight="1" x14ac:dyDescent="0.25">
      <c r="A212" s="37">
        <v>43242</v>
      </c>
      <c r="B212" s="159" t="s">
        <v>1353</v>
      </c>
      <c r="C212" s="24">
        <v>786</v>
      </c>
      <c r="D212" s="39">
        <v>837</v>
      </c>
      <c r="E212" s="128" t="s">
        <v>1354</v>
      </c>
      <c r="F212" s="40"/>
      <c r="G212" s="176" t="s">
        <v>827</v>
      </c>
      <c r="H212" s="42"/>
      <c r="I212" s="35">
        <v>7814000</v>
      </c>
      <c r="J212" s="35">
        <v>7814000</v>
      </c>
      <c r="K212" s="35">
        <f t="shared" si="1"/>
        <v>0</v>
      </c>
    </row>
    <row r="213" spans="1:11" ht="14.25" customHeight="1" x14ac:dyDescent="0.25">
      <c r="A213" s="37">
        <v>43257</v>
      </c>
      <c r="B213" s="159" t="s">
        <v>1337</v>
      </c>
      <c r="C213" s="24">
        <v>755</v>
      </c>
      <c r="D213" s="39">
        <v>851</v>
      </c>
      <c r="E213" s="128" t="s">
        <v>1370</v>
      </c>
      <c r="F213" s="40"/>
      <c r="G213" s="180" t="s">
        <v>1327</v>
      </c>
      <c r="H213" s="42"/>
      <c r="I213" s="35">
        <v>69600</v>
      </c>
      <c r="J213" s="35">
        <v>69600</v>
      </c>
      <c r="K213" s="35">
        <f t="shared" si="1"/>
        <v>0</v>
      </c>
    </row>
    <row r="214" spans="1:11" ht="14.25" customHeight="1" x14ac:dyDescent="0.25">
      <c r="A214" s="37">
        <v>43266</v>
      </c>
      <c r="B214" s="159" t="s">
        <v>1312</v>
      </c>
      <c r="C214" s="24">
        <v>814</v>
      </c>
      <c r="D214" s="39">
        <v>874</v>
      </c>
      <c r="E214" s="128" t="s">
        <v>1374</v>
      </c>
      <c r="F214" s="40"/>
      <c r="G214" s="181" t="s">
        <v>838</v>
      </c>
      <c r="H214" s="42"/>
      <c r="I214" s="35">
        <v>10650000</v>
      </c>
      <c r="J214" s="35">
        <v>10650000</v>
      </c>
      <c r="K214" s="35">
        <f t="shared" si="1"/>
        <v>0</v>
      </c>
    </row>
    <row r="215" spans="1:11" ht="14.25" customHeight="1" x14ac:dyDescent="0.25">
      <c r="A215" s="37">
        <v>43272</v>
      </c>
      <c r="B215" s="159">
        <v>654</v>
      </c>
      <c r="C215" s="24">
        <v>693</v>
      </c>
      <c r="D215" s="39">
        <v>882</v>
      </c>
      <c r="E215" s="128" t="s">
        <v>932</v>
      </c>
      <c r="F215" s="40"/>
      <c r="G215" s="182" t="s">
        <v>1384</v>
      </c>
      <c r="H215" s="42"/>
      <c r="I215" s="35">
        <v>13300000</v>
      </c>
      <c r="J215" s="35">
        <v>4900000</v>
      </c>
      <c r="K215" s="35">
        <f t="shared" si="1"/>
        <v>8400000</v>
      </c>
    </row>
    <row r="216" spans="1:11" ht="14.25" customHeight="1" x14ac:dyDescent="0.25">
      <c r="A216" s="37">
        <v>43272</v>
      </c>
      <c r="B216" s="159">
        <v>625</v>
      </c>
      <c r="C216" s="24">
        <v>667</v>
      </c>
      <c r="D216" s="39">
        <v>883</v>
      </c>
      <c r="E216" s="128" t="s">
        <v>896</v>
      </c>
      <c r="F216" s="40"/>
      <c r="G216" s="182" t="s">
        <v>1385</v>
      </c>
      <c r="H216" s="42"/>
      <c r="I216" s="35">
        <v>13300000</v>
      </c>
      <c r="J216" s="35">
        <v>2800000</v>
      </c>
      <c r="K216" s="35">
        <f t="shared" ref="K216:K279" si="2">+I216-J216</f>
        <v>10500000</v>
      </c>
    </row>
    <row r="217" spans="1:11" ht="14.25" customHeight="1" x14ac:dyDescent="0.25">
      <c r="A217" s="37">
        <v>43272</v>
      </c>
      <c r="B217" s="159">
        <v>622</v>
      </c>
      <c r="C217" s="24">
        <v>816</v>
      </c>
      <c r="D217" s="39">
        <v>888</v>
      </c>
      <c r="E217" s="128" t="s">
        <v>1383</v>
      </c>
      <c r="F217" s="40"/>
      <c r="G217" s="182" t="s">
        <v>881</v>
      </c>
      <c r="H217" s="42"/>
      <c r="I217" s="35">
        <v>8000000</v>
      </c>
      <c r="J217" s="35">
        <v>8000000</v>
      </c>
      <c r="K217" s="35">
        <f t="shared" si="2"/>
        <v>0</v>
      </c>
    </row>
    <row r="218" spans="1:11" ht="14.25" customHeight="1" x14ac:dyDescent="0.25">
      <c r="A218" s="37">
        <v>43273</v>
      </c>
      <c r="B218" s="159" t="s">
        <v>1393</v>
      </c>
      <c r="C218" s="24">
        <v>818</v>
      </c>
      <c r="D218" s="39">
        <v>890</v>
      </c>
      <c r="E218" s="128" t="s">
        <v>1394</v>
      </c>
      <c r="F218" s="40"/>
      <c r="G218" s="183" t="s">
        <v>878</v>
      </c>
      <c r="H218" s="42"/>
      <c r="I218" s="35">
        <v>12697500</v>
      </c>
      <c r="J218" s="35">
        <v>9988700</v>
      </c>
      <c r="K218" s="35">
        <f t="shared" si="2"/>
        <v>2708800</v>
      </c>
    </row>
    <row r="219" spans="1:11" ht="14.25" customHeight="1" x14ac:dyDescent="0.25">
      <c r="A219" s="37">
        <v>43286</v>
      </c>
      <c r="B219" s="159" t="s">
        <v>1337</v>
      </c>
      <c r="C219" s="24">
        <v>755</v>
      </c>
      <c r="D219" s="39">
        <v>905</v>
      </c>
      <c r="E219" s="128" t="s">
        <v>1410</v>
      </c>
      <c r="F219" s="40"/>
      <c r="G219" s="184" t="s">
        <v>1327</v>
      </c>
      <c r="H219" s="42"/>
      <c r="I219" s="35">
        <v>69600</v>
      </c>
      <c r="J219" s="35">
        <v>69600</v>
      </c>
      <c r="K219" s="35">
        <f t="shared" si="2"/>
        <v>0</v>
      </c>
    </row>
    <row r="220" spans="1:11" ht="14.25" customHeight="1" x14ac:dyDescent="0.25">
      <c r="A220" s="37">
        <v>43294</v>
      </c>
      <c r="B220" s="159" t="s">
        <v>1414</v>
      </c>
      <c r="C220" s="24">
        <v>836</v>
      </c>
      <c r="D220" s="39">
        <v>915</v>
      </c>
      <c r="E220" s="128" t="s">
        <v>1415</v>
      </c>
      <c r="F220" s="40"/>
      <c r="G220" s="185" t="s">
        <v>1416</v>
      </c>
      <c r="H220" s="42"/>
      <c r="I220" s="35">
        <v>62500000</v>
      </c>
      <c r="J220" s="35">
        <v>10750000</v>
      </c>
      <c r="K220" s="35">
        <f t="shared" si="2"/>
        <v>51750000</v>
      </c>
    </row>
    <row r="221" spans="1:11" ht="14.25" customHeight="1" x14ac:dyDescent="0.25">
      <c r="A221" s="37">
        <v>43311</v>
      </c>
      <c r="B221" s="159" t="s">
        <v>1312</v>
      </c>
      <c r="C221" s="24">
        <v>851</v>
      </c>
      <c r="D221" s="39">
        <v>953</v>
      </c>
      <c r="E221" s="128" t="s">
        <v>1436</v>
      </c>
      <c r="F221" s="40"/>
      <c r="G221" s="185" t="s">
        <v>838</v>
      </c>
      <c r="H221" s="42"/>
      <c r="I221" s="35">
        <v>3550000</v>
      </c>
      <c r="J221" s="35">
        <v>0</v>
      </c>
      <c r="K221" s="35">
        <f t="shared" si="2"/>
        <v>3550000</v>
      </c>
    </row>
    <row r="222" spans="1:11" ht="14.25" customHeight="1" x14ac:dyDescent="0.25">
      <c r="A222" s="37">
        <v>43314</v>
      </c>
      <c r="B222" s="159">
        <v>701</v>
      </c>
      <c r="C222" s="24">
        <v>853</v>
      </c>
      <c r="D222" s="39">
        <v>959</v>
      </c>
      <c r="E222" s="128" t="s">
        <v>1439</v>
      </c>
      <c r="F222" s="40"/>
      <c r="G222" s="189" t="s">
        <v>827</v>
      </c>
      <c r="H222" s="42"/>
      <c r="I222" s="35">
        <v>19535000</v>
      </c>
      <c r="J222" s="35">
        <v>3646533</v>
      </c>
      <c r="K222" s="35">
        <f t="shared" si="2"/>
        <v>15888467</v>
      </c>
    </row>
    <row r="223" spans="1:11" ht="14.25" customHeight="1" x14ac:dyDescent="0.25">
      <c r="A223" s="37">
        <v>43315</v>
      </c>
      <c r="B223" s="159">
        <v>702</v>
      </c>
      <c r="C223" s="24">
        <v>852</v>
      </c>
      <c r="D223" s="39">
        <v>961</v>
      </c>
      <c r="E223" s="128" t="s">
        <v>1438</v>
      </c>
      <c r="F223" s="40"/>
      <c r="G223" s="189" t="s">
        <v>1449</v>
      </c>
      <c r="H223" s="42"/>
      <c r="I223" s="35">
        <v>27500000</v>
      </c>
      <c r="J223" s="35">
        <v>5133333</v>
      </c>
      <c r="K223" s="35">
        <f t="shared" si="2"/>
        <v>22366667</v>
      </c>
    </row>
    <row r="224" spans="1:11" ht="14.25" customHeight="1" x14ac:dyDescent="0.25">
      <c r="A224" s="37">
        <v>43322</v>
      </c>
      <c r="B224" s="159">
        <v>703</v>
      </c>
      <c r="C224" s="24">
        <v>852</v>
      </c>
      <c r="D224" s="39">
        <v>983</v>
      </c>
      <c r="E224" s="128" t="s">
        <v>1438</v>
      </c>
      <c r="F224" s="40"/>
      <c r="G224" s="185" t="s">
        <v>1450</v>
      </c>
      <c r="H224" s="42"/>
      <c r="I224" s="35">
        <v>27500000</v>
      </c>
      <c r="J224" s="35">
        <v>3850000</v>
      </c>
      <c r="K224" s="35">
        <f t="shared" si="2"/>
        <v>23650000</v>
      </c>
    </row>
    <row r="225" spans="1:11" ht="14.25" customHeight="1" x14ac:dyDescent="0.25">
      <c r="A225" s="37">
        <v>43322</v>
      </c>
      <c r="B225" s="159">
        <v>705</v>
      </c>
      <c r="C225" s="24">
        <v>793</v>
      </c>
      <c r="D225" s="39">
        <v>984</v>
      </c>
      <c r="E225" s="128" t="s">
        <v>1359</v>
      </c>
      <c r="F225" s="40"/>
      <c r="G225" s="190" t="s">
        <v>1458</v>
      </c>
      <c r="H225" s="42"/>
      <c r="I225" s="35">
        <v>100000000</v>
      </c>
      <c r="J225" s="35">
        <v>0</v>
      </c>
      <c r="K225" s="35">
        <f t="shared" si="2"/>
        <v>100000000</v>
      </c>
    </row>
    <row r="226" spans="1:11" ht="14.25" customHeight="1" x14ac:dyDescent="0.25">
      <c r="A226" s="37">
        <v>43322</v>
      </c>
      <c r="B226" s="159" t="s">
        <v>1337</v>
      </c>
      <c r="C226" s="24">
        <v>755</v>
      </c>
      <c r="D226" s="39">
        <v>988</v>
      </c>
      <c r="E226" s="128" t="s">
        <v>1459</v>
      </c>
      <c r="F226" s="40"/>
      <c r="G226" s="190" t="s">
        <v>1327</v>
      </c>
      <c r="H226" s="42"/>
      <c r="I226" s="35">
        <v>69600</v>
      </c>
      <c r="J226" s="35">
        <v>69600</v>
      </c>
      <c r="K226" s="35">
        <f t="shared" si="2"/>
        <v>0</v>
      </c>
    </row>
    <row r="227" spans="1:11" ht="14.25" customHeight="1" x14ac:dyDescent="0.25">
      <c r="A227" s="37">
        <v>43333</v>
      </c>
      <c r="B227" s="159" t="s">
        <v>1463</v>
      </c>
      <c r="C227" s="24">
        <v>870</v>
      </c>
      <c r="D227" s="39">
        <v>1010</v>
      </c>
      <c r="E227" s="128" t="s">
        <v>1465</v>
      </c>
      <c r="F227" s="40"/>
      <c r="G227" s="191" t="s">
        <v>1181</v>
      </c>
      <c r="H227" s="42"/>
      <c r="I227" s="35">
        <v>16000000</v>
      </c>
      <c r="J227" s="35">
        <v>0</v>
      </c>
      <c r="K227" s="35">
        <f t="shared" si="2"/>
        <v>16000000</v>
      </c>
    </row>
    <row r="228" spans="1:11" ht="14.25" customHeight="1" x14ac:dyDescent="0.25">
      <c r="A228" s="37">
        <v>43334</v>
      </c>
      <c r="B228" s="159" t="s">
        <v>1464</v>
      </c>
      <c r="C228" s="24">
        <v>872</v>
      </c>
      <c r="D228" s="39">
        <v>1024</v>
      </c>
      <c r="E228" s="128" t="s">
        <v>1466</v>
      </c>
      <c r="F228" s="40"/>
      <c r="G228" s="191" t="s">
        <v>1467</v>
      </c>
      <c r="H228" s="42"/>
      <c r="I228" s="35">
        <v>3516000</v>
      </c>
      <c r="J228" s="35">
        <v>156267</v>
      </c>
      <c r="K228" s="35">
        <f t="shared" si="2"/>
        <v>3359733</v>
      </c>
    </row>
    <row r="229" spans="1:11" ht="14.25" customHeight="1" x14ac:dyDescent="0.25">
      <c r="A229" s="37">
        <v>43340</v>
      </c>
      <c r="B229" s="159" t="s">
        <v>1477</v>
      </c>
      <c r="C229" s="24">
        <v>873</v>
      </c>
      <c r="D229" s="39">
        <v>1029</v>
      </c>
      <c r="E229" t="s">
        <v>897</v>
      </c>
      <c r="F229" s="40"/>
      <c r="G229" s="192" t="s">
        <v>1478</v>
      </c>
      <c r="H229" s="42"/>
      <c r="I229" s="35">
        <v>28000000</v>
      </c>
      <c r="J229" s="35">
        <v>0</v>
      </c>
      <c r="K229" s="35">
        <f t="shared" si="2"/>
        <v>28000000</v>
      </c>
    </row>
    <row r="230" spans="1:11" ht="14.25" customHeight="1" x14ac:dyDescent="0.25">
      <c r="A230" s="37">
        <v>43343</v>
      </c>
      <c r="B230" s="159">
        <v>28</v>
      </c>
      <c r="C230" s="24">
        <v>885</v>
      </c>
      <c r="D230" s="39">
        <v>1036</v>
      </c>
      <c r="E230" s="194" t="s">
        <v>1485</v>
      </c>
      <c r="F230" s="42"/>
      <c r="G230" s="194" t="s">
        <v>248</v>
      </c>
      <c r="H230" s="42"/>
      <c r="I230" s="35">
        <v>20060000</v>
      </c>
      <c r="J230" s="35">
        <v>0</v>
      </c>
      <c r="K230" s="35">
        <f t="shared" si="2"/>
        <v>20060000</v>
      </c>
    </row>
    <row r="231" spans="1:11" ht="14.25" customHeight="1" x14ac:dyDescent="0.25">
      <c r="A231" s="37">
        <v>43343</v>
      </c>
      <c r="B231" s="159">
        <v>115</v>
      </c>
      <c r="C231" s="24">
        <v>883</v>
      </c>
      <c r="D231" s="39">
        <v>1040</v>
      </c>
      <c r="E231" s="194" t="s">
        <v>1486</v>
      </c>
      <c r="F231" s="42"/>
      <c r="G231" s="194" t="s">
        <v>287</v>
      </c>
      <c r="H231" s="42"/>
      <c r="I231" s="35">
        <v>14960000</v>
      </c>
      <c r="J231" s="35">
        <v>0</v>
      </c>
      <c r="K231" s="35">
        <f t="shared" si="2"/>
        <v>14960000</v>
      </c>
    </row>
    <row r="232" spans="1:11" ht="14.25" customHeight="1" x14ac:dyDescent="0.25">
      <c r="A232" s="37">
        <v>43343</v>
      </c>
      <c r="B232" s="159">
        <v>79</v>
      </c>
      <c r="C232" s="24">
        <v>879</v>
      </c>
      <c r="D232" s="39">
        <v>1041</v>
      </c>
      <c r="E232" s="194" t="s">
        <v>1487</v>
      </c>
      <c r="F232" s="42"/>
      <c r="G232" s="194" t="s">
        <v>265</v>
      </c>
      <c r="H232" s="42"/>
      <c r="I232" s="35">
        <v>15103200</v>
      </c>
      <c r="J232" s="35">
        <v>0</v>
      </c>
      <c r="K232" s="35">
        <f t="shared" si="2"/>
        <v>15103200</v>
      </c>
    </row>
    <row r="233" spans="1:11" ht="14.25" customHeight="1" x14ac:dyDescent="0.25">
      <c r="A233" s="37">
        <v>43343</v>
      </c>
      <c r="B233" s="159">
        <v>11</v>
      </c>
      <c r="C233" s="24">
        <v>887</v>
      </c>
      <c r="D233" s="39">
        <v>1042</v>
      </c>
      <c r="E233" s="194" t="s">
        <v>1488</v>
      </c>
      <c r="F233" s="42"/>
      <c r="G233" s="194" t="s">
        <v>238</v>
      </c>
      <c r="H233" s="42"/>
      <c r="I233" s="35">
        <v>15800000</v>
      </c>
      <c r="J233" s="35">
        <v>0</v>
      </c>
      <c r="K233" s="35">
        <f t="shared" si="2"/>
        <v>15800000</v>
      </c>
    </row>
    <row r="234" spans="1:11" ht="14.25" customHeight="1" x14ac:dyDescent="0.25">
      <c r="A234" s="37">
        <v>43343</v>
      </c>
      <c r="B234" s="159">
        <v>3</v>
      </c>
      <c r="C234" s="24">
        <v>886</v>
      </c>
      <c r="D234" s="39">
        <v>1043</v>
      </c>
      <c r="E234" s="194" t="s">
        <v>1489</v>
      </c>
      <c r="F234" s="42"/>
      <c r="G234" s="194" t="s">
        <v>245</v>
      </c>
      <c r="H234" s="42"/>
      <c r="I234" s="35">
        <v>18530000</v>
      </c>
      <c r="J234" s="35">
        <v>0</v>
      </c>
      <c r="K234" s="35">
        <f t="shared" si="2"/>
        <v>18530000</v>
      </c>
    </row>
    <row r="235" spans="1:11" ht="14.25" customHeight="1" x14ac:dyDescent="0.25">
      <c r="A235" s="37">
        <v>43343</v>
      </c>
      <c r="B235" s="159">
        <v>99</v>
      </c>
      <c r="C235" s="24">
        <v>891</v>
      </c>
      <c r="D235" s="39">
        <v>1044</v>
      </c>
      <c r="E235" s="194" t="s">
        <v>1490</v>
      </c>
      <c r="F235" s="42"/>
      <c r="G235" s="194" t="s">
        <v>274</v>
      </c>
      <c r="H235" s="42"/>
      <c r="I235" s="35">
        <v>13280400</v>
      </c>
      <c r="J235" s="35">
        <v>0</v>
      </c>
      <c r="K235" s="35">
        <f t="shared" si="2"/>
        <v>13280400</v>
      </c>
    </row>
    <row r="236" spans="1:11" ht="14.25" customHeight="1" x14ac:dyDescent="0.25">
      <c r="A236" s="37">
        <v>43343</v>
      </c>
      <c r="B236" s="159">
        <v>31</v>
      </c>
      <c r="C236" s="24">
        <v>904</v>
      </c>
      <c r="D236" s="39">
        <v>1045</v>
      </c>
      <c r="E236" s="194" t="s">
        <v>1491</v>
      </c>
      <c r="F236" s="42"/>
      <c r="G236" s="194" t="s">
        <v>251</v>
      </c>
      <c r="H236" s="42"/>
      <c r="I236" s="35">
        <v>19496100</v>
      </c>
      <c r="J236" s="35">
        <v>0</v>
      </c>
      <c r="K236" s="35">
        <f t="shared" si="2"/>
        <v>19496100</v>
      </c>
    </row>
    <row r="237" spans="1:11" ht="14.25" customHeight="1" x14ac:dyDescent="0.25">
      <c r="A237" s="37">
        <v>43343</v>
      </c>
      <c r="B237" s="159">
        <v>24</v>
      </c>
      <c r="C237" s="24">
        <v>907</v>
      </c>
      <c r="D237" s="39">
        <v>1046</v>
      </c>
      <c r="E237" s="194" t="s">
        <v>1492</v>
      </c>
      <c r="F237" s="42"/>
      <c r="G237" s="194" t="s">
        <v>281</v>
      </c>
      <c r="H237" s="42"/>
      <c r="I237" s="35">
        <v>18662933</v>
      </c>
      <c r="J237" s="35">
        <v>0</v>
      </c>
      <c r="K237" s="35">
        <f t="shared" si="2"/>
        <v>18662933</v>
      </c>
    </row>
    <row r="238" spans="1:11" ht="14.25" customHeight="1" x14ac:dyDescent="0.25">
      <c r="A238" s="37">
        <v>43343</v>
      </c>
      <c r="B238" s="159">
        <v>56</v>
      </c>
      <c r="C238" s="24">
        <v>906</v>
      </c>
      <c r="D238" s="39">
        <v>1047</v>
      </c>
      <c r="E238" s="194" t="s">
        <v>1493</v>
      </c>
      <c r="F238" s="42"/>
      <c r="G238" s="194" t="s">
        <v>255</v>
      </c>
      <c r="H238" s="42"/>
      <c r="I238" s="35">
        <v>17550000</v>
      </c>
      <c r="J238" s="35">
        <v>0</v>
      </c>
      <c r="K238" s="35">
        <f t="shared" si="2"/>
        <v>17550000</v>
      </c>
    </row>
    <row r="239" spans="1:11" ht="14.25" customHeight="1" x14ac:dyDescent="0.25">
      <c r="A239" s="37">
        <v>43343</v>
      </c>
      <c r="B239" s="159">
        <v>23</v>
      </c>
      <c r="C239" s="24">
        <v>903</v>
      </c>
      <c r="D239" s="39">
        <v>1048</v>
      </c>
      <c r="E239" s="194" t="s">
        <v>1494</v>
      </c>
      <c r="F239" s="42"/>
      <c r="G239" s="194" t="s">
        <v>250</v>
      </c>
      <c r="H239" s="42"/>
      <c r="I239" s="35">
        <v>17550000</v>
      </c>
      <c r="J239" s="35">
        <v>0</v>
      </c>
      <c r="K239" s="35">
        <f t="shared" si="2"/>
        <v>17550000</v>
      </c>
    </row>
    <row r="240" spans="1:11" ht="14.25" customHeight="1" x14ac:dyDescent="0.25">
      <c r="A240" s="37">
        <v>43343</v>
      </c>
      <c r="B240" s="159">
        <v>89</v>
      </c>
      <c r="C240" s="24">
        <v>882</v>
      </c>
      <c r="D240" s="39">
        <v>1049</v>
      </c>
      <c r="E240" s="194" t="s">
        <v>1495</v>
      </c>
      <c r="F240" s="42"/>
      <c r="G240" s="194" t="s">
        <v>272</v>
      </c>
      <c r="H240" s="42"/>
      <c r="I240" s="35">
        <v>13410600</v>
      </c>
      <c r="J240" s="35">
        <v>0</v>
      </c>
      <c r="K240" s="35">
        <f t="shared" si="2"/>
        <v>13410600</v>
      </c>
    </row>
    <row r="241" spans="1:11" ht="14.25" customHeight="1" x14ac:dyDescent="0.25">
      <c r="A241" s="37">
        <v>43343</v>
      </c>
      <c r="B241" s="159">
        <v>107</v>
      </c>
      <c r="C241" s="24">
        <v>880</v>
      </c>
      <c r="D241" s="39">
        <v>1050</v>
      </c>
      <c r="E241" s="194" t="s">
        <v>1496</v>
      </c>
      <c r="F241" s="42"/>
      <c r="G241" s="194" t="s">
        <v>280</v>
      </c>
      <c r="H241" s="42"/>
      <c r="I241" s="35">
        <v>13410600</v>
      </c>
      <c r="J241" s="35">
        <v>0</v>
      </c>
      <c r="K241" s="35">
        <f t="shared" si="2"/>
        <v>13410600</v>
      </c>
    </row>
    <row r="242" spans="1:11" ht="14.25" customHeight="1" x14ac:dyDescent="0.25">
      <c r="A242" s="37">
        <v>43343</v>
      </c>
      <c r="B242" s="159">
        <v>94</v>
      </c>
      <c r="C242" s="24">
        <v>892</v>
      </c>
      <c r="D242" s="39">
        <v>1051</v>
      </c>
      <c r="E242" s="194" t="s">
        <v>1497</v>
      </c>
      <c r="F242" s="42"/>
      <c r="G242" s="194" t="s">
        <v>273</v>
      </c>
      <c r="H242" s="42"/>
      <c r="I242" s="35">
        <v>13410600</v>
      </c>
      <c r="J242" s="35">
        <v>0</v>
      </c>
      <c r="K242" s="35">
        <f t="shared" si="2"/>
        <v>13410600</v>
      </c>
    </row>
    <row r="243" spans="1:11" ht="14.25" customHeight="1" x14ac:dyDescent="0.25">
      <c r="A243" s="37">
        <v>43343</v>
      </c>
      <c r="B243" s="159">
        <v>601</v>
      </c>
      <c r="C243" s="24">
        <v>878</v>
      </c>
      <c r="D243" s="39">
        <v>1052</v>
      </c>
      <c r="E243" s="194" t="s">
        <v>1498</v>
      </c>
      <c r="F243" s="42"/>
      <c r="G243" s="194" t="s">
        <v>869</v>
      </c>
      <c r="H243" s="42"/>
      <c r="I243" s="35">
        <v>11851233</v>
      </c>
      <c r="J243" s="35">
        <v>0</v>
      </c>
      <c r="K243" s="35">
        <f t="shared" si="2"/>
        <v>11851233</v>
      </c>
    </row>
    <row r="244" spans="1:11" ht="14.25" customHeight="1" x14ac:dyDescent="0.25">
      <c r="A244" s="37">
        <v>43343</v>
      </c>
      <c r="B244" s="159">
        <v>27</v>
      </c>
      <c r="C244" s="24">
        <v>905</v>
      </c>
      <c r="D244" s="39">
        <v>1053</v>
      </c>
      <c r="E244" s="194" t="s">
        <v>1499</v>
      </c>
      <c r="F244" s="42"/>
      <c r="G244" s="194" t="s">
        <v>256</v>
      </c>
      <c r="H244" s="42"/>
      <c r="I244" s="35">
        <v>15600000</v>
      </c>
      <c r="J244" s="35">
        <v>0</v>
      </c>
      <c r="K244" s="35">
        <f t="shared" si="2"/>
        <v>15600000</v>
      </c>
    </row>
    <row r="245" spans="1:11" ht="14.25" customHeight="1" x14ac:dyDescent="0.25">
      <c r="A245" s="37">
        <v>43343</v>
      </c>
      <c r="B245" s="159">
        <v>141</v>
      </c>
      <c r="C245" s="24">
        <v>881</v>
      </c>
      <c r="D245" s="39">
        <v>1054</v>
      </c>
      <c r="E245" s="194" t="s">
        <v>1500</v>
      </c>
      <c r="F245" s="42"/>
      <c r="G245" s="194" t="s">
        <v>309</v>
      </c>
      <c r="H245" s="42"/>
      <c r="I245" s="35">
        <v>13333333</v>
      </c>
      <c r="J245" s="35">
        <v>0</v>
      </c>
      <c r="K245" s="35">
        <f t="shared" si="2"/>
        <v>13333333</v>
      </c>
    </row>
    <row r="246" spans="1:11" ht="14.25" customHeight="1" x14ac:dyDescent="0.25">
      <c r="A246" s="37">
        <v>43346</v>
      </c>
      <c r="B246" s="159">
        <v>616</v>
      </c>
      <c r="C246" s="24">
        <v>884</v>
      </c>
      <c r="D246" s="39">
        <v>1056</v>
      </c>
      <c r="E246" s="195" t="s">
        <v>1645</v>
      </c>
      <c r="F246" s="42"/>
      <c r="G246" s="195" t="s">
        <v>879</v>
      </c>
      <c r="H246" s="42"/>
      <c r="I246" s="35">
        <v>10679133</v>
      </c>
      <c r="J246" s="35">
        <v>0</v>
      </c>
      <c r="K246" s="35">
        <f t="shared" si="2"/>
        <v>10679133</v>
      </c>
    </row>
    <row r="247" spans="1:11" ht="14.25" customHeight="1" x14ac:dyDescent="0.25">
      <c r="A247" s="37">
        <v>43346</v>
      </c>
      <c r="B247" s="159">
        <v>67</v>
      </c>
      <c r="C247" s="24">
        <v>912</v>
      </c>
      <c r="D247" s="39">
        <v>1059</v>
      </c>
      <c r="E247" s="195" t="s">
        <v>1646</v>
      </c>
      <c r="F247" s="42"/>
      <c r="G247" s="195" t="s">
        <v>257</v>
      </c>
      <c r="H247" s="42"/>
      <c r="I247" s="35">
        <v>3750000</v>
      </c>
      <c r="J247" s="35">
        <v>0</v>
      </c>
      <c r="K247" s="35">
        <f t="shared" si="2"/>
        <v>3750000</v>
      </c>
    </row>
    <row r="248" spans="1:11" ht="14.25" customHeight="1" x14ac:dyDescent="0.25">
      <c r="A248" s="37">
        <v>43347</v>
      </c>
      <c r="B248" s="159">
        <v>84</v>
      </c>
      <c r="C248" s="24">
        <v>925</v>
      </c>
      <c r="D248" s="39">
        <v>1060</v>
      </c>
      <c r="E248" s="195" t="s">
        <v>1647</v>
      </c>
      <c r="F248" s="42"/>
      <c r="G248" s="195" t="s">
        <v>295</v>
      </c>
      <c r="H248" s="42"/>
      <c r="I248" s="35">
        <v>16996600</v>
      </c>
      <c r="J248" s="35">
        <v>0</v>
      </c>
      <c r="K248" s="35">
        <f t="shared" si="2"/>
        <v>16996600</v>
      </c>
    </row>
    <row r="249" spans="1:11" ht="14.25" customHeight="1" x14ac:dyDescent="0.25">
      <c r="A249" s="37">
        <v>43347</v>
      </c>
      <c r="B249" s="159">
        <v>83</v>
      </c>
      <c r="C249" s="24">
        <v>926</v>
      </c>
      <c r="D249" s="39">
        <v>1062</v>
      </c>
      <c r="E249" s="195" t="s">
        <v>1648</v>
      </c>
      <c r="F249" s="42"/>
      <c r="G249" s="195" t="s">
        <v>284</v>
      </c>
      <c r="H249" s="42"/>
      <c r="I249" s="35">
        <v>20160000</v>
      </c>
      <c r="J249" s="35">
        <v>0</v>
      </c>
      <c r="K249" s="35">
        <f t="shared" si="2"/>
        <v>20160000</v>
      </c>
    </row>
    <row r="250" spans="1:11" ht="14.25" customHeight="1" x14ac:dyDescent="0.25">
      <c r="A250" s="37">
        <v>43347</v>
      </c>
      <c r="B250" s="159">
        <v>33</v>
      </c>
      <c r="C250" s="24">
        <v>922</v>
      </c>
      <c r="D250" s="39">
        <v>1064</v>
      </c>
      <c r="E250" s="195" t="s">
        <v>1649</v>
      </c>
      <c r="F250" s="42"/>
      <c r="G250" s="195" t="s">
        <v>268</v>
      </c>
      <c r="H250" s="42"/>
      <c r="I250" s="35">
        <v>8506667</v>
      </c>
      <c r="J250" s="35">
        <v>0</v>
      </c>
      <c r="K250" s="35">
        <f t="shared" si="2"/>
        <v>8506667</v>
      </c>
    </row>
    <row r="251" spans="1:11" ht="14.25" customHeight="1" x14ac:dyDescent="0.25">
      <c r="A251" s="37">
        <v>43347</v>
      </c>
      <c r="B251" s="159">
        <v>35</v>
      </c>
      <c r="C251" s="24">
        <v>917</v>
      </c>
      <c r="D251" s="39">
        <v>1066</v>
      </c>
      <c r="E251" s="195" t="s">
        <v>1650</v>
      </c>
      <c r="F251" s="42"/>
      <c r="G251" s="195" t="s">
        <v>258</v>
      </c>
      <c r="H251" s="42"/>
      <c r="I251" s="35">
        <v>8506667</v>
      </c>
      <c r="J251" s="35">
        <v>0</v>
      </c>
      <c r="K251" s="35">
        <f t="shared" si="2"/>
        <v>8506667</v>
      </c>
    </row>
    <row r="252" spans="1:11" ht="14.25" customHeight="1" x14ac:dyDescent="0.25">
      <c r="A252" s="37">
        <v>43347</v>
      </c>
      <c r="B252" s="159">
        <v>36</v>
      </c>
      <c r="C252" s="24">
        <v>918</v>
      </c>
      <c r="D252" s="39">
        <v>1067</v>
      </c>
      <c r="E252" s="195" t="s">
        <v>1651</v>
      </c>
      <c r="F252" s="42"/>
      <c r="G252" s="195" t="s">
        <v>286</v>
      </c>
      <c r="H252" s="42"/>
      <c r="I252" s="35">
        <v>8140000</v>
      </c>
      <c r="J252" s="35">
        <v>0</v>
      </c>
      <c r="K252" s="35">
        <f t="shared" si="2"/>
        <v>8140000</v>
      </c>
    </row>
    <row r="253" spans="1:11" ht="14.25" customHeight="1" x14ac:dyDescent="0.25">
      <c r="A253" s="37">
        <v>43347</v>
      </c>
      <c r="B253" s="159">
        <v>114</v>
      </c>
      <c r="C253" s="24">
        <v>928</v>
      </c>
      <c r="D253" s="39">
        <v>1069</v>
      </c>
      <c r="E253" s="195" t="s">
        <v>1652</v>
      </c>
      <c r="F253" s="42"/>
      <c r="G253" s="195" t="s">
        <v>303</v>
      </c>
      <c r="H253" s="42"/>
      <c r="I253" s="35">
        <v>21210000</v>
      </c>
      <c r="J253" s="35">
        <v>0</v>
      </c>
      <c r="K253" s="35">
        <f t="shared" si="2"/>
        <v>21210000</v>
      </c>
    </row>
    <row r="254" spans="1:11" ht="14.25" customHeight="1" x14ac:dyDescent="0.25">
      <c r="A254" s="37">
        <v>43347</v>
      </c>
      <c r="B254" s="159">
        <v>118</v>
      </c>
      <c r="C254" s="24">
        <v>930</v>
      </c>
      <c r="D254" s="39">
        <v>1070</v>
      </c>
      <c r="E254" s="195" t="s">
        <v>1653</v>
      </c>
      <c r="F254" s="42"/>
      <c r="G254" s="195" t="s">
        <v>293</v>
      </c>
      <c r="H254" s="42"/>
      <c r="I254" s="35">
        <v>16996600</v>
      </c>
      <c r="J254" s="35">
        <v>0</v>
      </c>
      <c r="K254" s="35">
        <f t="shared" si="2"/>
        <v>16996600</v>
      </c>
    </row>
    <row r="255" spans="1:11" ht="14.25" customHeight="1" x14ac:dyDescent="0.25">
      <c r="A255" s="37">
        <v>43347</v>
      </c>
      <c r="B255" s="159">
        <v>109</v>
      </c>
      <c r="C255" s="24">
        <v>927</v>
      </c>
      <c r="D255" s="39">
        <v>1071</v>
      </c>
      <c r="E255" s="195" t="s">
        <v>1654</v>
      </c>
      <c r="F255" s="42"/>
      <c r="G255" s="195" t="s">
        <v>296</v>
      </c>
      <c r="H255" s="42"/>
      <c r="I255" s="35">
        <v>18516667</v>
      </c>
      <c r="J255" s="35">
        <v>0</v>
      </c>
      <c r="K255" s="35">
        <f t="shared" si="2"/>
        <v>18516667</v>
      </c>
    </row>
    <row r="256" spans="1:11" ht="14.25" customHeight="1" x14ac:dyDescent="0.25">
      <c r="A256" s="37">
        <v>43347</v>
      </c>
      <c r="B256" s="159">
        <v>467</v>
      </c>
      <c r="C256" s="24">
        <v>952</v>
      </c>
      <c r="D256" s="39">
        <v>1072</v>
      </c>
      <c r="E256" s="195" t="s">
        <v>1655</v>
      </c>
      <c r="F256" s="42"/>
      <c r="G256" s="195" t="s">
        <v>854</v>
      </c>
      <c r="H256" s="42"/>
      <c r="I256" s="35">
        <v>20995713</v>
      </c>
      <c r="J256" s="35">
        <v>0</v>
      </c>
      <c r="K256" s="35">
        <f t="shared" si="2"/>
        <v>20995713</v>
      </c>
    </row>
    <row r="257" spans="1:11" ht="14.25" customHeight="1" x14ac:dyDescent="0.25">
      <c r="A257" s="37">
        <v>43348</v>
      </c>
      <c r="B257" s="159" t="s">
        <v>1337</v>
      </c>
      <c r="C257" s="24">
        <v>755</v>
      </c>
      <c r="D257" s="39">
        <v>1078</v>
      </c>
      <c r="E257" s="195" t="s">
        <v>1656</v>
      </c>
      <c r="F257" s="42"/>
      <c r="G257" s="195" t="s">
        <v>1736</v>
      </c>
      <c r="H257" s="42"/>
      <c r="I257" s="35">
        <v>69600</v>
      </c>
      <c r="J257" s="35">
        <v>69600</v>
      </c>
      <c r="K257" s="35">
        <f t="shared" si="2"/>
        <v>0</v>
      </c>
    </row>
    <row r="258" spans="1:11" ht="14.25" customHeight="1" x14ac:dyDescent="0.25">
      <c r="A258" s="37">
        <v>43349</v>
      </c>
      <c r="B258" s="159">
        <v>170</v>
      </c>
      <c r="C258" s="24">
        <v>924</v>
      </c>
      <c r="D258" s="39">
        <v>1083</v>
      </c>
      <c r="E258" s="195" t="s">
        <v>1657</v>
      </c>
      <c r="F258" s="42"/>
      <c r="G258" s="195" t="s">
        <v>320</v>
      </c>
      <c r="H258" s="42"/>
      <c r="I258" s="35">
        <v>23603333</v>
      </c>
      <c r="J258" s="35">
        <v>0</v>
      </c>
      <c r="K258" s="35">
        <f t="shared" si="2"/>
        <v>23603333</v>
      </c>
    </row>
    <row r="259" spans="1:11" ht="14.25" customHeight="1" x14ac:dyDescent="0.25">
      <c r="A259" s="37">
        <v>43349</v>
      </c>
      <c r="B259" s="159">
        <v>69</v>
      </c>
      <c r="C259" s="24">
        <v>931</v>
      </c>
      <c r="D259" s="39">
        <v>1084</v>
      </c>
      <c r="E259" s="195" t="s">
        <v>1658</v>
      </c>
      <c r="F259" s="42"/>
      <c r="G259" s="195" t="s">
        <v>279</v>
      </c>
      <c r="H259" s="42"/>
      <c r="I259" s="35">
        <v>14250000</v>
      </c>
      <c r="J259" s="35">
        <v>0</v>
      </c>
      <c r="K259" s="35">
        <f t="shared" si="2"/>
        <v>14250000</v>
      </c>
    </row>
    <row r="260" spans="1:11" ht="14.25" customHeight="1" x14ac:dyDescent="0.25">
      <c r="A260" s="37">
        <v>43349</v>
      </c>
      <c r="B260" s="159">
        <v>134</v>
      </c>
      <c r="C260" s="24">
        <v>914</v>
      </c>
      <c r="D260" s="39">
        <v>1090</v>
      </c>
      <c r="E260" s="195" t="s">
        <v>1659</v>
      </c>
      <c r="F260" s="42"/>
      <c r="G260" s="195" t="s">
        <v>794</v>
      </c>
      <c r="H260" s="42"/>
      <c r="I260" s="35">
        <v>7553333</v>
      </c>
      <c r="J260" s="35">
        <v>0</v>
      </c>
      <c r="K260" s="35">
        <f t="shared" si="2"/>
        <v>7553333</v>
      </c>
    </row>
    <row r="261" spans="1:11" ht="14.25" customHeight="1" x14ac:dyDescent="0.25">
      <c r="A261" s="37">
        <v>43349</v>
      </c>
      <c r="B261" s="159">
        <v>40</v>
      </c>
      <c r="C261" s="24">
        <v>933</v>
      </c>
      <c r="D261" s="39">
        <v>1091</v>
      </c>
      <c r="E261" s="195" t="s">
        <v>1660</v>
      </c>
      <c r="F261" s="42"/>
      <c r="G261" s="195" t="s">
        <v>270</v>
      </c>
      <c r="H261" s="42"/>
      <c r="I261" s="35">
        <v>8213333</v>
      </c>
      <c r="J261" s="35">
        <v>0</v>
      </c>
      <c r="K261" s="35">
        <f t="shared" si="2"/>
        <v>8213333</v>
      </c>
    </row>
    <row r="262" spans="1:11" ht="14.25" customHeight="1" x14ac:dyDescent="0.25">
      <c r="A262" s="37">
        <v>43349</v>
      </c>
      <c r="B262" s="159">
        <v>132</v>
      </c>
      <c r="C262" s="24">
        <v>916</v>
      </c>
      <c r="D262" s="39">
        <v>1092</v>
      </c>
      <c r="E262" s="195" t="s">
        <v>1661</v>
      </c>
      <c r="F262" s="42"/>
      <c r="G262" s="195" t="s">
        <v>305</v>
      </c>
      <c r="H262" s="42"/>
      <c r="I262" s="35">
        <v>7993333</v>
      </c>
      <c r="J262" s="35">
        <v>0</v>
      </c>
      <c r="K262" s="35">
        <f t="shared" si="2"/>
        <v>7993333</v>
      </c>
    </row>
    <row r="263" spans="1:11" ht="14.25" customHeight="1" x14ac:dyDescent="0.25">
      <c r="A263" s="37">
        <v>43350</v>
      </c>
      <c r="B263" s="159">
        <v>136</v>
      </c>
      <c r="C263" s="24">
        <v>921</v>
      </c>
      <c r="D263" s="39">
        <v>1097</v>
      </c>
      <c r="E263" s="195" t="s">
        <v>1662</v>
      </c>
      <c r="F263" s="42"/>
      <c r="G263" s="195" t="s">
        <v>318</v>
      </c>
      <c r="H263" s="42"/>
      <c r="I263" s="35">
        <v>7773333</v>
      </c>
      <c r="J263" s="35">
        <v>0</v>
      </c>
      <c r="K263" s="35">
        <f t="shared" si="2"/>
        <v>7773333</v>
      </c>
    </row>
    <row r="264" spans="1:11" ht="14.25" customHeight="1" x14ac:dyDescent="0.25">
      <c r="A264" s="37">
        <v>43350</v>
      </c>
      <c r="B264" s="159">
        <v>44</v>
      </c>
      <c r="C264" s="24">
        <v>913</v>
      </c>
      <c r="D264" s="39">
        <v>1098</v>
      </c>
      <c r="E264" s="195" t="s">
        <v>1663</v>
      </c>
      <c r="F264" s="42"/>
      <c r="G264" s="195" t="s">
        <v>304</v>
      </c>
      <c r="H264" s="42"/>
      <c r="I264" s="35">
        <v>14325667</v>
      </c>
      <c r="J264" s="35">
        <v>0</v>
      </c>
      <c r="K264" s="35">
        <f t="shared" si="2"/>
        <v>14325667</v>
      </c>
    </row>
    <row r="265" spans="1:11" ht="14.25" customHeight="1" x14ac:dyDescent="0.25">
      <c r="A265" s="37">
        <v>43350</v>
      </c>
      <c r="B265" s="159">
        <v>82</v>
      </c>
      <c r="C265" s="24">
        <v>1002</v>
      </c>
      <c r="D265" s="39">
        <v>1105</v>
      </c>
      <c r="E265" s="195" t="s">
        <v>1664</v>
      </c>
      <c r="F265" s="42"/>
      <c r="G265" s="195" t="s">
        <v>283</v>
      </c>
      <c r="H265" s="42"/>
      <c r="I265" s="35">
        <v>21630000</v>
      </c>
      <c r="J265" s="35">
        <v>0</v>
      </c>
      <c r="K265" s="35">
        <f t="shared" si="2"/>
        <v>21630000</v>
      </c>
    </row>
    <row r="266" spans="1:11" ht="14.25" customHeight="1" x14ac:dyDescent="0.25">
      <c r="A266" s="37">
        <v>43350</v>
      </c>
      <c r="B266" s="159">
        <v>41</v>
      </c>
      <c r="C266" s="24">
        <v>920</v>
      </c>
      <c r="D266" s="39">
        <v>1108</v>
      </c>
      <c r="E266" s="195" t="s">
        <v>1665</v>
      </c>
      <c r="F266" s="42"/>
      <c r="G266" s="195" t="s">
        <v>276</v>
      </c>
      <c r="H266" s="42"/>
      <c r="I266" s="35">
        <v>8140000</v>
      </c>
      <c r="J266" s="35">
        <v>0</v>
      </c>
      <c r="K266" s="35">
        <f t="shared" si="2"/>
        <v>8140000</v>
      </c>
    </row>
    <row r="267" spans="1:11" ht="14.25" customHeight="1" x14ac:dyDescent="0.25">
      <c r="A267" s="37">
        <v>43350</v>
      </c>
      <c r="B267" s="159">
        <v>691</v>
      </c>
      <c r="C267" s="24">
        <v>950</v>
      </c>
      <c r="D267" s="39">
        <v>1109</v>
      </c>
      <c r="E267" s="195" t="s">
        <v>1666</v>
      </c>
      <c r="F267" s="42"/>
      <c r="G267" s="195" t="s">
        <v>1416</v>
      </c>
      <c r="H267" s="42"/>
      <c r="I267" s="35">
        <v>31250000</v>
      </c>
      <c r="J267" s="35">
        <v>0</v>
      </c>
      <c r="K267" s="35">
        <f t="shared" si="2"/>
        <v>31250000</v>
      </c>
    </row>
    <row r="268" spans="1:11" ht="14.25" customHeight="1" x14ac:dyDescent="0.25">
      <c r="A268" s="37">
        <v>43353</v>
      </c>
      <c r="B268" s="159">
        <v>122</v>
      </c>
      <c r="C268" s="24">
        <v>1087</v>
      </c>
      <c r="D268" s="39">
        <v>1116</v>
      </c>
      <c r="E268" s="195" t="s">
        <v>1667</v>
      </c>
      <c r="F268" s="42"/>
      <c r="G268" s="195" t="s">
        <v>297</v>
      </c>
      <c r="H268" s="42"/>
      <c r="I268" s="35">
        <v>13803333</v>
      </c>
      <c r="J268" s="35">
        <v>0</v>
      </c>
      <c r="K268" s="35">
        <f t="shared" si="2"/>
        <v>13803333</v>
      </c>
    </row>
    <row r="269" spans="1:11" ht="14.25" customHeight="1" x14ac:dyDescent="0.25">
      <c r="A269" s="37">
        <v>43353</v>
      </c>
      <c r="B269" s="159">
        <v>117</v>
      </c>
      <c r="C269" s="24">
        <v>1089</v>
      </c>
      <c r="D269" s="39">
        <v>1118</v>
      </c>
      <c r="E269" s="195" t="s">
        <v>1668</v>
      </c>
      <c r="F269" s="42"/>
      <c r="G269" s="195" t="s">
        <v>292</v>
      </c>
      <c r="H269" s="42"/>
      <c r="I269" s="35">
        <v>17675000</v>
      </c>
      <c r="J269" s="35">
        <v>0</v>
      </c>
      <c r="K269" s="35">
        <f t="shared" si="2"/>
        <v>17675000</v>
      </c>
    </row>
    <row r="270" spans="1:11" ht="14.25" customHeight="1" x14ac:dyDescent="0.25">
      <c r="A270" s="37">
        <v>43354</v>
      </c>
      <c r="B270" s="159">
        <v>142</v>
      </c>
      <c r="C270" s="24">
        <v>929</v>
      </c>
      <c r="D270" s="39">
        <v>1121</v>
      </c>
      <c r="E270" s="195" t="s">
        <v>1669</v>
      </c>
      <c r="F270" s="42"/>
      <c r="G270" s="195" t="s">
        <v>322</v>
      </c>
      <c r="H270" s="42"/>
      <c r="I270" s="35">
        <v>7248000</v>
      </c>
      <c r="J270" s="35">
        <v>0</v>
      </c>
      <c r="K270" s="35">
        <f t="shared" si="2"/>
        <v>7248000</v>
      </c>
    </row>
    <row r="271" spans="1:11" ht="14.25" customHeight="1" x14ac:dyDescent="0.25">
      <c r="A271" s="37">
        <v>43354</v>
      </c>
      <c r="B271" s="159">
        <v>148</v>
      </c>
      <c r="C271" s="24">
        <v>1082</v>
      </c>
      <c r="D271" s="39">
        <v>1131</v>
      </c>
      <c r="E271" s="195" t="s">
        <v>1670</v>
      </c>
      <c r="F271" s="42"/>
      <c r="G271" s="195" t="s">
        <v>313</v>
      </c>
      <c r="H271" s="42"/>
      <c r="I271" s="35">
        <v>16930000</v>
      </c>
      <c r="J271" s="35">
        <v>0</v>
      </c>
      <c r="K271" s="35">
        <f t="shared" si="2"/>
        <v>16930000</v>
      </c>
    </row>
    <row r="272" spans="1:11" ht="14.25" customHeight="1" x14ac:dyDescent="0.25">
      <c r="A272" s="37">
        <v>43354</v>
      </c>
      <c r="B272" s="159">
        <v>102</v>
      </c>
      <c r="C272" s="24">
        <v>1031</v>
      </c>
      <c r="D272" s="39">
        <v>1132</v>
      </c>
      <c r="E272" s="195" t="s">
        <v>1671</v>
      </c>
      <c r="F272" s="42"/>
      <c r="G272" s="195" t="s">
        <v>312</v>
      </c>
      <c r="H272" s="42"/>
      <c r="I272" s="35">
        <v>12150000</v>
      </c>
      <c r="J272" s="35">
        <v>0</v>
      </c>
      <c r="K272" s="35">
        <f t="shared" si="2"/>
        <v>12150000</v>
      </c>
    </row>
    <row r="273" spans="1:11" ht="14.25" customHeight="1" x14ac:dyDescent="0.25">
      <c r="A273" s="37">
        <v>43354</v>
      </c>
      <c r="B273" s="159">
        <v>123</v>
      </c>
      <c r="C273" s="24">
        <v>1032</v>
      </c>
      <c r="D273" s="39">
        <v>1133</v>
      </c>
      <c r="E273" s="195" t="s">
        <v>1672</v>
      </c>
      <c r="F273" s="42"/>
      <c r="G273" s="195" t="s">
        <v>300</v>
      </c>
      <c r="H273" s="42"/>
      <c r="I273" s="35">
        <v>17500000</v>
      </c>
      <c r="J273" s="35">
        <v>0</v>
      </c>
      <c r="K273" s="35">
        <f t="shared" si="2"/>
        <v>17500000</v>
      </c>
    </row>
    <row r="274" spans="1:11" ht="14.25" customHeight="1" x14ac:dyDescent="0.25">
      <c r="A274" s="37">
        <v>43354</v>
      </c>
      <c r="B274" s="159">
        <v>560</v>
      </c>
      <c r="C274" s="24">
        <v>1034</v>
      </c>
      <c r="D274" s="39">
        <v>1134</v>
      </c>
      <c r="E274" s="195" t="s">
        <v>1673</v>
      </c>
      <c r="F274" s="42"/>
      <c r="G274" s="195" t="s">
        <v>883</v>
      </c>
      <c r="H274" s="42"/>
      <c r="I274" s="35">
        <v>17766667</v>
      </c>
      <c r="J274" s="35">
        <v>0</v>
      </c>
      <c r="K274" s="35">
        <f t="shared" si="2"/>
        <v>17766667</v>
      </c>
    </row>
    <row r="275" spans="1:11" ht="14.25" customHeight="1" x14ac:dyDescent="0.25">
      <c r="A275" s="37">
        <v>43354</v>
      </c>
      <c r="B275" s="159">
        <v>101</v>
      </c>
      <c r="C275" s="24">
        <v>1033</v>
      </c>
      <c r="D275" s="39">
        <v>1135</v>
      </c>
      <c r="E275" s="195" t="s">
        <v>1674</v>
      </c>
      <c r="F275" s="42"/>
      <c r="G275" s="195" t="s">
        <v>317</v>
      </c>
      <c r="H275" s="42"/>
      <c r="I275" s="35">
        <v>12286667</v>
      </c>
      <c r="J275" s="35">
        <v>0</v>
      </c>
      <c r="K275" s="35">
        <f t="shared" si="2"/>
        <v>12286667</v>
      </c>
    </row>
    <row r="276" spans="1:11" ht="14.25" customHeight="1" x14ac:dyDescent="0.25">
      <c r="A276" s="37">
        <v>43354</v>
      </c>
      <c r="B276" s="159">
        <v>545</v>
      </c>
      <c r="C276" s="24">
        <v>1001</v>
      </c>
      <c r="D276" s="39">
        <v>1139</v>
      </c>
      <c r="E276" s="195" t="s">
        <v>1675</v>
      </c>
      <c r="F276" s="42"/>
      <c r="G276" s="195" t="s">
        <v>865</v>
      </c>
      <c r="H276" s="42"/>
      <c r="I276" s="35">
        <v>12450000</v>
      </c>
      <c r="J276" s="35">
        <v>0</v>
      </c>
      <c r="K276" s="35">
        <f t="shared" si="2"/>
        <v>12450000</v>
      </c>
    </row>
    <row r="277" spans="1:11" ht="14.25" customHeight="1" x14ac:dyDescent="0.25">
      <c r="A277" s="37">
        <v>43354</v>
      </c>
      <c r="B277" s="159">
        <v>147</v>
      </c>
      <c r="C277" s="24">
        <v>1073</v>
      </c>
      <c r="D277" s="39">
        <v>1140</v>
      </c>
      <c r="E277" s="195" t="s">
        <v>1676</v>
      </c>
      <c r="F277" s="42"/>
      <c r="G277" s="195" t="s">
        <v>314</v>
      </c>
      <c r="H277" s="42"/>
      <c r="I277" s="35">
        <v>13023333</v>
      </c>
      <c r="J277" s="35">
        <v>0</v>
      </c>
      <c r="K277" s="35">
        <f t="shared" si="2"/>
        <v>13023333</v>
      </c>
    </row>
    <row r="278" spans="1:11" ht="14.25" customHeight="1" x14ac:dyDescent="0.25">
      <c r="A278" s="37">
        <v>43354</v>
      </c>
      <c r="B278" s="159">
        <v>564</v>
      </c>
      <c r="C278" s="24">
        <v>1029</v>
      </c>
      <c r="D278" s="39">
        <v>1144</v>
      </c>
      <c r="E278" s="195" t="s">
        <v>1677</v>
      </c>
      <c r="F278" s="42"/>
      <c r="G278" s="195" t="s">
        <v>871</v>
      </c>
      <c r="H278" s="42"/>
      <c r="I278" s="35">
        <v>9566667</v>
      </c>
      <c r="J278" s="35">
        <v>0</v>
      </c>
      <c r="K278" s="35">
        <f t="shared" si="2"/>
        <v>9566667</v>
      </c>
    </row>
    <row r="279" spans="1:11" ht="14.25" customHeight="1" x14ac:dyDescent="0.25">
      <c r="A279" s="37">
        <v>43354</v>
      </c>
      <c r="B279" s="159">
        <v>150</v>
      </c>
      <c r="C279" s="24">
        <v>1102</v>
      </c>
      <c r="D279" s="39">
        <v>1160</v>
      </c>
      <c r="E279" s="195" t="s">
        <v>1678</v>
      </c>
      <c r="F279" s="42"/>
      <c r="G279" s="195" t="s">
        <v>310</v>
      </c>
      <c r="H279" s="42"/>
      <c r="I279" s="35">
        <v>12666667</v>
      </c>
      <c r="J279" s="35">
        <v>0</v>
      </c>
      <c r="K279" s="35">
        <f t="shared" si="2"/>
        <v>12666667</v>
      </c>
    </row>
    <row r="280" spans="1:11" ht="14.25" customHeight="1" x14ac:dyDescent="0.25">
      <c r="A280" s="37">
        <v>43354</v>
      </c>
      <c r="B280" s="159">
        <v>133</v>
      </c>
      <c r="C280" s="24">
        <v>915</v>
      </c>
      <c r="D280" s="39">
        <v>1169</v>
      </c>
      <c r="E280" s="195" t="s">
        <v>1679</v>
      </c>
      <c r="F280" s="42"/>
      <c r="G280" s="195" t="s">
        <v>306</v>
      </c>
      <c r="H280" s="42"/>
      <c r="I280" s="35">
        <v>7993333</v>
      </c>
      <c r="J280" s="35">
        <v>0</v>
      </c>
      <c r="K280" s="35">
        <f t="shared" ref="K280:K343" si="3">+I280-J280</f>
        <v>7993333</v>
      </c>
    </row>
    <row r="281" spans="1:11" ht="14.25" customHeight="1" x14ac:dyDescent="0.25">
      <c r="A281" s="37">
        <v>43354</v>
      </c>
      <c r="B281" s="159">
        <v>135</v>
      </c>
      <c r="C281" s="24">
        <v>1026</v>
      </c>
      <c r="D281" s="39">
        <v>1174</v>
      </c>
      <c r="E281" s="195" t="s">
        <v>1680</v>
      </c>
      <c r="F281" s="42"/>
      <c r="G281" s="195" t="s">
        <v>307</v>
      </c>
      <c r="H281" s="42"/>
      <c r="I281" s="35">
        <v>7406667</v>
      </c>
      <c r="J281" s="35">
        <v>0</v>
      </c>
      <c r="K281" s="35">
        <f t="shared" si="3"/>
        <v>7406667</v>
      </c>
    </row>
    <row r="282" spans="1:11" ht="14.25" customHeight="1" x14ac:dyDescent="0.25">
      <c r="A282" s="37">
        <v>43354</v>
      </c>
      <c r="B282" s="159">
        <v>38</v>
      </c>
      <c r="C282" s="24">
        <v>923</v>
      </c>
      <c r="D282" s="39">
        <v>1185</v>
      </c>
      <c r="E282" s="195" t="s">
        <v>1681</v>
      </c>
      <c r="F282" s="42"/>
      <c r="G282" s="195" t="s">
        <v>269</v>
      </c>
      <c r="H282" s="42"/>
      <c r="I282" s="35">
        <v>8213333</v>
      </c>
      <c r="J282" s="35">
        <v>0</v>
      </c>
      <c r="K282" s="35">
        <f t="shared" si="3"/>
        <v>8213333</v>
      </c>
    </row>
    <row r="283" spans="1:11" ht="14.25" customHeight="1" x14ac:dyDescent="0.25">
      <c r="A283" s="37">
        <v>43354</v>
      </c>
      <c r="B283" s="159">
        <v>42</v>
      </c>
      <c r="C283" s="24">
        <v>919</v>
      </c>
      <c r="D283" s="39">
        <v>1186</v>
      </c>
      <c r="E283" s="195" t="s">
        <v>1682</v>
      </c>
      <c r="F283" s="42"/>
      <c r="G283" s="195" t="s">
        <v>277</v>
      </c>
      <c r="H283" s="42"/>
      <c r="I283" s="35">
        <v>8213333</v>
      </c>
      <c r="J283" s="35">
        <v>0</v>
      </c>
      <c r="K283" s="35">
        <f t="shared" si="3"/>
        <v>8213333</v>
      </c>
    </row>
    <row r="284" spans="1:11" ht="14.25" customHeight="1" x14ac:dyDescent="0.25">
      <c r="A284" s="37">
        <v>43355</v>
      </c>
      <c r="B284" s="159">
        <v>405</v>
      </c>
      <c r="C284" s="24">
        <v>1071</v>
      </c>
      <c r="D284" s="39">
        <v>1197</v>
      </c>
      <c r="E284" s="195" t="s">
        <v>1683</v>
      </c>
      <c r="F284" s="42"/>
      <c r="G284" s="195" t="s">
        <v>826</v>
      </c>
      <c r="H284" s="42"/>
      <c r="I284" s="35">
        <v>7260000</v>
      </c>
      <c r="J284" s="35">
        <v>0</v>
      </c>
      <c r="K284" s="35">
        <f t="shared" si="3"/>
        <v>7260000</v>
      </c>
    </row>
    <row r="285" spans="1:11" ht="14.25" customHeight="1" x14ac:dyDescent="0.25">
      <c r="A285" s="37">
        <v>43355</v>
      </c>
      <c r="B285" s="159">
        <v>406</v>
      </c>
      <c r="C285" s="24">
        <v>1065</v>
      </c>
      <c r="D285" s="39">
        <v>1211</v>
      </c>
      <c r="E285" s="195" t="s">
        <v>1684</v>
      </c>
      <c r="F285" s="42"/>
      <c r="G285" s="195" t="s">
        <v>836</v>
      </c>
      <c r="H285" s="42"/>
      <c r="I285" s="35">
        <v>7186667</v>
      </c>
      <c r="J285" s="35">
        <v>0</v>
      </c>
      <c r="K285" s="35">
        <f t="shared" si="3"/>
        <v>7186667</v>
      </c>
    </row>
    <row r="286" spans="1:11" ht="14.25" customHeight="1" x14ac:dyDescent="0.25">
      <c r="A286" s="37">
        <v>43355</v>
      </c>
      <c r="B286" s="159">
        <v>547</v>
      </c>
      <c r="C286" s="24">
        <v>1009</v>
      </c>
      <c r="D286" s="39">
        <v>1225</v>
      </c>
      <c r="E286" s="195" t="s">
        <v>1685</v>
      </c>
      <c r="F286" s="42"/>
      <c r="G286" s="195" t="s">
        <v>866</v>
      </c>
      <c r="H286" s="42"/>
      <c r="I286" s="35">
        <v>10400000</v>
      </c>
      <c r="J286" s="35">
        <v>0</v>
      </c>
      <c r="K286" s="35">
        <f t="shared" si="3"/>
        <v>10400000</v>
      </c>
    </row>
    <row r="287" spans="1:11" ht="14.25" customHeight="1" x14ac:dyDescent="0.25">
      <c r="A287" s="37">
        <v>43356</v>
      </c>
      <c r="B287" s="159">
        <v>180</v>
      </c>
      <c r="C287" s="24">
        <v>1070</v>
      </c>
      <c r="D287" s="39">
        <v>1231</v>
      </c>
      <c r="E287" s="195" t="s">
        <v>1686</v>
      </c>
      <c r="F287" s="42"/>
      <c r="G287" s="195" t="s">
        <v>321</v>
      </c>
      <c r="H287" s="42"/>
      <c r="I287" s="35">
        <v>15040000</v>
      </c>
      <c r="J287" s="35">
        <v>0</v>
      </c>
      <c r="K287" s="35">
        <f t="shared" si="3"/>
        <v>15040000</v>
      </c>
    </row>
    <row r="288" spans="1:11" ht="14.25" customHeight="1" x14ac:dyDescent="0.25">
      <c r="A288" s="37">
        <v>43356</v>
      </c>
      <c r="B288" s="159">
        <v>448</v>
      </c>
      <c r="C288" s="24">
        <v>1019</v>
      </c>
      <c r="D288" s="39">
        <v>1247</v>
      </c>
      <c r="E288" s="195" t="s">
        <v>1687</v>
      </c>
      <c r="F288" s="42"/>
      <c r="G288" s="195" t="s">
        <v>849</v>
      </c>
      <c r="H288" s="42"/>
      <c r="I288" s="35">
        <v>6600000</v>
      </c>
      <c r="J288" s="35">
        <v>0</v>
      </c>
      <c r="K288" s="35">
        <f t="shared" si="3"/>
        <v>6600000</v>
      </c>
    </row>
    <row r="289" spans="1:11" ht="14.25" customHeight="1" x14ac:dyDescent="0.25">
      <c r="A289" s="37">
        <v>43356</v>
      </c>
      <c r="B289" s="159">
        <v>291</v>
      </c>
      <c r="C289" s="24">
        <v>1078</v>
      </c>
      <c r="D289" s="39">
        <v>1261</v>
      </c>
      <c r="E289" s="196" t="s">
        <v>1702</v>
      </c>
      <c r="F289" s="42"/>
      <c r="G289" s="196" t="s">
        <v>825</v>
      </c>
      <c r="H289" s="42"/>
      <c r="I289" s="35">
        <v>6300000</v>
      </c>
      <c r="J289" s="35">
        <v>0</v>
      </c>
      <c r="K289" s="35">
        <f t="shared" si="3"/>
        <v>6300000</v>
      </c>
    </row>
    <row r="290" spans="1:11" ht="14.25" customHeight="1" x14ac:dyDescent="0.25">
      <c r="A290" s="37">
        <v>43357</v>
      </c>
      <c r="B290" s="159">
        <v>153</v>
      </c>
      <c r="C290" s="24">
        <v>1249</v>
      </c>
      <c r="D290" s="39">
        <v>1273</v>
      </c>
      <c r="E290" s="196" t="s">
        <v>1723</v>
      </c>
      <c r="F290" s="42"/>
      <c r="G290" s="196" t="s">
        <v>316</v>
      </c>
      <c r="H290" s="42"/>
      <c r="I290" s="35">
        <v>10588933</v>
      </c>
      <c r="J290" s="35">
        <v>0</v>
      </c>
      <c r="K290" s="35">
        <f t="shared" si="3"/>
        <v>10588933</v>
      </c>
    </row>
    <row r="291" spans="1:11" ht="14.25" customHeight="1" x14ac:dyDescent="0.25">
      <c r="A291" s="37">
        <v>43357</v>
      </c>
      <c r="B291" s="159">
        <v>659</v>
      </c>
      <c r="C291" s="24">
        <v>1129</v>
      </c>
      <c r="D291" s="39">
        <v>1275</v>
      </c>
      <c r="E291" s="196" t="s">
        <v>1710</v>
      </c>
      <c r="F291" s="42"/>
      <c r="G291" s="196" t="s">
        <v>893</v>
      </c>
      <c r="H291" s="42"/>
      <c r="I291" s="35">
        <v>5740000</v>
      </c>
      <c r="J291" s="35">
        <v>0</v>
      </c>
      <c r="K291" s="35">
        <f t="shared" si="3"/>
        <v>5740000</v>
      </c>
    </row>
    <row r="292" spans="1:11" ht="14.25" customHeight="1" x14ac:dyDescent="0.25">
      <c r="A292" s="37">
        <v>43357</v>
      </c>
      <c r="B292" s="159">
        <v>660</v>
      </c>
      <c r="C292" s="24">
        <v>1131</v>
      </c>
      <c r="D292" s="39">
        <v>1276</v>
      </c>
      <c r="E292" s="196" t="s">
        <v>1711</v>
      </c>
      <c r="F292" s="42"/>
      <c r="G292" s="196" t="s">
        <v>894</v>
      </c>
      <c r="H292" s="42"/>
      <c r="I292" s="35">
        <v>6266500</v>
      </c>
      <c r="J292" s="35">
        <v>0</v>
      </c>
      <c r="K292" s="35">
        <f t="shared" si="3"/>
        <v>6266500</v>
      </c>
    </row>
    <row r="293" spans="1:11" ht="14.25" customHeight="1" x14ac:dyDescent="0.25">
      <c r="A293" s="37">
        <v>43357</v>
      </c>
      <c r="B293" s="159">
        <v>452</v>
      </c>
      <c r="C293" s="24">
        <v>1074</v>
      </c>
      <c r="D293" s="39">
        <v>1278</v>
      </c>
      <c r="E293" s="196" t="s">
        <v>1699</v>
      </c>
      <c r="F293" s="42"/>
      <c r="G293" s="196" t="s">
        <v>853</v>
      </c>
      <c r="H293" s="42"/>
      <c r="I293" s="35">
        <v>4930000</v>
      </c>
      <c r="J293" s="35">
        <v>0</v>
      </c>
      <c r="K293" s="35">
        <f t="shared" si="3"/>
        <v>4930000</v>
      </c>
    </row>
    <row r="294" spans="1:11" ht="14.25" customHeight="1" x14ac:dyDescent="0.25">
      <c r="A294" s="37">
        <v>43357</v>
      </c>
      <c r="B294" s="159">
        <v>323</v>
      </c>
      <c r="C294" s="24">
        <v>1254</v>
      </c>
      <c r="D294" s="39">
        <v>1286</v>
      </c>
      <c r="E294" s="196" t="s">
        <v>1727</v>
      </c>
      <c r="F294" s="42"/>
      <c r="G294" s="196" t="s">
        <v>808</v>
      </c>
      <c r="H294" s="42"/>
      <c r="I294" s="35">
        <v>5100000</v>
      </c>
      <c r="J294" s="35">
        <v>0</v>
      </c>
      <c r="K294" s="35">
        <f t="shared" si="3"/>
        <v>5100000</v>
      </c>
    </row>
    <row r="295" spans="1:11" ht="14.25" customHeight="1" x14ac:dyDescent="0.25">
      <c r="A295" s="37">
        <v>43357</v>
      </c>
      <c r="B295" s="159">
        <v>285</v>
      </c>
      <c r="C295" s="24">
        <v>1068</v>
      </c>
      <c r="D295" s="39">
        <v>1291</v>
      </c>
      <c r="E295" s="196" t="s">
        <v>1697</v>
      </c>
      <c r="F295" s="42"/>
      <c r="G295" s="196" t="s">
        <v>803</v>
      </c>
      <c r="H295" s="42"/>
      <c r="I295" s="35">
        <v>6510000</v>
      </c>
      <c r="J295" s="35">
        <v>0</v>
      </c>
      <c r="K295" s="35">
        <f t="shared" si="3"/>
        <v>6510000</v>
      </c>
    </row>
    <row r="296" spans="1:11" ht="14.25" customHeight="1" x14ac:dyDescent="0.25">
      <c r="A296" s="37">
        <v>43357</v>
      </c>
      <c r="B296" s="159">
        <v>320</v>
      </c>
      <c r="C296" s="24">
        <v>1064</v>
      </c>
      <c r="D296" s="39">
        <v>1292</v>
      </c>
      <c r="E296" s="196" t="s">
        <v>1696</v>
      </c>
      <c r="F296" s="42"/>
      <c r="G296" s="196" t="s">
        <v>817</v>
      </c>
      <c r="H296" s="42"/>
      <c r="I296" s="35">
        <v>5270000</v>
      </c>
      <c r="J296" s="35">
        <v>0</v>
      </c>
      <c r="K296" s="35">
        <f t="shared" si="3"/>
        <v>5270000</v>
      </c>
    </row>
    <row r="297" spans="1:11" ht="14.25" customHeight="1" x14ac:dyDescent="0.25">
      <c r="A297" s="37">
        <v>43357</v>
      </c>
      <c r="B297" s="159">
        <v>321</v>
      </c>
      <c r="C297" s="24">
        <v>1058</v>
      </c>
      <c r="D297" s="39">
        <v>1293</v>
      </c>
      <c r="E297" s="196" t="s">
        <v>1693</v>
      </c>
      <c r="F297" s="42"/>
      <c r="G297" s="196" t="s">
        <v>811</v>
      </c>
      <c r="H297" s="42"/>
      <c r="I297" s="35">
        <v>5100000</v>
      </c>
      <c r="J297" s="35">
        <v>0</v>
      </c>
      <c r="K297" s="35">
        <f t="shared" si="3"/>
        <v>5100000</v>
      </c>
    </row>
    <row r="298" spans="1:11" ht="14.25" customHeight="1" x14ac:dyDescent="0.25">
      <c r="A298" s="37">
        <v>43357</v>
      </c>
      <c r="B298" s="159">
        <v>286</v>
      </c>
      <c r="C298" s="24">
        <v>1079</v>
      </c>
      <c r="D298" s="39">
        <v>1294</v>
      </c>
      <c r="E298" s="196" t="s">
        <v>1703</v>
      </c>
      <c r="F298" s="42"/>
      <c r="G298" s="196" t="s">
        <v>813</v>
      </c>
      <c r="H298" s="42"/>
      <c r="I298" s="35">
        <v>6300000</v>
      </c>
      <c r="J298" s="35">
        <v>0</v>
      </c>
      <c r="K298" s="35">
        <f t="shared" si="3"/>
        <v>6300000</v>
      </c>
    </row>
    <row r="299" spans="1:11" ht="14.25" customHeight="1" x14ac:dyDescent="0.25">
      <c r="A299" s="37">
        <v>43357</v>
      </c>
      <c r="B299" s="159">
        <v>325</v>
      </c>
      <c r="C299" s="24">
        <v>1072</v>
      </c>
      <c r="D299" s="39">
        <v>1295</v>
      </c>
      <c r="E299" s="196" t="s">
        <v>1698</v>
      </c>
      <c r="F299" s="42"/>
      <c r="G299" s="196" t="s">
        <v>809</v>
      </c>
      <c r="H299" s="42"/>
      <c r="I299" s="35">
        <v>5100000</v>
      </c>
      <c r="J299" s="35">
        <v>0</v>
      </c>
      <c r="K299" s="35">
        <f t="shared" si="3"/>
        <v>5100000</v>
      </c>
    </row>
    <row r="300" spans="1:11" ht="14.25" customHeight="1" x14ac:dyDescent="0.25">
      <c r="A300" s="37">
        <v>43357</v>
      </c>
      <c r="B300" s="159">
        <v>313</v>
      </c>
      <c r="C300" s="24">
        <v>1086</v>
      </c>
      <c r="D300" s="39">
        <v>1296</v>
      </c>
      <c r="E300" s="196" t="s">
        <v>1706</v>
      </c>
      <c r="F300" s="42"/>
      <c r="G300" s="196" t="s">
        <v>814</v>
      </c>
      <c r="H300" s="42"/>
      <c r="I300" s="35">
        <v>5100000</v>
      </c>
      <c r="J300" s="35">
        <v>0</v>
      </c>
      <c r="K300" s="35">
        <f t="shared" si="3"/>
        <v>5100000</v>
      </c>
    </row>
    <row r="301" spans="1:11" ht="14.25" customHeight="1" x14ac:dyDescent="0.25">
      <c r="A301" s="37">
        <v>43357</v>
      </c>
      <c r="B301" s="159">
        <v>315</v>
      </c>
      <c r="C301" s="24">
        <v>1077</v>
      </c>
      <c r="D301" s="39">
        <v>1297</v>
      </c>
      <c r="E301" s="196" t="s">
        <v>1701</v>
      </c>
      <c r="F301" s="42"/>
      <c r="G301" s="196" t="s">
        <v>816</v>
      </c>
      <c r="H301" s="42"/>
      <c r="I301" s="35">
        <v>5100000</v>
      </c>
      <c r="J301" s="35">
        <v>0</v>
      </c>
      <c r="K301" s="35">
        <f t="shared" si="3"/>
        <v>5100000</v>
      </c>
    </row>
    <row r="302" spans="1:11" ht="14.25" customHeight="1" x14ac:dyDescent="0.25">
      <c r="A302" s="37">
        <v>43357</v>
      </c>
      <c r="B302" s="159">
        <v>172</v>
      </c>
      <c r="C302" s="24">
        <v>1115</v>
      </c>
      <c r="D302" s="39">
        <v>1300</v>
      </c>
      <c r="E302" s="196" t="s">
        <v>1709</v>
      </c>
      <c r="F302" s="42"/>
      <c r="G302" s="196" t="s">
        <v>797</v>
      </c>
      <c r="H302" s="42"/>
      <c r="I302" s="35">
        <v>21700000</v>
      </c>
      <c r="J302" s="35">
        <v>0</v>
      </c>
      <c r="K302" s="35">
        <f t="shared" si="3"/>
        <v>21700000</v>
      </c>
    </row>
    <row r="303" spans="1:11" ht="14.25" customHeight="1" x14ac:dyDescent="0.25">
      <c r="A303" s="37">
        <v>43360</v>
      </c>
      <c r="B303" s="159">
        <v>482</v>
      </c>
      <c r="C303" s="24">
        <v>1134</v>
      </c>
      <c r="D303" s="39">
        <v>1314</v>
      </c>
      <c r="E303" s="196" t="s">
        <v>1713</v>
      </c>
      <c r="F303" s="42"/>
      <c r="G303" s="196" t="s">
        <v>862</v>
      </c>
      <c r="H303" s="42"/>
      <c r="I303" s="35">
        <v>15193333</v>
      </c>
      <c r="J303" s="35">
        <v>0</v>
      </c>
      <c r="K303" s="35">
        <f t="shared" si="3"/>
        <v>15193333</v>
      </c>
    </row>
    <row r="304" spans="1:11" ht="14.25" customHeight="1" x14ac:dyDescent="0.25">
      <c r="A304" s="37">
        <v>43360</v>
      </c>
      <c r="B304" s="159">
        <v>324</v>
      </c>
      <c r="C304" s="24">
        <v>1081</v>
      </c>
      <c r="D304" s="39">
        <v>1315</v>
      </c>
      <c r="E304" s="196" t="s">
        <v>1704</v>
      </c>
      <c r="F304" s="42"/>
      <c r="G304" s="196" t="s">
        <v>821</v>
      </c>
      <c r="H304" s="42"/>
      <c r="I304" s="35">
        <v>5100000</v>
      </c>
      <c r="J304" s="35">
        <v>0</v>
      </c>
      <c r="K304" s="35">
        <f t="shared" si="3"/>
        <v>5100000</v>
      </c>
    </row>
    <row r="305" spans="1:11" ht="14.25" customHeight="1" x14ac:dyDescent="0.25">
      <c r="A305" s="37">
        <v>43360</v>
      </c>
      <c r="B305" s="159">
        <v>327</v>
      </c>
      <c r="C305" s="24">
        <v>1044</v>
      </c>
      <c r="D305" s="39">
        <v>1316</v>
      </c>
      <c r="E305" s="196" t="s">
        <v>1691</v>
      </c>
      <c r="F305" s="42"/>
      <c r="G305" s="196" t="s">
        <v>812</v>
      </c>
      <c r="H305" s="42"/>
      <c r="I305" s="35">
        <v>5100000</v>
      </c>
      <c r="J305" s="35">
        <v>0</v>
      </c>
      <c r="K305" s="35">
        <f t="shared" si="3"/>
        <v>5100000</v>
      </c>
    </row>
    <row r="306" spans="1:11" ht="14.25" customHeight="1" x14ac:dyDescent="0.25">
      <c r="A306" s="37">
        <v>43360</v>
      </c>
      <c r="B306" s="159">
        <v>317</v>
      </c>
      <c r="C306" s="24">
        <v>1083</v>
      </c>
      <c r="D306" s="39">
        <v>1317</v>
      </c>
      <c r="E306" s="196" t="s">
        <v>1705</v>
      </c>
      <c r="F306" s="42"/>
      <c r="G306" s="196" t="s">
        <v>807</v>
      </c>
      <c r="H306" s="42"/>
      <c r="I306" s="35">
        <v>5100000</v>
      </c>
      <c r="J306" s="35">
        <v>0</v>
      </c>
      <c r="K306" s="35">
        <f t="shared" si="3"/>
        <v>5100000</v>
      </c>
    </row>
    <row r="307" spans="1:11" ht="14.25" customHeight="1" x14ac:dyDescent="0.25">
      <c r="A307" s="37">
        <v>43360</v>
      </c>
      <c r="B307" s="159">
        <v>293</v>
      </c>
      <c r="C307" s="24">
        <v>1256</v>
      </c>
      <c r="D307" s="39">
        <v>1318</v>
      </c>
      <c r="E307" s="196" t="s">
        <v>1729</v>
      </c>
      <c r="F307" s="42"/>
      <c r="G307" s="196" t="s">
        <v>804</v>
      </c>
      <c r="H307" s="42"/>
      <c r="I307" s="35">
        <v>6300000</v>
      </c>
      <c r="J307" s="35">
        <v>0</v>
      </c>
      <c r="K307" s="35">
        <f t="shared" si="3"/>
        <v>6300000</v>
      </c>
    </row>
    <row r="308" spans="1:11" ht="14.25" customHeight="1" x14ac:dyDescent="0.25">
      <c r="A308" s="37">
        <v>43360</v>
      </c>
      <c r="B308" s="159">
        <v>318</v>
      </c>
      <c r="C308" s="24">
        <v>1255</v>
      </c>
      <c r="D308" s="39">
        <v>1319</v>
      </c>
      <c r="E308" s="196" t="s">
        <v>1728</v>
      </c>
      <c r="F308" s="42"/>
      <c r="G308" s="196" t="s">
        <v>819</v>
      </c>
      <c r="H308" s="42"/>
      <c r="I308" s="35">
        <v>5100000</v>
      </c>
      <c r="J308" s="35">
        <v>0</v>
      </c>
      <c r="K308" s="35">
        <f t="shared" si="3"/>
        <v>5100000</v>
      </c>
    </row>
    <row r="309" spans="1:11" ht="14.25" customHeight="1" x14ac:dyDescent="0.25">
      <c r="A309" s="37">
        <v>43360</v>
      </c>
      <c r="B309" s="159">
        <v>322</v>
      </c>
      <c r="C309" s="24">
        <v>1272</v>
      </c>
      <c r="D309" s="39">
        <v>1320</v>
      </c>
      <c r="E309" s="196" t="s">
        <v>1732</v>
      </c>
      <c r="F309" s="42"/>
      <c r="G309" s="196" t="s">
        <v>834</v>
      </c>
      <c r="H309" s="42"/>
      <c r="I309" s="35">
        <v>5043333</v>
      </c>
      <c r="J309" s="35">
        <v>0</v>
      </c>
      <c r="K309" s="35">
        <f t="shared" si="3"/>
        <v>5043333</v>
      </c>
    </row>
    <row r="310" spans="1:11" ht="14.25" customHeight="1" x14ac:dyDescent="0.25">
      <c r="A310" s="37">
        <v>43360</v>
      </c>
      <c r="B310" s="159">
        <v>312</v>
      </c>
      <c r="C310" s="24">
        <v>1253</v>
      </c>
      <c r="D310" s="39">
        <v>1321</v>
      </c>
      <c r="E310" s="196" t="s">
        <v>1990</v>
      </c>
      <c r="F310" s="42"/>
      <c r="G310" s="196" t="s">
        <v>829</v>
      </c>
      <c r="H310" s="42"/>
      <c r="I310" s="35">
        <v>5043333</v>
      </c>
      <c r="J310" s="35">
        <v>0</v>
      </c>
      <c r="K310" s="35">
        <f t="shared" si="3"/>
        <v>5043333</v>
      </c>
    </row>
    <row r="311" spans="1:11" ht="14.25" customHeight="1" x14ac:dyDescent="0.25">
      <c r="A311" s="37">
        <v>43360</v>
      </c>
      <c r="B311" s="159">
        <v>314</v>
      </c>
      <c r="C311" s="24">
        <v>1242</v>
      </c>
      <c r="D311" s="39">
        <v>1322</v>
      </c>
      <c r="E311" s="196" t="s">
        <v>1720</v>
      </c>
      <c r="F311" s="42"/>
      <c r="G311" s="196" t="s">
        <v>815</v>
      </c>
      <c r="H311" s="42"/>
      <c r="I311" s="35">
        <v>5043333</v>
      </c>
      <c r="J311" s="35">
        <v>0</v>
      </c>
      <c r="K311" s="35">
        <f t="shared" si="3"/>
        <v>5043333</v>
      </c>
    </row>
    <row r="312" spans="1:11" ht="14.25" customHeight="1" x14ac:dyDescent="0.25">
      <c r="A312" s="37">
        <v>43360</v>
      </c>
      <c r="B312" s="159">
        <v>627</v>
      </c>
      <c r="C312" s="24">
        <v>1239</v>
      </c>
      <c r="D312" s="39">
        <v>1323</v>
      </c>
      <c r="E312" s="196" t="s">
        <v>1718</v>
      </c>
      <c r="F312" s="42"/>
      <c r="G312" s="196" t="s">
        <v>895</v>
      </c>
      <c r="H312" s="42"/>
      <c r="I312" s="35">
        <v>4590000</v>
      </c>
      <c r="J312" s="35">
        <v>0</v>
      </c>
      <c r="K312" s="35">
        <f t="shared" si="3"/>
        <v>4590000</v>
      </c>
    </row>
    <row r="313" spans="1:11" ht="14.25" customHeight="1" x14ac:dyDescent="0.25">
      <c r="A313" s="37">
        <v>43360</v>
      </c>
      <c r="B313" s="159">
        <v>453</v>
      </c>
      <c r="C313" s="24">
        <v>1062</v>
      </c>
      <c r="D313" s="39">
        <v>1324</v>
      </c>
      <c r="E313" s="196" t="s">
        <v>1695</v>
      </c>
      <c r="F313" s="42"/>
      <c r="G313" s="196" t="s">
        <v>845</v>
      </c>
      <c r="H313" s="42"/>
      <c r="I313" s="35">
        <v>4986667</v>
      </c>
      <c r="J313" s="35">
        <v>0</v>
      </c>
      <c r="K313" s="35">
        <f t="shared" si="3"/>
        <v>4986667</v>
      </c>
    </row>
    <row r="314" spans="1:11" ht="14.25" customHeight="1" x14ac:dyDescent="0.25">
      <c r="A314" s="37">
        <v>43360</v>
      </c>
      <c r="B314" s="159">
        <v>450</v>
      </c>
      <c r="C314" s="24">
        <v>1252</v>
      </c>
      <c r="D314" s="39">
        <v>1325</v>
      </c>
      <c r="E314" s="196" t="s">
        <v>1726</v>
      </c>
      <c r="F314" s="42"/>
      <c r="G314" s="196" t="s">
        <v>856</v>
      </c>
      <c r="H314" s="42"/>
      <c r="I314" s="35">
        <v>4703333</v>
      </c>
      <c r="J314" s="35">
        <v>0</v>
      </c>
      <c r="K314" s="35">
        <f t="shared" si="3"/>
        <v>4703333</v>
      </c>
    </row>
    <row r="315" spans="1:11" ht="14.25" customHeight="1" x14ac:dyDescent="0.25">
      <c r="A315" s="37">
        <v>43360</v>
      </c>
      <c r="B315" s="159">
        <v>311</v>
      </c>
      <c r="C315" s="24">
        <v>1041</v>
      </c>
      <c r="D315" s="39">
        <v>1331</v>
      </c>
      <c r="E315" s="196" t="s">
        <v>1690</v>
      </c>
      <c r="F315" s="42"/>
      <c r="G315" s="196" t="s">
        <v>802</v>
      </c>
      <c r="H315" s="42"/>
      <c r="I315" s="35">
        <v>5100000</v>
      </c>
      <c r="J315" s="35">
        <v>0</v>
      </c>
      <c r="K315" s="35">
        <f t="shared" si="3"/>
        <v>5100000</v>
      </c>
    </row>
    <row r="316" spans="1:11" ht="14.25" customHeight="1" x14ac:dyDescent="0.25">
      <c r="A316" s="37">
        <v>43360</v>
      </c>
      <c r="B316" s="159">
        <v>37</v>
      </c>
      <c r="C316" s="24">
        <v>1024</v>
      </c>
      <c r="D316" s="39">
        <v>1342</v>
      </c>
      <c r="E316" s="196" t="s">
        <v>1689</v>
      </c>
      <c r="F316" s="42"/>
      <c r="G316" s="196" t="s">
        <v>288</v>
      </c>
      <c r="H316" s="42"/>
      <c r="I316" s="35">
        <v>7186667</v>
      </c>
      <c r="J316" s="35">
        <v>0</v>
      </c>
      <c r="K316" s="35">
        <f t="shared" si="3"/>
        <v>7186667</v>
      </c>
    </row>
    <row r="317" spans="1:11" ht="14.25" customHeight="1" x14ac:dyDescent="0.25">
      <c r="A317" s="37">
        <v>43361</v>
      </c>
      <c r="B317" s="159">
        <v>289</v>
      </c>
      <c r="C317" s="24">
        <v>1075</v>
      </c>
      <c r="D317" s="39">
        <v>1355</v>
      </c>
      <c r="E317" s="196" t="s">
        <v>1700</v>
      </c>
      <c r="F317" s="42"/>
      <c r="G317" s="196" t="s">
        <v>800</v>
      </c>
      <c r="H317" s="42"/>
      <c r="I317" s="35">
        <v>6300000</v>
      </c>
      <c r="J317" s="35">
        <v>0</v>
      </c>
      <c r="K317" s="35">
        <f t="shared" si="3"/>
        <v>6300000</v>
      </c>
    </row>
    <row r="318" spans="1:11" ht="14.25" customHeight="1" x14ac:dyDescent="0.25">
      <c r="A318" s="37">
        <v>43361</v>
      </c>
      <c r="B318" s="159">
        <v>629</v>
      </c>
      <c r="C318" s="24">
        <v>1235</v>
      </c>
      <c r="D318" s="39">
        <v>1357</v>
      </c>
      <c r="E318" s="196" t="s">
        <v>1715</v>
      </c>
      <c r="F318" s="42"/>
      <c r="G318" s="196" t="s">
        <v>891</v>
      </c>
      <c r="H318" s="42"/>
      <c r="I318" s="35">
        <v>4590000</v>
      </c>
      <c r="J318" s="35">
        <v>0</v>
      </c>
      <c r="K318" s="35">
        <f t="shared" si="3"/>
        <v>4590000</v>
      </c>
    </row>
    <row r="319" spans="1:11" ht="14.25" customHeight="1" x14ac:dyDescent="0.25">
      <c r="A319" s="37">
        <v>43361</v>
      </c>
      <c r="B319" s="159">
        <v>722</v>
      </c>
      <c r="C319" s="24">
        <v>1296</v>
      </c>
      <c r="D319" s="39">
        <v>1361</v>
      </c>
      <c r="E319" s="196" t="s">
        <v>1991</v>
      </c>
      <c r="F319" s="42"/>
      <c r="G319" s="196" t="s">
        <v>1998</v>
      </c>
      <c r="H319" s="42"/>
      <c r="I319" s="35">
        <v>14000000</v>
      </c>
      <c r="J319" s="35">
        <v>0</v>
      </c>
      <c r="K319" s="35">
        <f t="shared" si="3"/>
        <v>14000000</v>
      </c>
    </row>
    <row r="320" spans="1:11" ht="14.25" customHeight="1" x14ac:dyDescent="0.25">
      <c r="A320" s="37">
        <v>43361</v>
      </c>
      <c r="B320" s="159">
        <v>288</v>
      </c>
      <c r="C320" s="24">
        <v>1047</v>
      </c>
      <c r="D320" s="39">
        <v>1368</v>
      </c>
      <c r="E320" s="196" t="s">
        <v>1692</v>
      </c>
      <c r="F320" s="42"/>
      <c r="G320" s="196" t="s">
        <v>805</v>
      </c>
      <c r="H320" s="42"/>
      <c r="I320" s="35">
        <v>6300000</v>
      </c>
      <c r="J320" s="35">
        <v>0</v>
      </c>
      <c r="K320" s="35">
        <f t="shared" si="3"/>
        <v>6300000</v>
      </c>
    </row>
    <row r="321" spans="1:11" ht="14.25" customHeight="1" x14ac:dyDescent="0.25">
      <c r="A321" s="37">
        <v>43361</v>
      </c>
      <c r="B321" s="159">
        <v>590</v>
      </c>
      <c r="C321" s="24">
        <v>1251</v>
      </c>
      <c r="D321" s="39">
        <v>1375</v>
      </c>
      <c r="E321" s="196" t="s">
        <v>1725</v>
      </c>
      <c r="F321" s="42"/>
      <c r="G321" s="196" t="s">
        <v>800</v>
      </c>
      <c r="H321" s="42"/>
      <c r="I321" s="35">
        <v>5740000</v>
      </c>
      <c r="J321" s="35">
        <v>0</v>
      </c>
      <c r="K321" s="35">
        <f t="shared" si="3"/>
        <v>5740000</v>
      </c>
    </row>
    <row r="322" spans="1:11" ht="14.25" customHeight="1" x14ac:dyDescent="0.25">
      <c r="A322" s="37">
        <v>43361</v>
      </c>
      <c r="B322" s="159">
        <v>290</v>
      </c>
      <c r="C322" s="24">
        <v>1246</v>
      </c>
      <c r="D322" s="39">
        <v>1376</v>
      </c>
      <c r="E322" s="196" t="s">
        <v>1722</v>
      </c>
      <c r="F322" s="42"/>
      <c r="G322" s="196" t="s">
        <v>806</v>
      </c>
      <c r="H322" s="42"/>
      <c r="I322" s="35">
        <v>6230000</v>
      </c>
      <c r="J322" s="35">
        <v>0</v>
      </c>
      <c r="K322" s="35">
        <f t="shared" si="3"/>
        <v>6230000</v>
      </c>
    </row>
    <row r="323" spans="1:11" ht="14.25" customHeight="1" x14ac:dyDescent="0.25">
      <c r="A323" s="37">
        <v>43361</v>
      </c>
      <c r="B323" s="159">
        <v>454</v>
      </c>
      <c r="C323" s="24">
        <v>1060</v>
      </c>
      <c r="D323" s="39">
        <v>1383</v>
      </c>
      <c r="E323" s="196" t="s">
        <v>1694</v>
      </c>
      <c r="F323" s="42"/>
      <c r="G323" s="196" t="s">
        <v>846</v>
      </c>
      <c r="H323" s="42"/>
      <c r="I323" s="35">
        <v>4986667</v>
      </c>
      <c r="J323" s="35">
        <v>0</v>
      </c>
      <c r="K323" s="35">
        <f t="shared" si="3"/>
        <v>4986667</v>
      </c>
    </row>
    <row r="324" spans="1:11" ht="14.25" customHeight="1" x14ac:dyDescent="0.25">
      <c r="A324" s="37">
        <v>43361</v>
      </c>
      <c r="B324" s="159">
        <v>67</v>
      </c>
      <c r="C324" s="24">
        <v>1316</v>
      </c>
      <c r="D324" s="39">
        <v>1391</v>
      </c>
      <c r="E324" s="196" t="s">
        <v>1992</v>
      </c>
      <c r="F324" s="42"/>
      <c r="G324" s="196" t="s">
        <v>257</v>
      </c>
      <c r="H324" s="42"/>
      <c r="I324" s="35">
        <v>25500000</v>
      </c>
      <c r="J324" s="35">
        <v>0</v>
      </c>
      <c r="K324" s="35">
        <f t="shared" si="3"/>
        <v>25500000</v>
      </c>
    </row>
    <row r="325" spans="1:11" ht="14.25" customHeight="1" x14ac:dyDescent="0.25">
      <c r="A325" s="37">
        <v>43361</v>
      </c>
      <c r="B325" s="159">
        <v>435</v>
      </c>
      <c r="C325" s="24">
        <v>1268</v>
      </c>
      <c r="D325" s="39">
        <v>1393</v>
      </c>
      <c r="E325" s="196" t="s">
        <v>1731</v>
      </c>
      <c r="F325" s="42"/>
      <c r="G325" s="196" t="s">
        <v>831</v>
      </c>
      <c r="H325" s="42"/>
      <c r="I325" s="35">
        <v>20793367</v>
      </c>
      <c r="J325" s="35">
        <v>0</v>
      </c>
      <c r="K325" s="35">
        <f t="shared" si="3"/>
        <v>20793367</v>
      </c>
    </row>
    <row r="326" spans="1:11" ht="14.25" customHeight="1" x14ac:dyDescent="0.25">
      <c r="A326" s="37">
        <v>43361</v>
      </c>
      <c r="B326" s="159">
        <v>404</v>
      </c>
      <c r="C326" s="24">
        <v>1274</v>
      </c>
      <c r="D326" s="39">
        <v>1396</v>
      </c>
      <c r="E326" s="196" t="s">
        <v>1733</v>
      </c>
      <c r="F326" s="42"/>
      <c r="G326" s="196" t="s">
        <v>832</v>
      </c>
      <c r="H326" s="42"/>
      <c r="I326" s="35">
        <v>14833185</v>
      </c>
      <c r="J326" s="35">
        <v>0</v>
      </c>
      <c r="K326" s="35">
        <f t="shared" si="3"/>
        <v>14833185</v>
      </c>
    </row>
    <row r="327" spans="1:11" ht="14.25" customHeight="1" x14ac:dyDescent="0.25">
      <c r="A327" s="37">
        <v>43361</v>
      </c>
      <c r="B327" s="159">
        <v>447</v>
      </c>
      <c r="C327" s="24">
        <v>1021</v>
      </c>
      <c r="D327" s="39">
        <v>1398</v>
      </c>
      <c r="E327" s="196" t="s">
        <v>1688</v>
      </c>
      <c r="F327" s="42"/>
      <c r="G327" s="196" t="s">
        <v>847</v>
      </c>
      <c r="H327" s="42"/>
      <c r="I327" s="35">
        <v>7040000</v>
      </c>
      <c r="J327" s="35">
        <v>0</v>
      </c>
      <c r="K327" s="35">
        <f t="shared" si="3"/>
        <v>7040000</v>
      </c>
    </row>
    <row r="328" spans="1:11" ht="14.25" customHeight="1" x14ac:dyDescent="0.25">
      <c r="A328" s="37">
        <v>43362</v>
      </c>
      <c r="B328" s="159">
        <v>407</v>
      </c>
      <c r="C328" s="24">
        <v>1276</v>
      </c>
      <c r="D328" s="39">
        <v>1402</v>
      </c>
      <c r="E328" s="196" t="s">
        <v>1735</v>
      </c>
      <c r="F328" s="42"/>
      <c r="G328" s="196" t="s">
        <v>843</v>
      </c>
      <c r="H328" s="42"/>
      <c r="I328" s="35">
        <v>11330300</v>
      </c>
      <c r="J328" s="35">
        <v>0</v>
      </c>
      <c r="K328" s="35">
        <f t="shared" si="3"/>
        <v>11330300</v>
      </c>
    </row>
    <row r="329" spans="1:11" ht="14.25" customHeight="1" x14ac:dyDescent="0.25">
      <c r="A329" s="37">
        <v>43362</v>
      </c>
      <c r="B329" s="159">
        <v>376</v>
      </c>
      <c r="C329" s="24">
        <v>1275</v>
      </c>
      <c r="D329" s="39">
        <v>1403</v>
      </c>
      <c r="E329" s="196" t="s">
        <v>1734</v>
      </c>
      <c r="F329" s="42"/>
      <c r="G329" s="196" t="s">
        <v>839</v>
      </c>
      <c r="H329" s="42"/>
      <c r="I329" s="35">
        <v>6568500</v>
      </c>
      <c r="J329" s="35">
        <v>0</v>
      </c>
      <c r="K329" s="35">
        <f t="shared" si="3"/>
        <v>6568500</v>
      </c>
    </row>
    <row r="330" spans="1:11" ht="14.25" customHeight="1" x14ac:dyDescent="0.25">
      <c r="A330" s="37">
        <v>43362</v>
      </c>
      <c r="B330" s="159">
        <v>408</v>
      </c>
      <c r="C330" s="24">
        <v>1267</v>
      </c>
      <c r="D330" s="39">
        <v>1404</v>
      </c>
      <c r="E330" s="196" t="s">
        <v>1730</v>
      </c>
      <c r="F330" s="42"/>
      <c r="G330" s="196" t="s">
        <v>833</v>
      </c>
      <c r="H330" s="42"/>
      <c r="I330" s="35">
        <v>16316667</v>
      </c>
      <c r="J330" s="35">
        <v>0</v>
      </c>
      <c r="K330" s="35">
        <f t="shared" si="3"/>
        <v>16316667</v>
      </c>
    </row>
    <row r="331" spans="1:11" ht="14.25" customHeight="1" x14ac:dyDescent="0.25">
      <c r="A331" s="37">
        <v>43362</v>
      </c>
      <c r="B331" s="159">
        <v>378</v>
      </c>
      <c r="C331" s="24">
        <v>1289</v>
      </c>
      <c r="D331" s="39">
        <v>1405</v>
      </c>
      <c r="E331" s="196" t="s">
        <v>1993</v>
      </c>
      <c r="F331" s="42"/>
      <c r="G331" s="196" t="s">
        <v>840</v>
      </c>
      <c r="H331" s="42"/>
      <c r="I331" s="35">
        <v>6568500</v>
      </c>
      <c r="J331" s="35">
        <v>0</v>
      </c>
      <c r="K331" s="35">
        <f t="shared" si="3"/>
        <v>6568500</v>
      </c>
    </row>
    <row r="332" spans="1:11" ht="14.25" customHeight="1" x14ac:dyDescent="0.25">
      <c r="A332" s="37">
        <v>43362</v>
      </c>
      <c r="B332" s="159">
        <v>587</v>
      </c>
      <c r="C332" s="24">
        <v>1099</v>
      </c>
      <c r="D332" s="39">
        <v>1415</v>
      </c>
      <c r="E332" s="196" t="s">
        <v>1708</v>
      </c>
      <c r="F332" s="42"/>
      <c r="G332" s="196" t="s">
        <v>870</v>
      </c>
      <c r="H332" s="42"/>
      <c r="I332" s="35">
        <v>12300000</v>
      </c>
      <c r="J332" s="35">
        <v>0</v>
      </c>
      <c r="K332" s="35">
        <f t="shared" si="3"/>
        <v>12300000</v>
      </c>
    </row>
    <row r="333" spans="1:11" ht="14.25" customHeight="1" x14ac:dyDescent="0.25">
      <c r="A333" s="37">
        <v>43362</v>
      </c>
      <c r="B333" s="159">
        <v>480</v>
      </c>
      <c r="C333" s="24">
        <v>1096</v>
      </c>
      <c r="D333" s="39">
        <v>1416</v>
      </c>
      <c r="E333" s="196" t="s">
        <v>1707</v>
      </c>
      <c r="F333" s="42"/>
      <c r="G333" s="196" t="s">
        <v>858</v>
      </c>
      <c r="H333" s="42"/>
      <c r="I333" s="35">
        <v>18313333</v>
      </c>
      <c r="J333" s="35">
        <v>0</v>
      </c>
      <c r="K333" s="35">
        <f t="shared" si="3"/>
        <v>18313333</v>
      </c>
    </row>
    <row r="334" spans="1:11" ht="14.25" customHeight="1" x14ac:dyDescent="0.25">
      <c r="A334" s="37">
        <v>43362</v>
      </c>
      <c r="B334" s="159">
        <v>640</v>
      </c>
      <c r="C334" s="24">
        <v>1294</v>
      </c>
      <c r="D334" s="39">
        <v>1417</v>
      </c>
      <c r="E334" s="196" t="s">
        <v>1994</v>
      </c>
      <c r="F334" s="42"/>
      <c r="G334" s="196" t="s">
        <v>885</v>
      </c>
      <c r="H334" s="42"/>
      <c r="I334" s="35">
        <v>12150000</v>
      </c>
      <c r="J334" s="35">
        <v>0</v>
      </c>
      <c r="K334" s="35">
        <f t="shared" si="3"/>
        <v>12150000</v>
      </c>
    </row>
    <row r="335" spans="1:11" ht="14.25" customHeight="1" x14ac:dyDescent="0.25">
      <c r="A335" s="37">
        <v>43363</v>
      </c>
      <c r="B335" s="159">
        <v>630</v>
      </c>
      <c r="C335" s="24">
        <v>1250</v>
      </c>
      <c r="D335" s="39">
        <v>1421</v>
      </c>
      <c r="E335" s="196" t="s">
        <v>1724</v>
      </c>
      <c r="F335" s="42"/>
      <c r="G335" s="196" t="s">
        <v>888</v>
      </c>
      <c r="H335" s="42"/>
      <c r="I335" s="35">
        <v>4590000</v>
      </c>
      <c r="J335" s="35">
        <v>0</v>
      </c>
      <c r="K335" s="35">
        <f t="shared" si="3"/>
        <v>4590000</v>
      </c>
    </row>
    <row r="336" spans="1:11" ht="14.25" customHeight="1" x14ac:dyDescent="0.25">
      <c r="A336" s="37">
        <v>43363</v>
      </c>
      <c r="B336" s="159">
        <v>484</v>
      </c>
      <c r="C336" s="24">
        <v>1291</v>
      </c>
      <c r="D336" s="39">
        <v>1426</v>
      </c>
      <c r="E336" s="196" t="s">
        <v>1995</v>
      </c>
      <c r="F336" s="42"/>
      <c r="G336" s="196" t="s">
        <v>860</v>
      </c>
      <c r="H336" s="42"/>
      <c r="I336" s="35">
        <v>14559800</v>
      </c>
      <c r="J336" s="35">
        <v>0</v>
      </c>
      <c r="K336" s="35">
        <f t="shared" si="3"/>
        <v>14559800</v>
      </c>
    </row>
    <row r="337" spans="1:11" ht="14.25" customHeight="1" x14ac:dyDescent="0.25">
      <c r="A337" s="37">
        <v>43363</v>
      </c>
      <c r="B337" s="159">
        <v>485</v>
      </c>
      <c r="C337" s="24">
        <v>1292</v>
      </c>
      <c r="D337" s="39">
        <v>1427</v>
      </c>
      <c r="E337" s="196" t="s">
        <v>1996</v>
      </c>
      <c r="F337" s="42"/>
      <c r="G337" s="196" t="s">
        <v>863</v>
      </c>
      <c r="H337" s="42"/>
      <c r="I337" s="35">
        <v>13882600</v>
      </c>
      <c r="J337" s="35">
        <v>0</v>
      </c>
      <c r="K337" s="35">
        <f t="shared" si="3"/>
        <v>13882600</v>
      </c>
    </row>
    <row r="338" spans="1:11" ht="14.25" customHeight="1" x14ac:dyDescent="0.25">
      <c r="A338" s="37">
        <v>43363</v>
      </c>
      <c r="B338" s="159">
        <v>469</v>
      </c>
      <c r="C338" s="24">
        <v>1293</v>
      </c>
      <c r="D338" s="39">
        <v>1428</v>
      </c>
      <c r="E338" s="196" t="s">
        <v>1997</v>
      </c>
      <c r="F338" s="42"/>
      <c r="G338" s="196" t="s">
        <v>848</v>
      </c>
      <c r="H338" s="42"/>
      <c r="I338" s="35">
        <v>14559800</v>
      </c>
      <c r="J338" s="35">
        <v>0</v>
      </c>
      <c r="K338" s="35">
        <f t="shared" si="3"/>
        <v>14559800</v>
      </c>
    </row>
    <row r="339" spans="1:11" ht="14.25" customHeight="1" x14ac:dyDescent="0.25">
      <c r="A339" s="37">
        <v>43363</v>
      </c>
      <c r="B339" s="159">
        <v>613</v>
      </c>
      <c r="C339" s="24">
        <v>1238</v>
      </c>
      <c r="D339" s="39">
        <v>1435</v>
      </c>
      <c r="E339" s="196" t="s">
        <v>1717</v>
      </c>
      <c r="F339" s="42"/>
      <c r="G339" s="196" t="s">
        <v>876</v>
      </c>
      <c r="H339" s="42"/>
      <c r="I339" s="35">
        <v>5400000</v>
      </c>
      <c r="J339" s="35">
        <v>0</v>
      </c>
      <c r="K339" s="35">
        <f t="shared" si="3"/>
        <v>5400000</v>
      </c>
    </row>
    <row r="340" spans="1:11" ht="14.25" customHeight="1" x14ac:dyDescent="0.25">
      <c r="A340" s="37">
        <v>43363</v>
      </c>
      <c r="B340" s="159">
        <v>621</v>
      </c>
      <c r="C340" s="24">
        <v>1153</v>
      </c>
      <c r="D340" s="39">
        <v>1440</v>
      </c>
      <c r="E340" s="200" t="s">
        <v>1714</v>
      </c>
      <c r="F340" s="42"/>
      <c r="G340" s="200" t="s">
        <v>886</v>
      </c>
      <c r="H340" s="42"/>
      <c r="I340" s="35">
        <v>5940000</v>
      </c>
      <c r="J340" s="35">
        <v>0</v>
      </c>
      <c r="K340" s="35">
        <f t="shared" si="3"/>
        <v>5940000</v>
      </c>
    </row>
    <row r="341" spans="1:11" ht="14.25" customHeight="1" x14ac:dyDescent="0.25">
      <c r="A341" s="37">
        <v>43363</v>
      </c>
      <c r="B341" s="159">
        <v>605</v>
      </c>
      <c r="C341" s="24">
        <v>1241</v>
      </c>
      <c r="D341" s="39">
        <v>1441</v>
      </c>
      <c r="E341" s="200" t="s">
        <v>1719</v>
      </c>
      <c r="F341" s="42"/>
      <c r="G341" s="200" t="s">
        <v>877</v>
      </c>
      <c r="H341" s="42"/>
      <c r="I341" s="35">
        <v>5940000</v>
      </c>
      <c r="J341" s="35">
        <v>0</v>
      </c>
      <c r="K341" s="35">
        <f t="shared" si="3"/>
        <v>5940000</v>
      </c>
    </row>
    <row r="342" spans="1:11" ht="14.25" customHeight="1" x14ac:dyDescent="0.25">
      <c r="A342" s="37">
        <v>43363</v>
      </c>
      <c r="B342" s="159">
        <v>614</v>
      </c>
      <c r="C342" s="24">
        <v>1236</v>
      </c>
      <c r="D342" s="39">
        <v>1443</v>
      </c>
      <c r="E342" s="200" t="s">
        <v>1716</v>
      </c>
      <c r="F342" s="42"/>
      <c r="G342" s="200" t="s">
        <v>874</v>
      </c>
      <c r="H342" s="42"/>
      <c r="I342" s="35">
        <v>24300000</v>
      </c>
      <c r="J342" s="35">
        <v>0</v>
      </c>
      <c r="K342" s="35">
        <f t="shared" si="3"/>
        <v>24300000</v>
      </c>
    </row>
    <row r="343" spans="1:11" ht="14.25" customHeight="1" x14ac:dyDescent="0.25">
      <c r="A343" s="37">
        <v>43363</v>
      </c>
      <c r="B343" s="159">
        <v>221</v>
      </c>
      <c r="C343" s="24">
        <v>1313</v>
      </c>
      <c r="D343" s="39">
        <v>1444</v>
      </c>
      <c r="E343" s="200" t="s">
        <v>1999</v>
      </c>
      <c r="F343" s="42"/>
      <c r="G343" s="200" t="s">
        <v>798</v>
      </c>
      <c r="H343" s="42"/>
      <c r="I343" s="35">
        <v>6953867</v>
      </c>
      <c r="J343" s="35">
        <v>0</v>
      </c>
      <c r="K343" s="35">
        <f t="shared" si="3"/>
        <v>6953867</v>
      </c>
    </row>
    <row r="344" spans="1:11" ht="14.25" customHeight="1" x14ac:dyDescent="0.25">
      <c r="A344" s="37">
        <v>43363</v>
      </c>
      <c r="B344" s="159">
        <v>241</v>
      </c>
      <c r="C344" s="24">
        <v>1318</v>
      </c>
      <c r="D344" s="39">
        <v>1445</v>
      </c>
      <c r="E344" s="200" t="s">
        <v>2000</v>
      </c>
      <c r="F344" s="42"/>
      <c r="G344" s="200" t="s">
        <v>799</v>
      </c>
      <c r="H344" s="42"/>
      <c r="I344" s="35">
        <v>7032000</v>
      </c>
      <c r="J344" s="35">
        <v>0</v>
      </c>
      <c r="K344" s="35">
        <f t="shared" ref="K344:K354" si="4">+I344-J344</f>
        <v>7032000</v>
      </c>
    </row>
    <row r="345" spans="1:11" ht="14.25" customHeight="1" x14ac:dyDescent="0.25">
      <c r="A345" s="37">
        <v>43364</v>
      </c>
      <c r="B345" s="159">
        <v>567</v>
      </c>
      <c r="C345" s="24">
        <v>1244</v>
      </c>
      <c r="D345" s="39">
        <v>1448</v>
      </c>
      <c r="E345" s="200" t="s">
        <v>1721</v>
      </c>
      <c r="F345" s="42"/>
      <c r="G345" s="200" t="s">
        <v>868</v>
      </c>
      <c r="H345" s="42"/>
      <c r="I345" s="35">
        <v>5670000</v>
      </c>
      <c r="J345" s="35">
        <v>0</v>
      </c>
      <c r="K345" s="35">
        <f t="shared" si="4"/>
        <v>5670000</v>
      </c>
    </row>
    <row r="346" spans="1:11" ht="14.25" customHeight="1" x14ac:dyDescent="0.25">
      <c r="A346" s="37">
        <v>43364</v>
      </c>
      <c r="B346" s="159">
        <v>433</v>
      </c>
      <c r="C346" s="24">
        <v>1334</v>
      </c>
      <c r="D346" s="39">
        <v>1451</v>
      </c>
      <c r="E346" s="200" t="s">
        <v>2029</v>
      </c>
      <c r="F346" s="42"/>
      <c r="G346" s="200" t="s">
        <v>844</v>
      </c>
      <c r="H346" s="42"/>
      <c r="I346" s="35">
        <v>15950000</v>
      </c>
      <c r="J346" s="35">
        <v>0</v>
      </c>
      <c r="K346" s="35">
        <f t="shared" si="4"/>
        <v>15950000</v>
      </c>
    </row>
    <row r="347" spans="1:11" ht="14.25" customHeight="1" x14ac:dyDescent="0.25">
      <c r="A347" s="37">
        <v>43364</v>
      </c>
      <c r="B347" s="159">
        <v>287</v>
      </c>
      <c r="C347" s="24">
        <v>1331</v>
      </c>
      <c r="D347" s="39">
        <v>1454</v>
      </c>
      <c r="E347" s="200" t="s">
        <v>2030</v>
      </c>
      <c r="F347" s="42"/>
      <c r="G347" s="200" t="s">
        <v>820</v>
      </c>
      <c r="H347" s="42"/>
      <c r="I347" s="35">
        <v>6300000</v>
      </c>
      <c r="J347" s="35">
        <v>0</v>
      </c>
      <c r="K347" s="35">
        <f t="shared" si="4"/>
        <v>6300000</v>
      </c>
    </row>
    <row r="348" spans="1:11" ht="14.25" customHeight="1" x14ac:dyDescent="0.25">
      <c r="A348" s="37">
        <v>43364</v>
      </c>
      <c r="B348" s="159">
        <v>316</v>
      </c>
      <c r="C348" s="24">
        <v>1328</v>
      </c>
      <c r="D348" s="39">
        <v>1456</v>
      </c>
      <c r="E348" s="200" t="s">
        <v>2031</v>
      </c>
      <c r="F348" s="42"/>
      <c r="G348" s="200" t="s">
        <v>830</v>
      </c>
      <c r="H348" s="42"/>
      <c r="I348" s="35">
        <v>5043333</v>
      </c>
      <c r="J348" s="35">
        <v>0</v>
      </c>
      <c r="K348" s="35">
        <f t="shared" si="4"/>
        <v>5043333</v>
      </c>
    </row>
    <row r="349" spans="1:11" ht="14.25" customHeight="1" x14ac:dyDescent="0.25">
      <c r="A349" s="37">
        <v>43364</v>
      </c>
      <c r="B349" s="159">
        <v>319</v>
      </c>
      <c r="C349" s="24">
        <v>1330</v>
      </c>
      <c r="D349" s="39">
        <v>1468</v>
      </c>
      <c r="E349" s="200" t="s">
        <v>2032</v>
      </c>
      <c r="F349" s="42"/>
      <c r="G349" s="200" t="s">
        <v>818</v>
      </c>
      <c r="H349" s="42"/>
      <c r="I349" s="35">
        <v>5100000</v>
      </c>
      <c r="J349" s="35">
        <v>0</v>
      </c>
      <c r="K349" s="35">
        <f t="shared" si="4"/>
        <v>5100000</v>
      </c>
    </row>
    <row r="350" spans="1:11" ht="14.25" customHeight="1" x14ac:dyDescent="0.25">
      <c r="A350" s="37">
        <v>43364</v>
      </c>
      <c r="B350" s="159">
        <v>34</v>
      </c>
      <c r="C350" s="24">
        <v>1347</v>
      </c>
      <c r="D350" s="39">
        <v>1474</v>
      </c>
      <c r="E350" s="200" t="s">
        <v>2033</v>
      </c>
      <c r="F350" s="42"/>
      <c r="G350" s="200" t="s">
        <v>275</v>
      </c>
      <c r="H350" s="42"/>
      <c r="I350" s="35">
        <v>6453333</v>
      </c>
      <c r="J350" s="35">
        <v>0</v>
      </c>
      <c r="K350" s="35">
        <f t="shared" si="4"/>
        <v>6453333</v>
      </c>
    </row>
    <row r="351" spans="1:11" ht="14.25" customHeight="1" x14ac:dyDescent="0.25">
      <c r="A351" s="37">
        <v>43367</v>
      </c>
      <c r="B351" s="159">
        <v>533</v>
      </c>
      <c r="C351" s="24">
        <v>1338</v>
      </c>
      <c r="D351" s="39">
        <v>1477</v>
      </c>
      <c r="E351" s="200" t="s">
        <v>2034</v>
      </c>
      <c r="F351" s="42"/>
      <c r="G351" s="200" t="s">
        <v>872</v>
      </c>
      <c r="H351" s="42"/>
      <c r="I351" s="35">
        <v>6191000</v>
      </c>
      <c r="J351" s="35">
        <v>0</v>
      </c>
      <c r="K351" s="35">
        <f t="shared" si="4"/>
        <v>6191000</v>
      </c>
    </row>
    <row r="352" spans="1:11" ht="14.25" customHeight="1" x14ac:dyDescent="0.25">
      <c r="A352" s="37">
        <v>43367</v>
      </c>
      <c r="B352" s="159">
        <v>458</v>
      </c>
      <c r="C352" s="24">
        <v>1351</v>
      </c>
      <c r="D352" s="39">
        <v>1489</v>
      </c>
      <c r="E352" s="201" t="s">
        <v>2053</v>
      </c>
      <c r="F352" s="42"/>
      <c r="G352" s="201" t="s">
        <v>851</v>
      </c>
      <c r="H352" s="42"/>
      <c r="I352" s="35">
        <v>6090000</v>
      </c>
      <c r="J352" s="35">
        <v>0</v>
      </c>
      <c r="K352" s="35">
        <f t="shared" si="4"/>
        <v>6090000</v>
      </c>
    </row>
    <row r="353" spans="1:11" ht="14.25" customHeight="1" x14ac:dyDescent="0.25">
      <c r="A353" s="37">
        <v>43368</v>
      </c>
      <c r="B353" s="159">
        <v>619</v>
      </c>
      <c r="C353" s="24">
        <v>1346</v>
      </c>
      <c r="D353" s="39">
        <v>1491</v>
      </c>
      <c r="E353" s="201" t="s">
        <v>2036</v>
      </c>
      <c r="F353" s="42"/>
      <c r="G353" s="201" t="s">
        <v>880</v>
      </c>
      <c r="H353" s="42"/>
      <c r="I353" s="35">
        <v>5940000</v>
      </c>
      <c r="J353" s="35">
        <v>0</v>
      </c>
      <c r="K353" s="35">
        <f t="shared" si="4"/>
        <v>5940000</v>
      </c>
    </row>
    <row r="354" spans="1:11" ht="14.25" customHeight="1" x14ac:dyDescent="0.25">
      <c r="A354" s="37">
        <v>43369</v>
      </c>
      <c r="B354" s="159" t="s">
        <v>2058</v>
      </c>
      <c r="C354" s="24">
        <v>1340</v>
      </c>
      <c r="D354" s="39">
        <v>1494</v>
      </c>
      <c r="E354" s="202" t="s">
        <v>2035</v>
      </c>
      <c r="F354" s="42"/>
      <c r="G354" s="202" t="s">
        <v>2059</v>
      </c>
      <c r="H354" s="42"/>
      <c r="I354" s="35">
        <v>18000000</v>
      </c>
      <c r="J354" s="35">
        <v>0</v>
      </c>
      <c r="K354" s="35">
        <f t="shared" si="4"/>
        <v>18000000</v>
      </c>
    </row>
    <row r="355" spans="1:11" ht="14.25" customHeight="1" x14ac:dyDescent="0.25">
      <c r="A355" s="37"/>
      <c r="B355" s="159"/>
      <c r="C355" s="24"/>
      <c r="D355" s="39"/>
      <c r="E355" s="202"/>
      <c r="F355" s="42"/>
      <c r="G355" s="202"/>
      <c r="H355" s="42"/>
      <c r="I355" s="35"/>
      <c r="J355" s="35"/>
      <c r="K355" s="35"/>
    </row>
    <row r="356" spans="1:11" ht="14.25" customHeight="1" x14ac:dyDescent="0.25">
      <c r="A356" s="37"/>
      <c r="B356" s="159"/>
      <c r="C356" s="24"/>
      <c r="D356" s="39"/>
      <c r="E356" s="200"/>
      <c r="F356" s="42"/>
      <c r="G356" s="200"/>
      <c r="H356" s="42"/>
      <c r="I356" s="35"/>
      <c r="J356" s="35"/>
      <c r="K356" s="35"/>
    </row>
    <row r="357" spans="1:11" ht="14.25" customHeight="1" x14ac:dyDescent="0.25">
      <c r="A357" s="37"/>
      <c r="B357" s="38"/>
      <c r="C357" s="133"/>
      <c r="D357" s="39"/>
      <c r="E357" s="128"/>
      <c r="F357" s="40"/>
      <c r="G357" s="41"/>
      <c r="H357" s="42"/>
      <c r="I357" s="35"/>
      <c r="J357" s="35"/>
      <c r="K357" s="35"/>
    </row>
    <row r="358" spans="1:11" x14ac:dyDescent="0.25">
      <c r="A358" s="25"/>
      <c r="B358" s="26"/>
      <c r="C358" s="26"/>
      <c r="D358" s="26"/>
      <c r="E358" s="26"/>
      <c r="F358" s="26"/>
      <c r="G358" s="203" t="s">
        <v>22</v>
      </c>
      <c r="H358" s="204"/>
      <c r="I358" s="44">
        <f>SUM(I18:I357)</f>
        <v>8516887466</v>
      </c>
      <c r="J358" s="44">
        <f>SUM(J18:J357)</f>
        <v>5658669140</v>
      </c>
      <c r="K358" s="137">
        <f>SUM(K18:K357)</f>
        <v>2858218326</v>
      </c>
    </row>
    <row r="359" spans="1:11" ht="12.75" customHeight="1" x14ac:dyDescent="0.25">
      <c r="A359" s="25"/>
      <c r="B359" s="26"/>
      <c r="C359" s="26"/>
      <c r="D359" s="26"/>
      <c r="E359" s="26"/>
      <c r="F359" s="26"/>
      <c r="G359" s="26"/>
      <c r="H359" s="26"/>
      <c r="I359" s="30"/>
      <c r="J359" s="53"/>
      <c r="K359" s="31"/>
    </row>
    <row r="360" spans="1:11" ht="24.95" customHeight="1" x14ac:dyDescent="0.25">
      <c r="A360" s="149" t="s">
        <v>29</v>
      </c>
      <c r="B360" s="150" t="s">
        <v>23</v>
      </c>
      <c r="C360" s="149" t="s">
        <v>9</v>
      </c>
      <c r="D360" s="151" t="s">
        <v>0</v>
      </c>
      <c r="E360" s="149" t="s">
        <v>18</v>
      </c>
      <c r="F360" s="149" t="s">
        <v>25</v>
      </c>
      <c r="G360" s="149" t="s">
        <v>19</v>
      </c>
      <c r="H360" s="149" t="s">
        <v>30</v>
      </c>
      <c r="I360" s="149" t="s">
        <v>15</v>
      </c>
      <c r="J360" s="149" t="s">
        <v>31</v>
      </c>
      <c r="K360" s="149" t="s">
        <v>6</v>
      </c>
    </row>
    <row r="361" spans="1:11" ht="24.95" customHeight="1" x14ac:dyDescent="0.25">
      <c r="A361" s="152">
        <v>7741687000</v>
      </c>
      <c r="B361" s="152">
        <v>900000000</v>
      </c>
      <c r="C361" s="152">
        <v>0</v>
      </c>
      <c r="D361" s="153">
        <f>+A361+B361-C361</f>
        <v>8641687000</v>
      </c>
      <c r="E361" s="153">
        <f>+I358</f>
        <v>8516887466</v>
      </c>
      <c r="F361" s="154">
        <f>+E361/D361</f>
        <v>0.98555842927428405</v>
      </c>
      <c r="G361" s="153">
        <f>+I14</f>
        <v>34329567</v>
      </c>
      <c r="H361" s="153">
        <f>+D361-E361-G361</f>
        <v>90469967</v>
      </c>
      <c r="I361" s="156">
        <f>+J358</f>
        <v>5658669140</v>
      </c>
      <c r="J361" s="154">
        <f>+I361/D361</f>
        <v>0.65481070304906897</v>
      </c>
      <c r="K361" s="156">
        <f>+K358</f>
        <v>2858218326</v>
      </c>
    </row>
    <row r="362" spans="1:11" x14ac:dyDescent="0.25">
      <c r="A362" s="155">
        <v>1</v>
      </c>
      <c r="B362" s="155">
        <v>2</v>
      </c>
      <c r="C362" s="155">
        <v>3</v>
      </c>
      <c r="D362" s="155" t="s">
        <v>5</v>
      </c>
      <c r="E362" s="155">
        <v>5</v>
      </c>
      <c r="F362" s="155" t="s">
        <v>21</v>
      </c>
      <c r="G362" s="155">
        <v>7</v>
      </c>
      <c r="H362" s="155" t="s">
        <v>12</v>
      </c>
      <c r="I362" s="155">
        <v>9</v>
      </c>
      <c r="J362" s="155" t="s">
        <v>33</v>
      </c>
      <c r="K362" s="155" t="s">
        <v>34</v>
      </c>
    </row>
    <row r="364" spans="1:11" x14ac:dyDescent="0.25">
      <c r="G364" s="113"/>
      <c r="I364" s="113"/>
    </row>
    <row r="366" spans="1:11" x14ac:dyDescent="0.25">
      <c r="B366" s="113"/>
      <c r="H366" s="113"/>
    </row>
    <row r="367" spans="1:11" x14ac:dyDescent="0.25">
      <c r="I367" s="113"/>
    </row>
  </sheetData>
  <mergeCells count="15">
    <mergeCell ref="A6:A7"/>
    <mergeCell ref="B6:B7"/>
    <mergeCell ref="D6:D7"/>
    <mergeCell ref="E6:H6"/>
    <mergeCell ref="I6:I7"/>
    <mergeCell ref="J6:K7"/>
    <mergeCell ref="E7:H7"/>
    <mergeCell ref="G358:H358"/>
    <mergeCell ref="G14:H14"/>
    <mergeCell ref="A16:A17"/>
    <mergeCell ref="E16:H16"/>
    <mergeCell ref="I16:I17"/>
    <mergeCell ref="J16:J17"/>
    <mergeCell ref="E17:F17"/>
    <mergeCell ref="G17:H17"/>
  </mergeCells>
  <printOptions horizontalCentered="1" verticalCentered="1"/>
  <pageMargins left="0.19685039370078741" right="0.19685039370078741" top="0.39370078740157483" bottom="0.39370078740157483" header="0" footer="0"/>
  <pageSetup scale="70" orientation="landscape" horizontalDpi="4294967293"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opLeftCell="A52" workbookViewId="0">
      <selection activeCell="I14" sqref="I14"/>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2">
        <v>1120</v>
      </c>
      <c r="B3" s="143" t="s">
        <v>45</v>
      </c>
      <c r="C3" s="144"/>
      <c r="D3" s="144"/>
      <c r="E3" s="145"/>
      <c r="F3" s="146"/>
      <c r="G3" s="146"/>
      <c r="H3" s="146"/>
      <c r="I3" s="146"/>
      <c r="J3" s="147"/>
      <c r="K3" s="147"/>
    </row>
    <row r="4" spans="1:11" ht="15" customHeight="1" x14ac:dyDescent="0.25">
      <c r="A4" s="142" t="s">
        <v>44</v>
      </c>
      <c r="B4" s="143" t="s">
        <v>46</v>
      </c>
      <c r="C4" s="144"/>
      <c r="D4" s="144"/>
      <c r="E4" s="145"/>
      <c r="F4" s="146"/>
      <c r="G4" s="146"/>
      <c r="H4" s="146"/>
      <c r="I4" s="146"/>
      <c r="J4" s="147"/>
      <c r="K4" s="147" t="s">
        <v>1965</v>
      </c>
    </row>
    <row r="5" spans="1:11" ht="12.75" customHeight="1" x14ac:dyDescent="0.25">
      <c r="A5" s="5"/>
      <c r="B5" s="5"/>
      <c r="C5" s="5"/>
      <c r="D5" s="5"/>
      <c r="E5" s="5"/>
      <c r="F5" s="5"/>
      <c r="G5" s="5"/>
      <c r="H5" s="5"/>
      <c r="I5" s="5"/>
      <c r="J5" s="5"/>
      <c r="K5" s="6"/>
    </row>
    <row r="6" spans="1:11" x14ac:dyDescent="0.25">
      <c r="A6" s="205" t="s">
        <v>7</v>
      </c>
      <c r="B6" s="210" t="s">
        <v>35</v>
      </c>
      <c r="C6" s="49"/>
      <c r="D6" s="205" t="s">
        <v>20</v>
      </c>
      <c r="E6" s="207" t="s">
        <v>19</v>
      </c>
      <c r="F6" s="208"/>
      <c r="G6" s="208"/>
      <c r="H6" s="209"/>
      <c r="I6" s="205" t="s">
        <v>10</v>
      </c>
      <c r="J6" s="212" t="s">
        <v>28</v>
      </c>
      <c r="K6" s="213"/>
    </row>
    <row r="7" spans="1:11" x14ac:dyDescent="0.25">
      <c r="A7" s="206"/>
      <c r="B7" s="211"/>
      <c r="C7" s="50"/>
      <c r="D7" s="206"/>
      <c r="E7" s="207" t="s">
        <v>4</v>
      </c>
      <c r="F7" s="208"/>
      <c r="G7" s="208"/>
      <c r="H7" s="209"/>
      <c r="I7" s="206"/>
      <c r="J7" s="214"/>
      <c r="K7" s="215"/>
    </row>
    <row r="8" spans="1:11" ht="15" customHeight="1" x14ac:dyDescent="0.25">
      <c r="A8" s="15"/>
      <c r="B8" s="22"/>
      <c r="C8" s="16"/>
      <c r="D8" s="24"/>
      <c r="E8" s="22"/>
      <c r="F8" s="17"/>
      <c r="G8" s="18"/>
      <c r="H8" s="19"/>
      <c r="I8" s="35"/>
      <c r="J8" s="10"/>
      <c r="K8" s="16"/>
    </row>
    <row r="9" spans="1:11" ht="15" customHeight="1" x14ac:dyDescent="0.25">
      <c r="A9" s="15">
        <v>43174</v>
      </c>
      <c r="B9" s="216" t="s">
        <v>74</v>
      </c>
      <c r="C9" s="217"/>
      <c r="D9" s="24">
        <v>745</v>
      </c>
      <c r="E9" s="22" t="s">
        <v>1307</v>
      </c>
      <c r="F9" s="163"/>
      <c r="G9" s="163"/>
      <c r="H9" s="163"/>
      <c r="I9" s="35">
        <f>46565333-37111120</f>
        <v>9454213</v>
      </c>
      <c r="J9" s="10" t="s">
        <v>443</v>
      </c>
      <c r="K9" s="16"/>
    </row>
    <row r="10" spans="1:11" ht="15" customHeight="1" x14ac:dyDescent="0.25">
      <c r="A10" s="15">
        <v>43229</v>
      </c>
      <c r="B10" s="174" t="s">
        <v>74</v>
      </c>
      <c r="C10" s="163"/>
      <c r="D10" s="24">
        <v>779</v>
      </c>
      <c r="E10" s="22" t="s">
        <v>1342</v>
      </c>
      <c r="F10" s="163"/>
      <c r="G10" s="163"/>
      <c r="H10" s="163"/>
      <c r="I10" s="35">
        <f>143708400-143657710</f>
        <v>50690</v>
      </c>
      <c r="J10" s="10" t="s">
        <v>443</v>
      </c>
      <c r="K10" s="16"/>
    </row>
    <row r="11" spans="1:11" ht="15" customHeight="1" x14ac:dyDescent="0.25">
      <c r="A11" s="15">
        <v>43276</v>
      </c>
      <c r="B11" s="200" t="s">
        <v>2040</v>
      </c>
      <c r="C11" s="163"/>
      <c r="D11" s="24">
        <v>823</v>
      </c>
      <c r="E11" s="22" t="s">
        <v>1395</v>
      </c>
      <c r="F11" s="163"/>
      <c r="G11" s="163"/>
      <c r="H11" s="163"/>
      <c r="I11" s="35">
        <v>29059107</v>
      </c>
      <c r="J11" s="10"/>
      <c r="K11" s="16"/>
    </row>
    <row r="12" spans="1:11" ht="15" customHeight="1" x14ac:dyDescent="0.25">
      <c r="A12" s="15">
        <v>43341</v>
      </c>
      <c r="B12" s="200" t="s">
        <v>74</v>
      </c>
      <c r="C12" s="163"/>
      <c r="D12" s="24">
        <v>900</v>
      </c>
      <c r="E12" s="22" t="s">
        <v>2038</v>
      </c>
      <c r="F12" s="163"/>
      <c r="G12" s="163"/>
      <c r="H12" s="163"/>
      <c r="I12" s="35">
        <v>5316628</v>
      </c>
      <c r="J12" s="10"/>
      <c r="K12" s="16"/>
    </row>
    <row r="13" spans="1:11" ht="15" customHeight="1" x14ac:dyDescent="0.25">
      <c r="A13" s="15">
        <v>43342</v>
      </c>
      <c r="B13" s="200" t="s">
        <v>74</v>
      </c>
      <c r="C13" s="163"/>
      <c r="D13" s="24">
        <v>901</v>
      </c>
      <c r="E13" s="22" t="s">
        <v>1481</v>
      </c>
      <c r="F13" s="163"/>
      <c r="G13" s="163"/>
      <c r="H13" s="163"/>
      <c r="I13" s="35">
        <v>44136464</v>
      </c>
      <c r="J13" s="10"/>
      <c r="K13" s="16"/>
    </row>
    <row r="14" spans="1:11" ht="15" customHeight="1" x14ac:dyDescent="0.25">
      <c r="A14" s="15">
        <v>43363</v>
      </c>
      <c r="B14" s="200" t="s">
        <v>74</v>
      </c>
      <c r="C14" s="163"/>
      <c r="D14" s="24">
        <v>1337</v>
      </c>
      <c r="E14" s="22" t="s">
        <v>2041</v>
      </c>
      <c r="F14" s="163"/>
      <c r="G14" s="163"/>
      <c r="H14" s="163"/>
      <c r="I14" s="35">
        <v>139866560</v>
      </c>
      <c r="J14" s="10"/>
      <c r="K14" s="16"/>
    </row>
    <row r="15" spans="1:11" ht="12.75" customHeight="1" x14ac:dyDescent="0.25">
      <c r="A15" s="15"/>
      <c r="B15" s="22"/>
      <c r="C15" s="164"/>
      <c r="D15" s="165"/>
      <c r="E15" s="10"/>
      <c r="F15" s="17"/>
      <c r="G15" s="17"/>
      <c r="H15" s="16"/>
      <c r="I15" s="35"/>
      <c r="J15" s="21"/>
      <c r="K15" s="19"/>
    </row>
    <row r="16" spans="1:11" x14ac:dyDescent="0.25">
      <c r="A16" s="25"/>
      <c r="B16" s="26"/>
      <c r="C16" s="26"/>
      <c r="D16" s="26"/>
      <c r="E16" s="26"/>
      <c r="F16" s="26"/>
      <c r="G16" s="203" t="s">
        <v>22</v>
      </c>
      <c r="H16" s="204"/>
      <c r="I16" s="27">
        <f>SUM(I8:I15)</f>
        <v>227883662</v>
      </c>
      <c r="J16" s="28"/>
      <c r="K16" s="29"/>
    </row>
    <row r="17" spans="1:11" ht="12.75" customHeight="1" x14ac:dyDescent="0.25">
      <c r="A17" s="25"/>
      <c r="B17" s="26"/>
      <c r="C17" s="26"/>
      <c r="D17" s="26"/>
      <c r="E17" s="26"/>
      <c r="F17" s="26"/>
      <c r="G17" s="26"/>
      <c r="H17" s="26"/>
      <c r="I17" s="30"/>
      <c r="J17" s="30"/>
      <c r="K17" s="31"/>
    </row>
    <row r="18" spans="1:11" x14ac:dyDescent="0.25">
      <c r="A18" s="205" t="s">
        <v>7</v>
      </c>
      <c r="B18" s="45" t="s">
        <v>16</v>
      </c>
      <c r="C18" s="51" t="s">
        <v>26</v>
      </c>
      <c r="D18" s="32" t="s">
        <v>26</v>
      </c>
      <c r="E18" s="207" t="s">
        <v>18</v>
      </c>
      <c r="F18" s="208"/>
      <c r="G18" s="208"/>
      <c r="H18" s="209"/>
      <c r="I18" s="205" t="s">
        <v>10</v>
      </c>
      <c r="J18" s="205" t="s">
        <v>8</v>
      </c>
      <c r="K18" s="51" t="s">
        <v>1</v>
      </c>
    </row>
    <row r="19" spans="1:11" x14ac:dyDescent="0.25">
      <c r="A19" s="206"/>
      <c r="B19" s="52" t="s">
        <v>17</v>
      </c>
      <c r="C19" s="52" t="s">
        <v>14</v>
      </c>
      <c r="D19" s="52" t="s">
        <v>13</v>
      </c>
      <c r="E19" s="207" t="s">
        <v>4</v>
      </c>
      <c r="F19" s="209"/>
      <c r="G19" s="207" t="s">
        <v>11</v>
      </c>
      <c r="H19" s="209"/>
      <c r="I19" s="206"/>
      <c r="J19" s="206"/>
      <c r="K19" s="52" t="s">
        <v>2</v>
      </c>
    </row>
    <row r="20" spans="1:11" ht="15" customHeight="1" x14ac:dyDescent="0.25">
      <c r="A20" s="15">
        <v>43110</v>
      </c>
      <c r="B20" s="36" t="s">
        <v>333</v>
      </c>
      <c r="C20" s="34">
        <v>137</v>
      </c>
      <c r="D20" s="34">
        <v>101</v>
      </c>
      <c r="E20" s="10" t="s">
        <v>551</v>
      </c>
      <c r="F20" s="23"/>
      <c r="G20" t="s">
        <v>326</v>
      </c>
      <c r="H20" s="16"/>
      <c r="I20" s="35">
        <v>46000000</v>
      </c>
      <c r="J20" s="35">
        <v>44083333</v>
      </c>
      <c r="K20" s="35">
        <f>+I20-J20</f>
        <v>1916667</v>
      </c>
    </row>
    <row r="21" spans="1:11" ht="15" customHeight="1" x14ac:dyDescent="0.25">
      <c r="A21" s="15">
        <v>43111</v>
      </c>
      <c r="B21" s="36" t="s">
        <v>334</v>
      </c>
      <c r="C21" s="34">
        <v>154</v>
      </c>
      <c r="D21" s="34">
        <v>115</v>
      </c>
      <c r="E21" s="10" t="s">
        <v>552</v>
      </c>
      <c r="F21" s="23"/>
      <c r="G21" s="47" t="s">
        <v>943</v>
      </c>
      <c r="H21" s="16"/>
      <c r="I21" s="35">
        <f>25127000-1005080</f>
        <v>24121920</v>
      </c>
      <c r="J21" s="35">
        <v>24121920</v>
      </c>
      <c r="K21" s="35">
        <f>+I21-J21</f>
        <v>0</v>
      </c>
    </row>
    <row r="22" spans="1:11" ht="15" customHeight="1" x14ac:dyDescent="0.25">
      <c r="A22" s="15">
        <v>43111</v>
      </c>
      <c r="B22" s="36" t="s">
        <v>340</v>
      </c>
      <c r="C22" s="34">
        <v>155</v>
      </c>
      <c r="D22" s="34">
        <v>130</v>
      </c>
      <c r="E22" s="10" t="s">
        <v>553</v>
      </c>
      <c r="F22" s="23"/>
      <c r="G22" s="22" t="s">
        <v>327</v>
      </c>
      <c r="H22" s="16"/>
      <c r="I22" s="35">
        <v>17600000</v>
      </c>
      <c r="J22" s="35">
        <v>17600000</v>
      </c>
      <c r="K22" s="35">
        <f t="shared" ref="K22:K64" si="0">+I22-J22</f>
        <v>0</v>
      </c>
    </row>
    <row r="23" spans="1:11" ht="15" customHeight="1" x14ac:dyDescent="0.25">
      <c r="A23" s="15">
        <v>43115</v>
      </c>
      <c r="B23" s="36" t="s">
        <v>335</v>
      </c>
      <c r="C23" s="34">
        <v>205</v>
      </c>
      <c r="D23" s="34">
        <v>166</v>
      </c>
      <c r="E23" s="10" t="s">
        <v>554</v>
      </c>
      <c r="F23" s="23"/>
      <c r="G23" s="41" t="s">
        <v>328</v>
      </c>
      <c r="H23" s="16"/>
      <c r="I23" s="35">
        <f>32800000-19680000</f>
        <v>13120000</v>
      </c>
      <c r="J23" s="35">
        <v>13120000</v>
      </c>
      <c r="K23" s="35">
        <f t="shared" si="0"/>
        <v>0</v>
      </c>
    </row>
    <row r="24" spans="1:11" ht="15" customHeight="1" x14ac:dyDescent="0.25">
      <c r="A24" s="15">
        <v>43115</v>
      </c>
      <c r="B24" s="36" t="s">
        <v>336</v>
      </c>
      <c r="C24" s="34">
        <v>186</v>
      </c>
      <c r="D24" s="34">
        <v>170</v>
      </c>
      <c r="E24" s="10" t="s">
        <v>555</v>
      </c>
      <c r="F24" s="23"/>
      <c r="G24" s="41" t="s">
        <v>329</v>
      </c>
      <c r="H24" s="16"/>
      <c r="I24" s="35">
        <v>71500000</v>
      </c>
      <c r="J24" s="35">
        <v>48966667</v>
      </c>
      <c r="K24" s="35">
        <f t="shared" si="0"/>
        <v>22533333</v>
      </c>
    </row>
    <row r="25" spans="1:11" ht="15" customHeight="1" x14ac:dyDescent="0.25">
      <c r="A25" s="15">
        <v>43115</v>
      </c>
      <c r="B25" s="36" t="s">
        <v>337</v>
      </c>
      <c r="C25" s="34">
        <v>207</v>
      </c>
      <c r="D25" s="34">
        <v>173</v>
      </c>
      <c r="E25" s="10" t="s">
        <v>556</v>
      </c>
      <c r="F25" s="23"/>
      <c r="G25" s="41" t="s">
        <v>330</v>
      </c>
      <c r="H25" s="16"/>
      <c r="I25" s="35">
        <v>37800000</v>
      </c>
      <c r="J25" s="35">
        <v>35437500</v>
      </c>
      <c r="K25" s="35">
        <f t="shared" si="0"/>
        <v>2362500</v>
      </c>
    </row>
    <row r="26" spans="1:11" x14ac:dyDescent="0.25">
      <c r="A26" s="15">
        <v>43115</v>
      </c>
      <c r="B26" s="36" t="s">
        <v>338</v>
      </c>
      <c r="C26" s="34">
        <v>225</v>
      </c>
      <c r="D26" s="34">
        <v>193</v>
      </c>
      <c r="E26" s="10" t="s">
        <v>557</v>
      </c>
      <c r="F26" s="23"/>
      <c r="G26" s="47" t="s">
        <v>331</v>
      </c>
      <c r="H26" s="23"/>
      <c r="I26" s="35">
        <v>26800000</v>
      </c>
      <c r="J26" s="35">
        <v>25125000</v>
      </c>
      <c r="K26" s="35">
        <f t="shared" si="0"/>
        <v>1675000</v>
      </c>
    </row>
    <row r="27" spans="1:11" x14ac:dyDescent="0.25">
      <c r="A27" s="15">
        <v>43115</v>
      </c>
      <c r="B27" s="36" t="s">
        <v>339</v>
      </c>
      <c r="C27" s="34">
        <v>206</v>
      </c>
      <c r="D27" s="34">
        <v>194</v>
      </c>
      <c r="E27" s="10" t="s">
        <v>558</v>
      </c>
      <c r="F27" s="23"/>
      <c r="G27" s="22" t="s">
        <v>332</v>
      </c>
      <c r="H27" s="23"/>
      <c r="I27" s="35">
        <v>39992000</v>
      </c>
      <c r="J27" s="35">
        <v>37325867</v>
      </c>
      <c r="K27" s="35">
        <f t="shared" si="0"/>
        <v>2666133</v>
      </c>
    </row>
    <row r="28" spans="1:11" x14ac:dyDescent="0.25">
      <c r="A28" s="15">
        <v>43116</v>
      </c>
      <c r="B28" s="38" t="s">
        <v>444</v>
      </c>
      <c r="C28" s="39">
        <v>218</v>
      </c>
      <c r="D28" s="39">
        <v>220</v>
      </c>
      <c r="E28" s="10" t="s">
        <v>559</v>
      </c>
      <c r="F28" s="40"/>
      <c r="G28" s="41" t="s">
        <v>446</v>
      </c>
      <c r="H28" s="42"/>
      <c r="I28" s="35">
        <v>29400000</v>
      </c>
      <c r="J28" s="35">
        <v>27440000</v>
      </c>
      <c r="K28" s="35">
        <f t="shared" si="0"/>
        <v>1960000</v>
      </c>
    </row>
    <row r="29" spans="1:11" x14ac:dyDescent="0.25">
      <c r="A29" s="15">
        <v>43116</v>
      </c>
      <c r="B29" s="38" t="s">
        <v>445</v>
      </c>
      <c r="C29" s="39">
        <v>224</v>
      </c>
      <c r="D29" s="39">
        <v>222</v>
      </c>
      <c r="E29" s="10" t="s">
        <v>560</v>
      </c>
      <c r="F29" s="40"/>
      <c r="G29" s="41" t="s">
        <v>447</v>
      </c>
      <c r="H29" s="42"/>
      <c r="I29" s="35">
        <v>75200000</v>
      </c>
      <c r="J29" s="35">
        <v>70500000</v>
      </c>
      <c r="K29" s="35">
        <f t="shared" si="0"/>
        <v>4700000</v>
      </c>
    </row>
    <row r="30" spans="1:11" x14ac:dyDescent="0.25">
      <c r="A30" s="15">
        <v>43124</v>
      </c>
      <c r="B30" s="38" t="s">
        <v>607</v>
      </c>
      <c r="C30" s="39">
        <v>475</v>
      </c>
      <c r="D30" s="39">
        <v>462</v>
      </c>
      <c r="E30" s="129" t="s">
        <v>934</v>
      </c>
      <c r="F30" s="40"/>
      <c r="G30" s="41" t="s">
        <v>944</v>
      </c>
      <c r="H30" s="42"/>
      <c r="I30" s="35">
        <v>30624000</v>
      </c>
      <c r="J30" s="35">
        <v>27689200</v>
      </c>
      <c r="K30" s="35">
        <f t="shared" si="0"/>
        <v>2934800</v>
      </c>
    </row>
    <row r="31" spans="1:11" x14ac:dyDescent="0.25">
      <c r="A31" s="15">
        <v>43125</v>
      </c>
      <c r="B31" s="159">
        <v>471</v>
      </c>
      <c r="C31" s="39">
        <v>496</v>
      </c>
      <c r="D31" s="39">
        <v>498</v>
      </c>
      <c r="E31" s="129" t="s">
        <v>935</v>
      </c>
      <c r="F31" s="40"/>
      <c r="G31" s="41" t="s">
        <v>945</v>
      </c>
      <c r="H31" s="42"/>
      <c r="I31" s="35">
        <v>39992000</v>
      </c>
      <c r="J31" s="35">
        <v>35826167</v>
      </c>
      <c r="K31" s="35">
        <f t="shared" si="0"/>
        <v>4165833</v>
      </c>
    </row>
    <row r="32" spans="1:11" x14ac:dyDescent="0.25">
      <c r="A32" s="15">
        <v>43125</v>
      </c>
      <c r="B32" s="159">
        <v>416</v>
      </c>
      <c r="C32" s="39">
        <v>543</v>
      </c>
      <c r="D32" s="39">
        <v>512</v>
      </c>
      <c r="E32" s="129" t="s">
        <v>936</v>
      </c>
      <c r="F32" s="40"/>
      <c r="G32" s="41" t="s">
        <v>946</v>
      </c>
      <c r="H32" s="42"/>
      <c r="I32" s="35">
        <v>56000000</v>
      </c>
      <c r="J32" s="35">
        <v>49466667</v>
      </c>
      <c r="K32" s="35">
        <f t="shared" si="0"/>
        <v>6533333</v>
      </c>
    </row>
    <row r="33" spans="1:11" x14ac:dyDescent="0.25">
      <c r="A33" s="15">
        <v>43125</v>
      </c>
      <c r="B33" s="159">
        <v>507</v>
      </c>
      <c r="C33" s="39">
        <v>528</v>
      </c>
      <c r="D33" s="39">
        <v>516</v>
      </c>
      <c r="E33" s="129" t="s">
        <v>937</v>
      </c>
      <c r="F33" s="40"/>
      <c r="G33" s="41" t="s">
        <v>947</v>
      </c>
      <c r="H33" s="42"/>
      <c r="I33" s="35">
        <v>56000000</v>
      </c>
      <c r="J33" s="35">
        <v>49466667</v>
      </c>
      <c r="K33" s="35">
        <f t="shared" si="0"/>
        <v>6533333</v>
      </c>
    </row>
    <row r="34" spans="1:11" x14ac:dyDescent="0.25">
      <c r="A34" s="15">
        <v>43126</v>
      </c>
      <c r="B34" s="159">
        <v>497</v>
      </c>
      <c r="C34" s="39">
        <v>497</v>
      </c>
      <c r="D34" s="39">
        <v>525</v>
      </c>
      <c r="E34" s="129" t="s">
        <v>938</v>
      </c>
      <c r="F34" s="40"/>
      <c r="G34" s="41" t="s">
        <v>948</v>
      </c>
      <c r="H34" s="42"/>
      <c r="I34" s="35">
        <v>48000000</v>
      </c>
      <c r="J34" s="35">
        <v>42400000</v>
      </c>
      <c r="K34" s="35">
        <f t="shared" si="0"/>
        <v>5600000</v>
      </c>
    </row>
    <row r="35" spans="1:11" x14ac:dyDescent="0.25">
      <c r="A35" s="15">
        <v>43126</v>
      </c>
      <c r="B35" s="159">
        <v>520</v>
      </c>
      <c r="C35" s="39">
        <v>545</v>
      </c>
      <c r="D35" s="39">
        <v>533</v>
      </c>
      <c r="E35" s="129" t="s">
        <v>939</v>
      </c>
      <c r="F35" s="40"/>
      <c r="G35" s="41" t="s">
        <v>949</v>
      </c>
      <c r="H35" s="42"/>
      <c r="I35" s="35">
        <v>42800000</v>
      </c>
      <c r="J35" s="35">
        <v>37806667</v>
      </c>
      <c r="K35" s="35">
        <f t="shared" si="0"/>
        <v>4993333</v>
      </c>
    </row>
    <row r="36" spans="1:11" x14ac:dyDescent="0.25">
      <c r="A36" s="15">
        <v>43126</v>
      </c>
      <c r="B36" s="159">
        <v>532</v>
      </c>
      <c r="C36" s="39">
        <v>527</v>
      </c>
      <c r="D36" s="39">
        <v>541</v>
      </c>
      <c r="E36" s="129" t="s">
        <v>940</v>
      </c>
      <c r="F36" s="40"/>
      <c r="G36" s="41" t="s">
        <v>950</v>
      </c>
      <c r="H36" s="42"/>
      <c r="I36" s="35">
        <v>27600000</v>
      </c>
      <c r="J36" s="35">
        <v>24150000</v>
      </c>
      <c r="K36" s="35">
        <f t="shared" si="0"/>
        <v>3450000</v>
      </c>
    </row>
    <row r="37" spans="1:11" x14ac:dyDescent="0.25">
      <c r="A37" s="15">
        <v>43126</v>
      </c>
      <c r="B37" s="159">
        <v>509</v>
      </c>
      <c r="C37" s="39">
        <v>526</v>
      </c>
      <c r="D37" s="39">
        <v>578</v>
      </c>
      <c r="E37" s="129" t="s">
        <v>941</v>
      </c>
      <c r="F37" s="40"/>
      <c r="G37" s="41" t="s">
        <v>951</v>
      </c>
      <c r="H37" s="42"/>
      <c r="I37" s="35">
        <v>39992000</v>
      </c>
      <c r="J37" s="35">
        <v>35159633</v>
      </c>
      <c r="K37" s="35">
        <f t="shared" si="0"/>
        <v>4832367</v>
      </c>
    </row>
    <row r="38" spans="1:11" x14ac:dyDescent="0.25">
      <c r="A38" s="15">
        <v>43126</v>
      </c>
      <c r="B38" s="159">
        <v>561</v>
      </c>
      <c r="C38" s="39">
        <v>579</v>
      </c>
      <c r="D38" s="39">
        <v>591</v>
      </c>
      <c r="E38" s="129" t="s">
        <v>942</v>
      </c>
      <c r="F38" s="40"/>
      <c r="G38" s="41" t="s">
        <v>952</v>
      </c>
      <c r="H38" s="42"/>
      <c r="I38" s="35">
        <v>56000000</v>
      </c>
      <c r="J38" s="35">
        <v>49466667</v>
      </c>
      <c r="K38" s="35">
        <f t="shared" si="0"/>
        <v>6533333</v>
      </c>
    </row>
    <row r="39" spans="1:11" x14ac:dyDescent="0.25">
      <c r="A39" s="15">
        <v>43146</v>
      </c>
      <c r="B39" s="159" t="s">
        <v>1280</v>
      </c>
      <c r="C39" s="39">
        <v>705</v>
      </c>
      <c r="D39" s="39">
        <v>697</v>
      </c>
      <c r="E39" s="129" t="s">
        <v>1271</v>
      </c>
      <c r="F39" s="40"/>
      <c r="G39" s="41" t="s">
        <v>1281</v>
      </c>
      <c r="H39" s="42"/>
      <c r="I39" s="35">
        <v>344207017</v>
      </c>
      <c r="J39" s="35">
        <v>344207017</v>
      </c>
      <c r="K39" s="35">
        <f t="shared" si="0"/>
        <v>0</v>
      </c>
    </row>
    <row r="40" spans="1:11" x14ac:dyDescent="0.25">
      <c r="A40" s="15">
        <v>43171</v>
      </c>
      <c r="B40" s="159" t="s">
        <v>1300</v>
      </c>
      <c r="C40" s="39">
        <v>734</v>
      </c>
      <c r="D40" s="39">
        <v>751</v>
      </c>
      <c r="E40" s="129" t="s">
        <v>1301</v>
      </c>
      <c r="F40" s="40"/>
      <c r="G40" s="166" t="s">
        <v>1302</v>
      </c>
      <c r="H40" s="42"/>
      <c r="I40" s="35">
        <v>214573660</v>
      </c>
      <c r="J40" s="35">
        <v>33258982</v>
      </c>
      <c r="K40" s="35">
        <f t="shared" si="0"/>
        <v>181314678</v>
      </c>
    </row>
    <row r="41" spans="1:11" x14ac:dyDescent="0.25">
      <c r="A41" s="15">
        <v>43223</v>
      </c>
      <c r="B41" s="159" t="s">
        <v>1339</v>
      </c>
      <c r="C41" s="39">
        <v>745</v>
      </c>
      <c r="D41" s="39">
        <v>814</v>
      </c>
      <c r="E41" s="129" t="s">
        <v>1340</v>
      </c>
      <c r="F41" s="40"/>
      <c r="G41" s="166" t="s">
        <v>1341</v>
      </c>
      <c r="H41" s="42"/>
      <c r="I41" s="35">
        <v>37111120</v>
      </c>
      <c r="J41" s="35">
        <v>37111120</v>
      </c>
      <c r="K41" s="35">
        <f t="shared" si="0"/>
        <v>0</v>
      </c>
    </row>
    <row r="42" spans="1:11" x14ac:dyDescent="0.25">
      <c r="A42" s="15">
        <v>43236</v>
      </c>
      <c r="B42" s="159" t="s">
        <v>1348</v>
      </c>
      <c r="C42" s="39">
        <v>779</v>
      </c>
      <c r="D42" s="39">
        <v>827</v>
      </c>
      <c r="E42" s="129" t="s">
        <v>1342</v>
      </c>
      <c r="F42" s="40"/>
      <c r="G42" s="174" t="s">
        <v>1281</v>
      </c>
      <c r="H42" s="42"/>
      <c r="I42" s="35">
        <v>143657710</v>
      </c>
      <c r="J42" s="35">
        <v>143657710</v>
      </c>
      <c r="K42" s="35">
        <f t="shared" si="0"/>
        <v>0</v>
      </c>
    </row>
    <row r="43" spans="1:11" x14ac:dyDescent="0.25">
      <c r="A43" s="15">
        <v>43249</v>
      </c>
      <c r="B43" s="159" t="s">
        <v>1280</v>
      </c>
      <c r="C43" s="39">
        <v>791</v>
      </c>
      <c r="D43" s="39">
        <v>842</v>
      </c>
      <c r="E43" s="129" t="s">
        <v>1362</v>
      </c>
      <c r="F43" s="40"/>
      <c r="G43" s="177" t="s">
        <v>1363</v>
      </c>
      <c r="H43" s="42"/>
      <c r="I43" s="35">
        <v>112480578</v>
      </c>
      <c r="J43" s="35">
        <v>0</v>
      </c>
      <c r="K43" s="35">
        <f t="shared" si="0"/>
        <v>112480578</v>
      </c>
    </row>
    <row r="44" spans="1:11" x14ac:dyDescent="0.25">
      <c r="A44" s="15">
        <v>43249</v>
      </c>
      <c r="B44" s="179">
        <v>682</v>
      </c>
      <c r="C44" s="39">
        <v>791</v>
      </c>
      <c r="D44" s="39">
        <v>843</v>
      </c>
      <c r="E44" s="129" t="s">
        <v>1362</v>
      </c>
      <c r="F44" s="40"/>
      <c r="G44" s="177" t="s">
        <v>1364</v>
      </c>
      <c r="H44" s="42"/>
      <c r="I44" s="35">
        <v>119542966</v>
      </c>
      <c r="J44" s="35">
        <v>119542966</v>
      </c>
      <c r="K44" s="35">
        <f t="shared" si="0"/>
        <v>0</v>
      </c>
    </row>
    <row r="45" spans="1:11" x14ac:dyDescent="0.25">
      <c r="A45" s="15">
        <v>43249</v>
      </c>
      <c r="B45" s="179">
        <v>683</v>
      </c>
      <c r="C45" s="39">
        <v>791</v>
      </c>
      <c r="D45" s="39">
        <v>844</v>
      </c>
      <c r="E45" s="129" t="s">
        <v>1362</v>
      </c>
      <c r="F45" s="40"/>
      <c r="G45" s="177" t="s">
        <v>1365</v>
      </c>
      <c r="H45" s="42"/>
      <c r="I45" s="35">
        <v>16832899</v>
      </c>
      <c r="J45" s="35">
        <v>16832899</v>
      </c>
      <c r="K45" s="35">
        <f t="shared" si="0"/>
        <v>0</v>
      </c>
    </row>
    <row r="46" spans="1:11" x14ac:dyDescent="0.25">
      <c r="A46" s="15">
        <v>43249</v>
      </c>
      <c r="B46" s="179">
        <v>684</v>
      </c>
      <c r="C46" s="39">
        <v>791</v>
      </c>
      <c r="D46" s="39">
        <v>845</v>
      </c>
      <c r="E46" s="129" t="s">
        <v>1362</v>
      </c>
      <c r="F46" s="40"/>
      <c r="G46" s="178" t="s">
        <v>1365</v>
      </c>
      <c r="H46" s="42"/>
      <c r="I46" s="35">
        <v>11273600</v>
      </c>
      <c r="J46" s="35">
        <v>11273600</v>
      </c>
      <c r="K46" s="35">
        <f t="shared" si="0"/>
        <v>0</v>
      </c>
    </row>
    <row r="47" spans="1:11" x14ac:dyDescent="0.25">
      <c r="A47" s="15">
        <v>43269</v>
      </c>
      <c r="B47" s="179" t="s">
        <v>1300</v>
      </c>
      <c r="C47" s="39">
        <v>813</v>
      </c>
      <c r="D47" s="39">
        <v>875</v>
      </c>
      <c r="E47" s="129" t="s">
        <v>1386</v>
      </c>
      <c r="F47" s="40"/>
      <c r="G47" s="182" t="s">
        <v>1302</v>
      </c>
      <c r="H47" s="42"/>
      <c r="I47" s="35">
        <v>18076100</v>
      </c>
      <c r="J47" s="35">
        <v>0</v>
      </c>
      <c r="K47" s="35">
        <f t="shared" si="0"/>
        <v>18076100</v>
      </c>
    </row>
    <row r="48" spans="1:11" x14ac:dyDescent="0.25">
      <c r="A48" s="15">
        <v>43271</v>
      </c>
      <c r="B48" s="179">
        <v>688</v>
      </c>
      <c r="C48" s="39">
        <v>791</v>
      </c>
      <c r="D48" s="39">
        <v>879</v>
      </c>
      <c r="E48" s="129" t="s">
        <v>1362</v>
      </c>
      <c r="F48" s="40"/>
      <c r="G48" s="182" t="s">
        <v>1387</v>
      </c>
      <c r="H48" s="42"/>
      <c r="I48" s="35">
        <v>3997000</v>
      </c>
      <c r="J48" s="35">
        <v>3997000</v>
      </c>
      <c r="K48" s="35">
        <f t="shared" si="0"/>
        <v>0</v>
      </c>
    </row>
    <row r="49" spans="1:11" x14ac:dyDescent="0.25">
      <c r="A49" s="15">
        <v>43298</v>
      </c>
      <c r="B49" s="179" t="s">
        <v>1376</v>
      </c>
      <c r="C49" s="39">
        <v>780</v>
      </c>
      <c r="D49" s="39">
        <v>920</v>
      </c>
      <c r="E49" s="129" t="s">
        <v>1349</v>
      </c>
      <c r="F49" s="40"/>
      <c r="G49" s="186" t="s">
        <v>1423</v>
      </c>
      <c r="H49" s="42"/>
      <c r="I49" s="35">
        <v>99508800</v>
      </c>
      <c r="J49" s="35">
        <v>99508800</v>
      </c>
      <c r="K49" s="35">
        <f t="shared" si="0"/>
        <v>0</v>
      </c>
    </row>
    <row r="50" spans="1:11" x14ac:dyDescent="0.25">
      <c r="A50" s="15">
        <v>43306</v>
      </c>
      <c r="B50" s="179" t="s">
        <v>1434</v>
      </c>
      <c r="C50" s="39">
        <v>792</v>
      </c>
      <c r="D50" s="39">
        <v>939</v>
      </c>
      <c r="E50" s="129" t="s">
        <v>1366</v>
      </c>
      <c r="F50" s="40"/>
      <c r="G50" s="187" t="s">
        <v>1435</v>
      </c>
      <c r="H50" s="42"/>
      <c r="I50" s="35">
        <v>22272923</v>
      </c>
      <c r="J50" s="35">
        <v>0</v>
      </c>
      <c r="K50" s="35">
        <f t="shared" si="0"/>
        <v>22272923</v>
      </c>
    </row>
    <row r="51" spans="1:11" x14ac:dyDescent="0.25">
      <c r="A51" s="15">
        <v>43308</v>
      </c>
      <c r="B51" s="179" t="s">
        <v>1440</v>
      </c>
      <c r="C51" s="39">
        <v>781</v>
      </c>
      <c r="D51" s="39">
        <v>950</v>
      </c>
      <c r="E51" s="129" t="s">
        <v>1441</v>
      </c>
      <c r="F51" s="40"/>
      <c r="G51" s="188" t="s">
        <v>1302</v>
      </c>
      <c r="H51" s="42"/>
      <c r="I51" s="35">
        <v>896483767</v>
      </c>
      <c r="J51" s="35">
        <v>0</v>
      </c>
      <c r="K51" s="35">
        <f t="shared" si="0"/>
        <v>896483767</v>
      </c>
    </row>
    <row r="52" spans="1:11" x14ac:dyDescent="0.25">
      <c r="A52" s="15">
        <v>43353</v>
      </c>
      <c r="B52" s="179" t="s">
        <v>333</v>
      </c>
      <c r="C52" s="39">
        <v>1048</v>
      </c>
      <c r="D52" s="39">
        <v>1117</v>
      </c>
      <c r="E52" s="129" t="s">
        <v>1737</v>
      </c>
      <c r="F52" s="40"/>
      <c r="G52" s="195" t="s">
        <v>326</v>
      </c>
      <c r="H52" s="42"/>
      <c r="I52" s="35">
        <v>19358333</v>
      </c>
      <c r="J52" s="35">
        <v>0</v>
      </c>
      <c r="K52" s="35">
        <f t="shared" si="0"/>
        <v>19358333</v>
      </c>
    </row>
    <row r="53" spans="1:11" x14ac:dyDescent="0.25">
      <c r="A53" s="15">
        <v>43357</v>
      </c>
      <c r="B53" s="198">
        <v>179</v>
      </c>
      <c r="C53" s="39">
        <v>1280</v>
      </c>
      <c r="D53" s="39">
        <v>1281</v>
      </c>
      <c r="E53" s="129" t="s">
        <v>1738</v>
      </c>
      <c r="F53" s="40"/>
      <c r="G53" s="196" t="s">
        <v>332</v>
      </c>
      <c r="H53" s="42"/>
      <c r="I53" s="35">
        <v>15830167</v>
      </c>
      <c r="J53" s="35">
        <v>0</v>
      </c>
      <c r="K53" s="35">
        <f t="shared" si="0"/>
        <v>15830167</v>
      </c>
    </row>
    <row r="54" spans="1:11" x14ac:dyDescent="0.25">
      <c r="A54" s="15">
        <v>43357</v>
      </c>
      <c r="B54" s="198">
        <v>178</v>
      </c>
      <c r="C54" s="39">
        <v>1281</v>
      </c>
      <c r="D54" s="39">
        <v>1282</v>
      </c>
      <c r="E54" s="129" t="s">
        <v>1739</v>
      </c>
      <c r="F54" s="40"/>
      <c r="G54" s="196" t="s">
        <v>330</v>
      </c>
      <c r="H54" s="42"/>
      <c r="I54" s="35">
        <v>15120000</v>
      </c>
      <c r="J54" s="35">
        <v>0</v>
      </c>
      <c r="K54" s="35">
        <f t="shared" si="0"/>
        <v>15120000</v>
      </c>
    </row>
    <row r="55" spans="1:11" x14ac:dyDescent="0.25">
      <c r="A55" s="15">
        <v>43357</v>
      </c>
      <c r="B55" s="198">
        <v>192</v>
      </c>
      <c r="C55" s="39">
        <v>1282</v>
      </c>
      <c r="D55" s="39">
        <v>1283</v>
      </c>
      <c r="E55" s="129" t="s">
        <v>1740</v>
      </c>
      <c r="F55" s="40"/>
      <c r="G55" s="196" t="s">
        <v>331</v>
      </c>
      <c r="H55" s="42"/>
      <c r="I55" s="35">
        <v>10720000</v>
      </c>
      <c r="J55" s="35">
        <v>0</v>
      </c>
      <c r="K55" s="35">
        <f t="shared" si="0"/>
        <v>10720000</v>
      </c>
    </row>
    <row r="56" spans="1:11" x14ac:dyDescent="0.25">
      <c r="A56" s="15">
        <v>43357</v>
      </c>
      <c r="B56" s="198">
        <v>217</v>
      </c>
      <c r="C56" s="39">
        <v>1283</v>
      </c>
      <c r="D56" s="39">
        <v>1303</v>
      </c>
      <c r="E56" s="129" t="s">
        <v>2001</v>
      </c>
      <c r="F56" s="40"/>
      <c r="G56" s="196" t="s">
        <v>446</v>
      </c>
      <c r="H56" s="42"/>
      <c r="I56" s="35">
        <v>11637500</v>
      </c>
      <c r="J56" s="35">
        <v>0</v>
      </c>
      <c r="K56" s="35">
        <f t="shared" si="0"/>
        <v>11637500</v>
      </c>
    </row>
    <row r="57" spans="1:11" x14ac:dyDescent="0.25">
      <c r="A57" s="15">
        <v>43357</v>
      </c>
      <c r="B57" s="198">
        <v>195</v>
      </c>
      <c r="C57" s="39">
        <v>1305</v>
      </c>
      <c r="D57" s="39">
        <v>1310</v>
      </c>
      <c r="E57" s="129" t="s">
        <v>2002</v>
      </c>
      <c r="F57" s="40"/>
      <c r="G57" s="196" t="s">
        <v>447</v>
      </c>
      <c r="H57" s="42"/>
      <c r="I57" s="35">
        <v>4700000</v>
      </c>
      <c r="J57" s="35">
        <v>0</v>
      </c>
      <c r="K57" s="35">
        <f t="shared" si="0"/>
        <v>4700000</v>
      </c>
    </row>
    <row r="58" spans="1:11" x14ac:dyDescent="0.25">
      <c r="A58" s="15">
        <v>43360</v>
      </c>
      <c r="B58" s="198">
        <v>507</v>
      </c>
      <c r="C58" s="39">
        <v>1299</v>
      </c>
      <c r="D58" s="39">
        <v>1328</v>
      </c>
      <c r="E58" s="129" t="s">
        <v>2003</v>
      </c>
      <c r="F58" s="40"/>
      <c r="G58" s="196" t="s">
        <v>947</v>
      </c>
      <c r="H58" s="42"/>
      <c r="I58" s="35">
        <v>19366667</v>
      </c>
      <c r="J58" s="35">
        <v>0</v>
      </c>
      <c r="K58" s="35">
        <f t="shared" si="0"/>
        <v>19366667</v>
      </c>
    </row>
    <row r="59" spans="1:11" x14ac:dyDescent="0.25">
      <c r="A59" s="15">
        <v>43360</v>
      </c>
      <c r="B59" s="198">
        <v>520</v>
      </c>
      <c r="C59" s="39">
        <v>1304</v>
      </c>
      <c r="D59" s="39">
        <v>1329</v>
      </c>
      <c r="E59" s="129" t="s">
        <v>2004</v>
      </c>
      <c r="F59" s="40"/>
      <c r="G59" s="196" t="s">
        <v>949</v>
      </c>
      <c r="H59" s="42"/>
      <c r="I59" s="35">
        <v>14801667</v>
      </c>
      <c r="J59" s="35">
        <v>0</v>
      </c>
      <c r="K59" s="35">
        <f t="shared" si="0"/>
        <v>14801667</v>
      </c>
    </row>
    <row r="60" spans="1:11" x14ac:dyDescent="0.25">
      <c r="A60" s="15">
        <v>43361</v>
      </c>
      <c r="B60" s="198">
        <v>471</v>
      </c>
      <c r="C60" s="39">
        <v>1300</v>
      </c>
      <c r="D60" s="39">
        <v>1369</v>
      </c>
      <c r="E60" s="129" t="s">
        <v>2005</v>
      </c>
      <c r="F60" s="40"/>
      <c r="G60" s="196" t="s">
        <v>945</v>
      </c>
      <c r="H60" s="42"/>
      <c r="I60" s="35">
        <v>14330467</v>
      </c>
      <c r="J60" s="35">
        <v>0</v>
      </c>
      <c r="K60" s="35">
        <f t="shared" si="0"/>
        <v>14330467</v>
      </c>
    </row>
    <row r="61" spans="1:11" x14ac:dyDescent="0.25">
      <c r="A61" s="15">
        <v>43362</v>
      </c>
      <c r="B61" s="198">
        <v>416</v>
      </c>
      <c r="C61" s="39">
        <v>1303</v>
      </c>
      <c r="D61" s="39">
        <v>1408</v>
      </c>
      <c r="E61" s="129" t="s">
        <v>2006</v>
      </c>
      <c r="F61" s="40"/>
      <c r="G61" s="196" t="s">
        <v>946</v>
      </c>
      <c r="H61" s="42"/>
      <c r="I61" s="35">
        <v>19366667</v>
      </c>
      <c r="J61" s="35">
        <v>0</v>
      </c>
      <c r="K61" s="35">
        <f t="shared" si="0"/>
        <v>19366667</v>
      </c>
    </row>
    <row r="62" spans="1:11" x14ac:dyDescent="0.25">
      <c r="A62" s="15">
        <v>43362</v>
      </c>
      <c r="B62" s="198">
        <v>455</v>
      </c>
      <c r="C62" s="39">
        <v>1302</v>
      </c>
      <c r="D62" s="39">
        <v>1409</v>
      </c>
      <c r="E62" s="129" t="s">
        <v>2007</v>
      </c>
      <c r="F62" s="40"/>
      <c r="G62" s="195" t="s">
        <v>944</v>
      </c>
      <c r="H62" s="42"/>
      <c r="I62" s="35">
        <v>11228800</v>
      </c>
      <c r="J62" s="35">
        <v>0</v>
      </c>
      <c r="K62" s="35">
        <f t="shared" si="0"/>
        <v>11228800</v>
      </c>
    </row>
    <row r="63" spans="1:11" x14ac:dyDescent="0.25">
      <c r="A63" s="15">
        <v>43364</v>
      </c>
      <c r="B63" s="179" t="s">
        <v>2037</v>
      </c>
      <c r="C63" s="39">
        <v>900</v>
      </c>
      <c r="D63" s="39">
        <v>1470</v>
      </c>
      <c r="E63" s="129" t="s">
        <v>2038</v>
      </c>
      <c r="F63" s="40"/>
      <c r="G63" s="195" t="s">
        <v>2039</v>
      </c>
      <c r="H63" s="42"/>
      <c r="I63" s="35">
        <v>396020533</v>
      </c>
      <c r="J63" s="35">
        <v>0</v>
      </c>
      <c r="K63" s="35">
        <f t="shared" si="0"/>
        <v>396020533</v>
      </c>
    </row>
    <row r="64" spans="1:11" x14ac:dyDescent="0.25">
      <c r="A64" s="15">
        <v>43371</v>
      </c>
      <c r="B64" s="179" t="s">
        <v>2061</v>
      </c>
      <c r="C64" s="39">
        <v>1357</v>
      </c>
      <c r="D64" s="39">
        <v>1499</v>
      </c>
      <c r="E64" s="129" t="s">
        <v>2062</v>
      </c>
      <c r="F64" s="40"/>
      <c r="G64" s="202" t="s">
        <v>2063</v>
      </c>
      <c r="H64" s="42"/>
      <c r="I64" s="35">
        <v>14997000</v>
      </c>
      <c r="J64" s="35">
        <v>0</v>
      </c>
      <c r="K64" s="35">
        <f t="shared" si="0"/>
        <v>14997000</v>
      </c>
    </row>
    <row r="65" spans="1:11" x14ac:dyDescent="0.25">
      <c r="A65" s="15"/>
      <c r="B65" s="179"/>
      <c r="C65" s="39"/>
      <c r="D65" s="39"/>
      <c r="E65" s="129"/>
      <c r="F65" s="40"/>
      <c r="G65" s="202"/>
      <c r="H65" s="42"/>
      <c r="I65" s="35"/>
      <c r="J65" s="35"/>
      <c r="K65" s="35"/>
    </row>
    <row r="66" spans="1:11" x14ac:dyDescent="0.25">
      <c r="A66" s="15"/>
      <c r="B66" s="179"/>
      <c r="C66" s="39"/>
      <c r="D66" s="39"/>
      <c r="E66" s="129"/>
      <c r="F66" s="40"/>
      <c r="G66" s="187"/>
      <c r="H66" s="42"/>
      <c r="I66" s="35"/>
      <c r="J66" s="35"/>
      <c r="K66" s="35"/>
    </row>
    <row r="67" spans="1:11" ht="12.75" customHeight="1" x14ac:dyDescent="0.25">
      <c r="A67" s="15"/>
      <c r="B67" s="7"/>
      <c r="C67" s="7"/>
      <c r="D67" s="7"/>
      <c r="E67" s="10"/>
      <c r="F67" s="16"/>
      <c r="G67" s="10"/>
      <c r="H67" s="16"/>
      <c r="I67" s="43"/>
      <c r="J67" s="43"/>
      <c r="K67" s="43"/>
    </row>
    <row r="68" spans="1:11" x14ac:dyDescent="0.25">
      <c r="A68" s="25"/>
      <c r="B68" s="26"/>
      <c r="C68" s="26"/>
      <c r="D68" s="26"/>
      <c r="E68" s="26"/>
      <c r="F68" s="26"/>
      <c r="G68" s="203" t="s">
        <v>22</v>
      </c>
      <c r="H68" s="204"/>
      <c r="I68" s="44">
        <f>SUM(I20:I67)</f>
        <v>3386037861</v>
      </c>
      <c r="J68" s="44">
        <f>SUM(J20:J67)</f>
        <v>1504542049</v>
      </c>
      <c r="K68" s="44">
        <f>SUM(K20:K67)</f>
        <v>1881495812</v>
      </c>
    </row>
    <row r="69" spans="1:11" ht="12.75" customHeight="1" x14ac:dyDescent="0.25">
      <c r="A69" s="25"/>
      <c r="B69" s="26"/>
      <c r="C69" s="26"/>
      <c r="D69" s="26"/>
      <c r="E69" s="26"/>
      <c r="F69" s="26"/>
      <c r="G69" s="26"/>
      <c r="H69" s="26"/>
      <c r="I69" s="30"/>
      <c r="J69" s="30"/>
      <c r="K69" s="31"/>
    </row>
    <row r="70" spans="1:11" ht="24.95" customHeight="1" x14ac:dyDescent="0.25">
      <c r="A70" s="149" t="s">
        <v>29</v>
      </c>
      <c r="B70" s="150" t="s">
        <v>23</v>
      </c>
      <c r="C70" s="149" t="s">
        <v>9</v>
      </c>
      <c r="D70" s="151" t="s">
        <v>0</v>
      </c>
      <c r="E70" s="149" t="s">
        <v>18</v>
      </c>
      <c r="F70" s="149" t="s">
        <v>25</v>
      </c>
      <c r="G70" s="149" t="s">
        <v>19</v>
      </c>
      <c r="H70" s="149" t="s">
        <v>30</v>
      </c>
      <c r="I70" s="149" t="s">
        <v>15</v>
      </c>
      <c r="J70" s="149" t="s">
        <v>31</v>
      </c>
      <c r="K70" s="149" t="s">
        <v>6</v>
      </c>
    </row>
    <row r="71" spans="1:11" ht="24.95" customHeight="1" x14ac:dyDescent="0.25">
      <c r="A71" s="152">
        <v>5300000000</v>
      </c>
      <c r="B71" s="152"/>
      <c r="C71" s="152">
        <v>0</v>
      </c>
      <c r="D71" s="153">
        <f>+A71+B71-C71</f>
        <v>5300000000</v>
      </c>
      <c r="E71" s="153">
        <f>+I68</f>
        <v>3386037861</v>
      </c>
      <c r="F71" s="154">
        <f>+E71/D71</f>
        <v>0.6388750681132076</v>
      </c>
      <c r="G71" s="153">
        <f>+I16</f>
        <v>227883662</v>
      </c>
      <c r="H71" s="153">
        <f>+D71-E71-G71</f>
        <v>1686078477</v>
      </c>
      <c r="I71" s="153">
        <f>+J68</f>
        <v>1504542049</v>
      </c>
      <c r="J71" s="154">
        <f>+I71/D71</f>
        <v>0.28387585830188677</v>
      </c>
      <c r="K71" s="153">
        <f>+K68</f>
        <v>1881495812</v>
      </c>
    </row>
    <row r="72" spans="1:11" x14ac:dyDescent="0.25">
      <c r="A72" s="155">
        <v>1</v>
      </c>
      <c r="B72" s="155">
        <v>2</v>
      </c>
      <c r="C72" s="155">
        <v>3</v>
      </c>
      <c r="D72" s="155" t="s">
        <v>5</v>
      </c>
      <c r="E72" s="155">
        <v>5</v>
      </c>
      <c r="F72" s="155" t="s">
        <v>21</v>
      </c>
      <c r="G72" s="155">
        <v>7</v>
      </c>
      <c r="H72" s="155" t="s">
        <v>12</v>
      </c>
      <c r="I72" s="155">
        <v>9</v>
      </c>
      <c r="J72" s="155" t="s">
        <v>33</v>
      </c>
      <c r="K72" s="155" t="s">
        <v>34</v>
      </c>
    </row>
  </sheetData>
  <mergeCells count="16">
    <mergeCell ref="A6:A7"/>
    <mergeCell ref="B6:B7"/>
    <mergeCell ref="D6:D7"/>
    <mergeCell ref="E6:H6"/>
    <mergeCell ref="A18:A19"/>
    <mergeCell ref="E18:H18"/>
    <mergeCell ref="I6:I7"/>
    <mergeCell ref="J6:K7"/>
    <mergeCell ref="E7:H7"/>
    <mergeCell ref="G68:H68"/>
    <mergeCell ref="G16:H16"/>
    <mergeCell ref="B9:C9"/>
    <mergeCell ref="I18:I19"/>
    <mergeCell ref="J18:J19"/>
    <mergeCell ref="E19:F19"/>
    <mergeCell ref="G19:H19"/>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463"/>
  <sheetViews>
    <sheetView topLeftCell="A440" zoomScaleNormal="100" workbookViewId="0">
      <selection activeCell="O23" sqref="O23"/>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2">
        <v>1094</v>
      </c>
      <c r="B3" s="143" t="s">
        <v>48</v>
      </c>
      <c r="C3" s="144"/>
      <c r="D3" s="144"/>
      <c r="E3" s="145"/>
      <c r="F3" s="146"/>
      <c r="G3" s="146"/>
      <c r="H3" s="146"/>
      <c r="I3" s="146"/>
      <c r="J3" s="147"/>
      <c r="K3" s="147"/>
    </row>
    <row r="4" spans="1:11" ht="15" customHeight="1" x14ac:dyDescent="0.25">
      <c r="A4" s="142" t="s">
        <v>47</v>
      </c>
      <c r="B4" s="143" t="s">
        <v>49</v>
      </c>
      <c r="C4" s="144"/>
      <c r="D4" s="144"/>
      <c r="E4" s="145"/>
      <c r="F4" s="146"/>
      <c r="G4" s="146"/>
      <c r="H4" s="146"/>
      <c r="I4" s="146"/>
      <c r="J4" s="147"/>
      <c r="K4" s="147" t="s">
        <v>1965</v>
      </c>
    </row>
    <row r="5" spans="1:11" ht="12.75" customHeight="1" x14ac:dyDescent="0.25">
      <c r="A5" s="5"/>
      <c r="B5" s="5"/>
      <c r="C5" s="5"/>
      <c r="D5" s="5"/>
      <c r="E5" s="5"/>
      <c r="F5" s="5"/>
      <c r="G5" s="5"/>
      <c r="H5" s="5"/>
      <c r="I5" s="5"/>
      <c r="J5" s="5"/>
      <c r="K5" s="6"/>
    </row>
    <row r="6" spans="1:11" x14ac:dyDescent="0.25">
      <c r="A6" s="205" t="s">
        <v>7</v>
      </c>
      <c r="B6" s="210" t="s">
        <v>35</v>
      </c>
      <c r="C6" s="49"/>
      <c r="D6" s="205" t="s">
        <v>20</v>
      </c>
      <c r="E6" s="207" t="s">
        <v>19</v>
      </c>
      <c r="F6" s="208"/>
      <c r="G6" s="208"/>
      <c r="H6" s="209"/>
      <c r="I6" s="205" t="s">
        <v>10</v>
      </c>
      <c r="J6" s="212" t="s">
        <v>28</v>
      </c>
      <c r="K6" s="213"/>
    </row>
    <row r="7" spans="1:11" x14ac:dyDescent="0.25">
      <c r="A7" s="206"/>
      <c r="B7" s="211"/>
      <c r="C7" s="50"/>
      <c r="D7" s="206"/>
      <c r="E7" s="207" t="s">
        <v>4</v>
      </c>
      <c r="F7" s="208"/>
      <c r="G7" s="208"/>
      <c r="H7" s="209"/>
      <c r="I7" s="206"/>
      <c r="J7" s="214"/>
      <c r="K7" s="215"/>
    </row>
    <row r="8" spans="1:11" x14ac:dyDescent="0.25">
      <c r="A8" s="15">
        <v>43102</v>
      </c>
      <c r="B8" s="10" t="s">
        <v>600</v>
      </c>
      <c r="C8" s="16"/>
      <c r="D8" s="24">
        <v>13</v>
      </c>
      <c r="E8" s="128" t="s">
        <v>561</v>
      </c>
      <c r="F8" s="17"/>
      <c r="G8" s="18"/>
      <c r="H8" s="19"/>
      <c r="I8" s="35">
        <v>800001</v>
      </c>
      <c r="J8" s="10" t="s">
        <v>443</v>
      </c>
      <c r="K8" s="54"/>
    </row>
    <row r="9" spans="1:11" x14ac:dyDescent="0.25">
      <c r="A9" s="15">
        <v>43103</v>
      </c>
      <c r="B9" s="10" t="s">
        <v>600</v>
      </c>
      <c r="C9" s="17"/>
      <c r="D9" s="24">
        <v>71</v>
      </c>
      <c r="E9" s="128" t="s">
        <v>563</v>
      </c>
      <c r="F9" s="17"/>
      <c r="G9" s="18"/>
      <c r="H9" s="19"/>
      <c r="I9" s="35">
        <v>566666</v>
      </c>
      <c r="J9" s="10" t="s">
        <v>443</v>
      </c>
      <c r="K9" s="54"/>
    </row>
    <row r="10" spans="1:11" x14ac:dyDescent="0.25">
      <c r="A10" s="15">
        <v>43104</v>
      </c>
      <c r="B10" s="10" t="s">
        <v>600</v>
      </c>
      <c r="C10" s="17"/>
      <c r="D10" s="24">
        <v>108</v>
      </c>
      <c r="E10" s="128" t="s">
        <v>564</v>
      </c>
      <c r="F10" s="17"/>
      <c r="G10" s="18"/>
      <c r="H10" s="19"/>
      <c r="I10" s="35">
        <v>600000</v>
      </c>
      <c r="J10" s="10" t="s">
        <v>443</v>
      </c>
      <c r="K10" s="54"/>
    </row>
    <row r="11" spans="1:11" x14ac:dyDescent="0.25">
      <c r="A11" s="15">
        <v>43126</v>
      </c>
      <c r="B11" s="10" t="s">
        <v>600</v>
      </c>
      <c r="C11" s="17"/>
      <c r="D11" s="24">
        <v>662</v>
      </c>
      <c r="E11" s="128" t="s">
        <v>599</v>
      </c>
      <c r="F11" s="17"/>
      <c r="G11" s="18"/>
      <c r="H11" s="19"/>
      <c r="I11" s="35">
        <v>7868333</v>
      </c>
      <c r="J11" s="10" t="s">
        <v>443</v>
      </c>
      <c r="K11" s="54"/>
    </row>
    <row r="12" spans="1:11" x14ac:dyDescent="0.25">
      <c r="A12" s="15">
        <v>43342</v>
      </c>
      <c r="B12" s="10" t="s">
        <v>600</v>
      </c>
      <c r="C12" s="17"/>
      <c r="D12" s="24">
        <v>902</v>
      </c>
      <c r="E12" s="128" t="s">
        <v>1484</v>
      </c>
      <c r="F12" s="17"/>
      <c r="G12" s="18"/>
      <c r="H12" s="19"/>
      <c r="I12" s="35">
        <v>3500000</v>
      </c>
      <c r="J12" s="10" t="s">
        <v>443</v>
      </c>
      <c r="K12" s="54"/>
    </row>
    <row r="13" spans="1:11" x14ac:dyDescent="0.25">
      <c r="A13" s="15">
        <v>43347</v>
      </c>
      <c r="B13" s="10" t="s">
        <v>600</v>
      </c>
      <c r="C13" s="17"/>
      <c r="D13" s="24">
        <v>947</v>
      </c>
      <c r="E13" s="128" t="s">
        <v>1595</v>
      </c>
      <c r="F13" s="17"/>
      <c r="G13" s="18"/>
      <c r="H13" s="19"/>
      <c r="I13" s="35">
        <v>76000000</v>
      </c>
      <c r="J13" s="10"/>
      <c r="K13" s="54"/>
    </row>
    <row r="14" spans="1:11" x14ac:dyDescent="0.25">
      <c r="A14" s="15">
        <v>43357</v>
      </c>
      <c r="B14" s="10" t="s">
        <v>600</v>
      </c>
      <c r="C14" s="17"/>
      <c r="D14" s="24">
        <v>1298</v>
      </c>
      <c r="E14" s="128" t="s">
        <v>2015</v>
      </c>
      <c r="F14" s="17"/>
      <c r="G14" s="18"/>
      <c r="H14" s="19"/>
      <c r="I14" s="35">
        <v>11795000</v>
      </c>
      <c r="J14" s="10"/>
      <c r="K14" s="54"/>
    </row>
    <row r="15" spans="1:11" x14ac:dyDescent="0.25">
      <c r="A15" s="15">
        <v>43363</v>
      </c>
      <c r="B15" s="10" t="s">
        <v>600</v>
      </c>
      <c r="C15" s="17"/>
      <c r="D15" s="24">
        <v>1335</v>
      </c>
      <c r="E15" s="128" t="s">
        <v>2047</v>
      </c>
      <c r="F15" s="17"/>
      <c r="G15" s="18"/>
      <c r="H15" s="19"/>
      <c r="I15" s="35">
        <v>3333333</v>
      </c>
      <c r="J15" s="10"/>
      <c r="K15" s="54"/>
    </row>
    <row r="16" spans="1:11" x14ac:dyDescent="0.25">
      <c r="A16" s="15">
        <v>43367</v>
      </c>
      <c r="B16" s="10" t="s">
        <v>600</v>
      </c>
      <c r="C16" s="17"/>
      <c r="D16" s="24">
        <v>1349</v>
      </c>
      <c r="E16" s="128" t="s">
        <v>2049</v>
      </c>
      <c r="F16" s="17"/>
      <c r="G16" s="18"/>
      <c r="H16" s="19"/>
      <c r="I16" s="35">
        <v>4747467</v>
      </c>
      <c r="J16" s="10"/>
      <c r="K16" s="54"/>
    </row>
    <row r="17" spans="1:11" x14ac:dyDescent="0.25">
      <c r="A17" s="15">
        <v>43369</v>
      </c>
      <c r="B17" s="10" t="s">
        <v>600</v>
      </c>
      <c r="C17" s="17"/>
      <c r="D17" s="24">
        <v>1361</v>
      </c>
      <c r="E17" s="128" t="s">
        <v>2065</v>
      </c>
      <c r="F17" s="17"/>
      <c r="G17" s="18"/>
      <c r="H17" s="19"/>
      <c r="I17" s="35">
        <v>6720000</v>
      </c>
      <c r="J17" s="10"/>
      <c r="K17" s="54"/>
    </row>
    <row r="18" spans="1:11" x14ac:dyDescent="0.25">
      <c r="A18" s="15">
        <v>43369</v>
      </c>
      <c r="B18" s="10" t="s">
        <v>600</v>
      </c>
      <c r="C18" s="17"/>
      <c r="D18" s="24">
        <v>1362</v>
      </c>
      <c r="E18" s="128" t="s">
        <v>2066</v>
      </c>
      <c r="F18" s="17"/>
      <c r="G18" s="18"/>
      <c r="H18" s="19"/>
      <c r="I18" s="35">
        <v>13500000</v>
      </c>
      <c r="J18" s="10"/>
      <c r="K18" s="54"/>
    </row>
    <row r="19" spans="1:11" x14ac:dyDescent="0.25">
      <c r="A19" s="15">
        <v>43369</v>
      </c>
      <c r="B19" s="10" t="s">
        <v>600</v>
      </c>
      <c r="C19" s="17"/>
      <c r="D19" s="24">
        <v>1363</v>
      </c>
      <c r="E19" s="128" t="s">
        <v>584</v>
      </c>
      <c r="F19" s="17"/>
      <c r="G19" s="18"/>
      <c r="H19" s="19"/>
      <c r="I19" s="35">
        <v>13500000</v>
      </c>
      <c r="J19" s="10"/>
      <c r="K19" s="54"/>
    </row>
    <row r="20" spans="1:11" x14ac:dyDescent="0.25">
      <c r="A20" s="15">
        <v>43369</v>
      </c>
      <c r="B20" s="10" t="s">
        <v>600</v>
      </c>
      <c r="C20" s="17"/>
      <c r="D20" s="24">
        <v>1364</v>
      </c>
      <c r="E20" s="128" t="s">
        <v>584</v>
      </c>
      <c r="F20" s="17"/>
      <c r="G20" s="18"/>
      <c r="H20" s="19"/>
      <c r="I20" s="35">
        <v>13500000</v>
      </c>
      <c r="J20" s="10"/>
      <c r="K20" s="54"/>
    </row>
    <row r="21" spans="1:11" x14ac:dyDescent="0.25">
      <c r="A21" s="15">
        <v>43369</v>
      </c>
      <c r="B21" s="10" t="s">
        <v>600</v>
      </c>
      <c r="C21" s="17"/>
      <c r="D21" s="24">
        <v>1365</v>
      </c>
      <c r="E21" s="128" t="s">
        <v>2067</v>
      </c>
      <c r="F21" s="17"/>
      <c r="G21" s="18"/>
      <c r="H21" s="19"/>
      <c r="I21" s="35">
        <v>11721000</v>
      </c>
      <c r="J21" s="10"/>
      <c r="K21" s="54"/>
    </row>
    <row r="22" spans="1:11" x14ac:dyDescent="0.25">
      <c r="A22" s="15">
        <v>43369</v>
      </c>
      <c r="B22" s="10" t="s">
        <v>600</v>
      </c>
      <c r="C22" s="17"/>
      <c r="D22" s="24">
        <v>1366</v>
      </c>
      <c r="E22" s="128" t="s">
        <v>2068</v>
      </c>
      <c r="F22" s="17"/>
      <c r="G22" s="18"/>
      <c r="H22" s="19"/>
      <c r="I22" s="35">
        <v>11721000</v>
      </c>
      <c r="J22" s="10"/>
      <c r="K22" s="54"/>
    </row>
    <row r="23" spans="1:11" x14ac:dyDescent="0.25">
      <c r="A23" s="15">
        <v>43371</v>
      </c>
      <c r="B23" s="10" t="s">
        <v>600</v>
      </c>
      <c r="C23" s="17"/>
      <c r="D23" s="24">
        <v>1375</v>
      </c>
      <c r="E23" s="128" t="s">
        <v>2069</v>
      </c>
      <c r="F23" s="17"/>
      <c r="G23" s="18"/>
      <c r="H23" s="19"/>
      <c r="I23" s="35">
        <v>6000000</v>
      </c>
      <c r="J23" s="10"/>
      <c r="K23" s="54"/>
    </row>
    <row r="24" spans="1:11" x14ac:dyDescent="0.25">
      <c r="A24" s="15">
        <v>43371</v>
      </c>
      <c r="B24" s="10" t="s">
        <v>600</v>
      </c>
      <c r="C24" s="17"/>
      <c r="D24" s="24">
        <v>1376</v>
      </c>
      <c r="E24" s="128" t="s">
        <v>2070</v>
      </c>
      <c r="F24" s="17"/>
      <c r="G24" s="18"/>
      <c r="H24" s="19"/>
      <c r="I24" s="35">
        <v>27000000</v>
      </c>
      <c r="J24" s="10"/>
      <c r="K24" s="54"/>
    </row>
    <row r="25" spans="1:11" x14ac:dyDescent="0.25">
      <c r="A25" s="15"/>
      <c r="B25" s="10"/>
      <c r="C25" s="17"/>
      <c r="D25" s="24"/>
      <c r="E25" s="128"/>
      <c r="F25" s="17"/>
      <c r="G25" s="18"/>
      <c r="H25" s="19"/>
      <c r="I25" s="35"/>
      <c r="J25" s="10"/>
      <c r="K25" s="54"/>
    </row>
    <row r="26" spans="1:11" x14ac:dyDescent="0.25">
      <c r="A26" s="25"/>
      <c r="B26" s="26"/>
      <c r="C26" s="26"/>
      <c r="D26" s="26"/>
      <c r="E26" s="26"/>
      <c r="F26" s="26"/>
      <c r="G26" s="203" t="s">
        <v>22</v>
      </c>
      <c r="H26" s="204"/>
      <c r="I26" s="27">
        <f>SUM(I8:I25)</f>
        <v>212872800</v>
      </c>
      <c r="J26" s="28"/>
      <c r="K26" s="29"/>
    </row>
    <row r="27" spans="1:11" ht="12.75" customHeight="1" x14ac:dyDescent="0.25">
      <c r="A27" s="25"/>
      <c r="B27" s="26"/>
      <c r="C27" s="26"/>
      <c r="D27" s="26"/>
      <c r="E27" s="26"/>
      <c r="F27" s="26"/>
      <c r="G27" s="26"/>
      <c r="H27" s="26"/>
      <c r="I27" s="30"/>
      <c r="J27" s="30"/>
      <c r="K27" s="31"/>
    </row>
    <row r="28" spans="1:11" x14ac:dyDescent="0.25">
      <c r="A28" s="205" t="s">
        <v>7</v>
      </c>
      <c r="B28" s="45" t="s">
        <v>16</v>
      </c>
      <c r="C28" s="51" t="s">
        <v>26</v>
      </c>
      <c r="D28" s="32" t="s">
        <v>26</v>
      </c>
      <c r="E28" s="207" t="s">
        <v>18</v>
      </c>
      <c r="F28" s="208"/>
      <c r="G28" s="208"/>
      <c r="H28" s="209"/>
      <c r="I28" s="205" t="s">
        <v>10</v>
      </c>
      <c r="J28" s="205" t="s">
        <v>8</v>
      </c>
      <c r="K28" s="51" t="s">
        <v>1</v>
      </c>
    </row>
    <row r="29" spans="1:11" x14ac:dyDescent="0.25">
      <c r="A29" s="206"/>
      <c r="B29" s="52" t="s">
        <v>17</v>
      </c>
      <c r="C29" s="52" t="s">
        <v>14</v>
      </c>
      <c r="D29" s="52" t="s">
        <v>13</v>
      </c>
      <c r="E29" s="207" t="s">
        <v>4</v>
      </c>
      <c r="F29" s="209"/>
      <c r="G29" s="207" t="s">
        <v>11</v>
      </c>
      <c r="H29" s="209"/>
      <c r="I29" s="206"/>
      <c r="J29" s="206"/>
      <c r="K29" s="52" t="s">
        <v>2</v>
      </c>
    </row>
    <row r="30" spans="1:11" x14ac:dyDescent="0.25">
      <c r="A30" s="15">
        <v>43103</v>
      </c>
      <c r="B30" s="140" t="s">
        <v>341</v>
      </c>
      <c r="C30" s="121">
        <v>23</v>
      </c>
      <c r="D30" s="121">
        <v>9</v>
      </c>
      <c r="E30" s="10" t="s">
        <v>572</v>
      </c>
      <c r="F30" s="120"/>
      <c r="G30" s="22" t="s">
        <v>383</v>
      </c>
      <c r="H30" s="120"/>
      <c r="I30" s="35">
        <v>107400000</v>
      </c>
      <c r="J30" s="35">
        <v>62400000</v>
      </c>
      <c r="K30" s="35">
        <f>+I30-J30</f>
        <v>45000000</v>
      </c>
    </row>
    <row r="31" spans="1:11" x14ac:dyDescent="0.25">
      <c r="A31" s="15">
        <v>43103</v>
      </c>
      <c r="B31" s="140" t="s">
        <v>342</v>
      </c>
      <c r="C31" s="121">
        <v>25</v>
      </c>
      <c r="D31" s="121">
        <v>12</v>
      </c>
      <c r="E31" s="10" t="s">
        <v>573</v>
      </c>
      <c r="F31" s="120"/>
      <c r="G31" s="22" t="s">
        <v>384</v>
      </c>
      <c r="H31" s="120"/>
      <c r="I31" s="35">
        <v>75200000</v>
      </c>
      <c r="J31" s="35">
        <v>74573333</v>
      </c>
      <c r="K31" s="35">
        <f>+I31-J31</f>
        <v>626667</v>
      </c>
    </row>
    <row r="32" spans="1:11" ht="15" customHeight="1" x14ac:dyDescent="0.25">
      <c r="A32" s="15">
        <v>43103</v>
      </c>
      <c r="B32" s="141" t="s">
        <v>343</v>
      </c>
      <c r="C32" s="34">
        <v>24</v>
      </c>
      <c r="D32" s="34">
        <v>13</v>
      </c>
      <c r="E32" s="10" t="s">
        <v>574</v>
      </c>
      <c r="F32" s="16"/>
      <c r="G32" s="10" t="s">
        <v>385</v>
      </c>
      <c r="H32" s="16"/>
      <c r="I32" s="35">
        <v>75200000</v>
      </c>
      <c r="J32" s="35">
        <v>74573333</v>
      </c>
      <c r="K32" s="35">
        <f>+I32-J32</f>
        <v>626667</v>
      </c>
    </row>
    <row r="33" spans="1:209" x14ac:dyDescent="0.25">
      <c r="A33" s="15">
        <v>43103</v>
      </c>
      <c r="B33" s="141" t="s">
        <v>344</v>
      </c>
      <c r="C33" s="34">
        <v>27</v>
      </c>
      <c r="D33" s="34">
        <v>18</v>
      </c>
      <c r="E33" s="47" t="s">
        <v>575</v>
      </c>
      <c r="F33" s="23"/>
      <c r="G33" s="47" t="s">
        <v>386</v>
      </c>
      <c r="H33" s="23"/>
      <c r="I33" s="35">
        <v>107400000</v>
      </c>
      <c r="J33" s="35">
        <v>71400000</v>
      </c>
      <c r="K33" s="35">
        <f>+I33-J33</f>
        <v>36000000</v>
      </c>
    </row>
    <row r="34" spans="1:209" x14ac:dyDescent="0.25">
      <c r="A34" s="37">
        <v>43103</v>
      </c>
      <c r="B34" s="123" t="s">
        <v>345</v>
      </c>
      <c r="C34" s="24">
        <v>31</v>
      </c>
      <c r="D34" s="24">
        <v>20</v>
      </c>
      <c r="E34" s="22" t="s">
        <v>576</v>
      </c>
      <c r="F34" s="16"/>
      <c r="G34" s="22" t="s">
        <v>387</v>
      </c>
      <c r="H34" s="17"/>
      <c r="I34" s="35">
        <v>60860000</v>
      </c>
      <c r="J34" s="35">
        <v>39270000</v>
      </c>
      <c r="K34" s="35">
        <f t="shared" ref="K34:K187" si="0">+I34-J34</f>
        <v>21590000</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row>
    <row r="35" spans="1:209" x14ac:dyDescent="0.25">
      <c r="A35" s="37">
        <v>43104</v>
      </c>
      <c r="B35" s="123" t="s">
        <v>346</v>
      </c>
      <c r="C35" s="24">
        <v>74</v>
      </c>
      <c r="D35" s="24">
        <v>22</v>
      </c>
      <c r="E35" s="22" t="s">
        <v>577</v>
      </c>
      <c r="F35" s="16"/>
      <c r="G35" s="22" t="s">
        <v>388</v>
      </c>
      <c r="H35" s="17"/>
      <c r="I35" s="35">
        <v>111233333</v>
      </c>
      <c r="J35" s="35">
        <v>74260000</v>
      </c>
      <c r="K35" s="35">
        <f t="shared" si="0"/>
        <v>36973333</v>
      </c>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row>
    <row r="36" spans="1:209" x14ac:dyDescent="0.25">
      <c r="A36" s="37">
        <v>43104</v>
      </c>
      <c r="B36" s="123" t="s">
        <v>347</v>
      </c>
      <c r="C36" s="24">
        <v>71</v>
      </c>
      <c r="D36" s="24">
        <v>24</v>
      </c>
      <c r="E36" s="22" t="s">
        <v>563</v>
      </c>
      <c r="F36" s="16"/>
      <c r="G36" s="22" t="s">
        <v>389</v>
      </c>
      <c r="H36" s="17"/>
      <c r="I36" s="35">
        <v>100866667</v>
      </c>
      <c r="J36" s="35">
        <v>67150000</v>
      </c>
      <c r="K36" s="35">
        <f t="shared" si="0"/>
        <v>33716667</v>
      </c>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row>
    <row r="37" spans="1:209" x14ac:dyDescent="0.25">
      <c r="A37" s="37">
        <v>43104</v>
      </c>
      <c r="B37" s="123" t="s">
        <v>348</v>
      </c>
      <c r="C37" s="24">
        <v>77</v>
      </c>
      <c r="D37" s="24">
        <v>27</v>
      </c>
      <c r="E37" s="22" t="s">
        <v>578</v>
      </c>
      <c r="F37" s="16"/>
      <c r="G37" s="22" t="s">
        <v>390</v>
      </c>
      <c r="H37" s="17"/>
      <c r="I37" s="35">
        <v>89500000</v>
      </c>
      <c r="J37" s="35">
        <v>59250000</v>
      </c>
      <c r="K37" s="35">
        <f t="shared" si="0"/>
        <v>30250000</v>
      </c>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row>
    <row r="38" spans="1:209" x14ac:dyDescent="0.25">
      <c r="A38" s="37">
        <v>43104</v>
      </c>
      <c r="B38" s="123" t="s">
        <v>349</v>
      </c>
      <c r="C38" s="24">
        <v>41</v>
      </c>
      <c r="D38" s="24">
        <v>29</v>
      </c>
      <c r="E38" s="22" t="s">
        <v>562</v>
      </c>
      <c r="F38" s="16"/>
      <c r="G38" s="22" t="s">
        <v>391</v>
      </c>
      <c r="H38" s="17"/>
      <c r="I38" s="35">
        <v>74550000</v>
      </c>
      <c r="J38" s="35">
        <v>49770000</v>
      </c>
      <c r="K38" s="35">
        <f t="shared" si="0"/>
        <v>24780000</v>
      </c>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row>
    <row r="39" spans="1:209" x14ac:dyDescent="0.25">
      <c r="A39" s="37">
        <v>43104</v>
      </c>
      <c r="B39" s="123" t="s">
        <v>350</v>
      </c>
      <c r="C39" s="24">
        <v>42</v>
      </c>
      <c r="D39" s="24">
        <v>33</v>
      </c>
      <c r="E39" s="22" t="s">
        <v>579</v>
      </c>
      <c r="F39" s="16"/>
      <c r="G39" s="22" t="s">
        <v>392</v>
      </c>
      <c r="H39" s="17"/>
      <c r="I39" s="35">
        <v>74550000</v>
      </c>
      <c r="J39" s="35">
        <v>49770000</v>
      </c>
      <c r="K39" s="35">
        <f t="shared" si="0"/>
        <v>24780000</v>
      </c>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row>
    <row r="40" spans="1:209" x14ac:dyDescent="0.25">
      <c r="A40" s="37">
        <v>43104</v>
      </c>
      <c r="B40" s="123" t="s">
        <v>351</v>
      </c>
      <c r="C40" s="24">
        <v>46</v>
      </c>
      <c r="D40" s="24">
        <v>34</v>
      </c>
      <c r="E40" s="130" t="s">
        <v>580</v>
      </c>
      <c r="F40" s="16"/>
      <c r="G40" s="22" t="s">
        <v>393</v>
      </c>
      <c r="H40" s="17"/>
      <c r="I40" s="35">
        <v>59654733</v>
      </c>
      <c r="J40" s="35">
        <v>39492100</v>
      </c>
      <c r="K40" s="35">
        <f t="shared" si="0"/>
        <v>20162633</v>
      </c>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row>
    <row r="41" spans="1:209" x14ac:dyDescent="0.25">
      <c r="A41" s="37">
        <v>43105</v>
      </c>
      <c r="B41" s="123" t="s">
        <v>352</v>
      </c>
      <c r="C41" s="24">
        <v>44</v>
      </c>
      <c r="D41" s="24">
        <v>41</v>
      </c>
      <c r="E41" s="22" t="s">
        <v>581</v>
      </c>
      <c r="F41" s="16"/>
      <c r="G41" s="22" t="s">
        <v>394</v>
      </c>
      <c r="H41" s="17"/>
      <c r="I41" s="35">
        <v>70000000</v>
      </c>
      <c r="J41" s="35">
        <v>47200000</v>
      </c>
      <c r="K41" s="35">
        <f t="shared" si="0"/>
        <v>22800000</v>
      </c>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row>
    <row r="42" spans="1:209" x14ac:dyDescent="0.25">
      <c r="A42" s="37">
        <v>43105</v>
      </c>
      <c r="B42" s="123" t="s">
        <v>353</v>
      </c>
      <c r="C42" s="24">
        <v>13</v>
      </c>
      <c r="D42" s="24">
        <v>48</v>
      </c>
      <c r="E42" s="22" t="s">
        <v>561</v>
      </c>
      <c r="F42" s="16"/>
      <c r="G42" s="22" t="s">
        <v>395</v>
      </c>
      <c r="H42" s="17"/>
      <c r="I42" s="35">
        <v>94666666</v>
      </c>
      <c r="J42" s="35">
        <v>62666667</v>
      </c>
      <c r="K42" s="35">
        <f t="shared" si="0"/>
        <v>31999999</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row>
    <row r="43" spans="1:209" x14ac:dyDescent="0.25">
      <c r="A43" s="37">
        <v>43105</v>
      </c>
      <c r="B43" s="123" t="s">
        <v>354</v>
      </c>
      <c r="C43" s="24">
        <v>126</v>
      </c>
      <c r="D43" s="24">
        <v>50</v>
      </c>
      <c r="E43" s="22" t="s">
        <v>582</v>
      </c>
      <c r="F43" s="16"/>
      <c r="G43" s="22" t="s">
        <v>396</v>
      </c>
      <c r="H43" s="17"/>
      <c r="I43" s="35">
        <v>53250000</v>
      </c>
      <c r="J43" s="35">
        <v>35250000</v>
      </c>
      <c r="K43" s="35">
        <f t="shared" si="0"/>
        <v>18000000</v>
      </c>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row>
    <row r="44" spans="1:209" x14ac:dyDescent="0.25">
      <c r="A44" s="37">
        <v>43105</v>
      </c>
      <c r="B44" s="123" t="s">
        <v>355</v>
      </c>
      <c r="C44" s="24">
        <v>108</v>
      </c>
      <c r="D44" s="24">
        <v>52</v>
      </c>
      <c r="E44" s="22" t="s">
        <v>564</v>
      </c>
      <c r="F44" s="16"/>
      <c r="G44" s="22" t="s">
        <v>397</v>
      </c>
      <c r="H44" s="17"/>
      <c r="I44" s="35">
        <v>71000000</v>
      </c>
      <c r="J44" s="35">
        <v>45200000</v>
      </c>
      <c r="K44" s="35">
        <f t="shared" si="0"/>
        <v>25800000</v>
      </c>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row>
    <row r="45" spans="1:209" x14ac:dyDescent="0.25">
      <c r="A45" s="37">
        <v>43105</v>
      </c>
      <c r="B45" s="123" t="s">
        <v>356</v>
      </c>
      <c r="C45" s="24">
        <v>84</v>
      </c>
      <c r="D45" s="24">
        <v>54</v>
      </c>
      <c r="E45" s="22" t="s">
        <v>583</v>
      </c>
      <c r="F45" s="16"/>
      <c r="G45" s="22" t="s">
        <v>398</v>
      </c>
      <c r="H45" s="17"/>
      <c r="I45" s="35">
        <v>100583333</v>
      </c>
      <c r="J45" s="35">
        <v>66866667</v>
      </c>
      <c r="K45" s="35">
        <f t="shared" si="0"/>
        <v>33716666</v>
      </c>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row>
    <row r="46" spans="1:209" x14ac:dyDescent="0.25">
      <c r="A46" s="37">
        <v>43105</v>
      </c>
      <c r="B46" s="123" t="s">
        <v>357</v>
      </c>
      <c r="C46" s="24">
        <v>125</v>
      </c>
      <c r="D46" s="24">
        <v>59</v>
      </c>
      <c r="E46" s="22" t="s">
        <v>584</v>
      </c>
      <c r="F46" s="16"/>
      <c r="G46" s="22" t="s">
        <v>399</v>
      </c>
      <c r="H46" s="17"/>
      <c r="I46" s="35">
        <v>53250000</v>
      </c>
      <c r="J46" s="35">
        <v>34800000</v>
      </c>
      <c r="K46" s="35">
        <f t="shared" si="0"/>
        <v>18450000</v>
      </c>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row>
    <row r="47" spans="1:209" x14ac:dyDescent="0.25">
      <c r="A47" s="37">
        <v>43105</v>
      </c>
      <c r="B47" s="123" t="s">
        <v>358</v>
      </c>
      <c r="C47" s="24">
        <v>83</v>
      </c>
      <c r="D47" s="24">
        <v>60</v>
      </c>
      <c r="E47" s="22" t="s">
        <v>585</v>
      </c>
      <c r="F47" s="16"/>
      <c r="G47" s="22" t="s">
        <v>400</v>
      </c>
      <c r="H47" s="17"/>
      <c r="I47" s="35">
        <v>65083333</v>
      </c>
      <c r="J47" s="35">
        <v>43266667</v>
      </c>
      <c r="K47" s="35">
        <f t="shared" si="0"/>
        <v>21816666</v>
      </c>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row>
    <row r="48" spans="1:209" x14ac:dyDescent="0.25">
      <c r="A48" s="37">
        <v>43105</v>
      </c>
      <c r="B48" s="123" t="s">
        <v>359</v>
      </c>
      <c r="C48" s="24">
        <v>50</v>
      </c>
      <c r="D48" s="24">
        <v>63</v>
      </c>
      <c r="E48" s="22" t="s">
        <v>586</v>
      </c>
      <c r="F48" s="16"/>
      <c r="G48" s="22" t="s">
        <v>401</v>
      </c>
      <c r="H48" s="17"/>
      <c r="I48" s="35">
        <v>72000000</v>
      </c>
      <c r="J48" s="35">
        <v>69600000</v>
      </c>
      <c r="K48" s="35">
        <f t="shared" si="0"/>
        <v>2400000</v>
      </c>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row>
    <row r="49" spans="1:209" x14ac:dyDescent="0.25">
      <c r="A49" s="37">
        <v>43109</v>
      </c>
      <c r="B49" s="123" t="s">
        <v>360</v>
      </c>
      <c r="C49" s="24">
        <v>53</v>
      </c>
      <c r="D49" s="24">
        <v>79</v>
      </c>
      <c r="E49" s="22" t="s">
        <v>587</v>
      </c>
      <c r="F49" s="16"/>
      <c r="G49" s="22" t="s">
        <v>402</v>
      </c>
      <c r="H49" s="17"/>
      <c r="I49" s="35">
        <v>52000000</v>
      </c>
      <c r="J49" s="35">
        <v>50266666</v>
      </c>
      <c r="K49" s="35">
        <f t="shared" si="0"/>
        <v>1733334</v>
      </c>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row>
    <row r="50" spans="1:209" x14ac:dyDescent="0.25">
      <c r="A50" s="37">
        <v>43109</v>
      </c>
      <c r="B50" s="123" t="s">
        <v>361</v>
      </c>
      <c r="C50" s="24">
        <v>134</v>
      </c>
      <c r="D50" s="24">
        <v>80</v>
      </c>
      <c r="E50" s="22" t="s">
        <v>588</v>
      </c>
      <c r="F50" s="16"/>
      <c r="G50" s="22" t="s">
        <v>403</v>
      </c>
      <c r="H50" s="17"/>
      <c r="I50" s="35">
        <v>56000000</v>
      </c>
      <c r="J50" s="35">
        <v>53900000</v>
      </c>
      <c r="K50" s="35">
        <f t="shared" si="0"/>
        <v>2100000</v>
      </c>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row>
    <row r="51" spans="1:209" x14ac:dyDescent="0.25">
      <c r="A51" s="37">
        <v>43109</v>
      </c>
      <c r="B51" s="123" t="s">
        <v>362</v>
      </c>
      <c r="C51" s="24">
        <v>52</v>
      </c>
      <c r="D51" s="24">
        <v>83</v>
      </c>
      <c r="E51" s="22" t="s">
        <v>589</v>
      </c>
      <c r="F51" s="16"/>
      <c r="G51" s="22" t="s">
        <v>404</v>
      </c>
      <c r="H51" s="17"/>
      <c r="I51" s="35">
        <v>48000000</v>
      </c>
      <c r="J51" s="35">
        <v>40000000</v>
      </c>
      <c r="K51" s="35">
        <f t="shared" si="0"/>
        <v>8000000</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row>
    <row r="52" spans="1:209" x14ac:dyDescent="0.25">
      <c r="A52" s="37">
        <v>43109</v>
      </c>
      <c r="B52" s="123" t="s">
        <v>363</v>
      </c>
      <c r="C52" s="24">
        <v>138</v>
      </c>
      <c r="D52" s="24">
        <v>87</v>
      </c>
      <c r="E52" s="22" t="s">
        <v>570</v>
      </c>
      <c r="F52" s="16"/>
      <c r="G52" s="22" t="s">
        <v>405</v>
      </c>
      <c r="H52" s="17"/>
      <c r="I52" s="35">
        <v>44000000</v>
      </c>
      <c r="J52" s="35">
        <v>42350000</v>
      </c>
      <c r="K52" s="35">
        <f t="shared" si="0"/>
        <v>1650000</v>
      </c>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row>
    <row r="53" spans="1:209" x14ac:dyDescent="0.25">
      <c r="A53" s="37">
        <v>43110</v>
      </c>
      <c r="B53" s="123" t="s">
        <v>364</v>
      </c>
      <c r="C53" s="24">
        <v>136</v>
      </c>
      <c r="D53" s="24">
        <v>93</v>
      </c>
      <c r="E53" s="22" t="s">
        <v>590</v>
      </c>
      <c r="F53" s="16"/>
      <c r="G53" s="22" t="s">
        <v>406</v>
      </c>
      <c r="H53" s="17"/>
      <c r="I53" s="35">
        <v>77000000</v>
      </c>
      <c r="J53" s="35">
        <v>53900000</v>
      </c>
      <c r="K53" s="35">
        <f t="shared" si="0"/>
        <v>23100000</v>
      </c>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row>
    <row r="54" spans="1:209" x14ac:dyDescent="0.25">
      <c r="A54" s="37">
        <v>43110</v>
      </c>
      <c r="B54" s="123" t="s">
        <v>365</v>
      </c>
      <c r="C54" s="24">
        <v>146</v>
      </c>
      <c r="D54" s="24">
        <v>110</v>
      </c>
      <c r="E54" s="22" t="s">
        <v>591</v>
      </c>
      <c r="F54" s="16"/>
      <c r="G54" s="22" t="s">
        <v>407</v>
      </c>
      <c r="H54" s="17"/>
      <c r="I54" s="35">
        <v>69000000</v>
      </c>
      <c r="J54" s="35">
        <v>45800000</v>
      </c>
      <c r="K54" s="35">
        <f t="shared" si="0"/>
        <v>23200000</v>
      </c>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row>
    <row r="55" spans="1:209" x14ac:dyDescent="0.25">
      <c r="A55" s="37">
        <v>43112</v>
      </c>
      <c r="B55" s="123" t="s">
        <v>366</v>
      </c>
      <c r="C55" s="24">
        <v>26</v>
      </c>
      <c r="D55" s="24">
        <v>133</v>
      </c>
      <c r="E55" s="22" t="s">
        <v>573</v>
      </c>
      <c r="F55" s="16"/>
      <c r="G55" s="22" t="s">
        <v>408</v>
      </c>
      <c r="H55" s="17"/>
      <c r="I55" s="35">
        <v>75200000</v>
      </c>
      <c r="J55" s="35">
        <v>60473334</v>
      </c>
      <c r="K55" s="35">
        <f t="shared" si="0"/>
        <v>14726666</v>
      </c>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row>
    <row r="56" spans="1:209" x14ac:dyDescent="0.25">
      <c r="A56" s="37">
        <v>43112</v>
      </c>
      <c r="B56" s="123" t="s">
        <v>367</v>
      </c>
      <c r="C56" s="24">
        <v>166</v>
      </c>
      <c r="D56" s="24">
        <v>142</v>
      </c>
      <c r="E56" s="22" t="s">
        <v>571</v>
      </c>
      <c r="F56" s="16"/>
      <c r="G56" s="22" t="s">
        <v>409</v>
      </c>
      <c r="H56" s="17"/>
      <c r="I56" s="35">
        <v>23100000</v>
      </c>
      <c r="J56" s="35">
        <v>16030000</v>
      </c>
      <c r="K56" s="35">
        <f t="shared" si="0"/>
        <v>7070000</v>
      </c>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row>
    <row r="57" spans="1:209" x14ac:dyDescent="0.25">
      <c r="A57" s="37">
        <v>43112</v>
      </c>
      <c r="B57" s="123" t="s">
        <v>325</v>
      </c>
      <c r="C57" s="24">
        <v>163</v>
      </c>
      <c r="D57" s="24">
        <v>144</v>
      </c>
      <c r="E57" s="22" t="s">
        <v>592</v>
      </c>
      <c r="F57" s="16"/>
      <c r="G57" s="22" t="s">
        <v>410</v>
      </c>
      <c r="H57" s="17"/>
      <c r="I57" s="35">
        <v>38755000</v>
      </c>
      <c r="J57" s="35">
        <v>24938000</v>
      </c>
      <c r="K57" s="35">
        <f t="shared" si="0"/>
        <v>13817000</v>
      </c>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row>
    <row r="58" spans="1:209" x14ac:dyDescent="0.25">
      <c r="A58" s="37">
        <v>43112</v>
      </c>
      <c r="B58" s="123" t="s">
        <v>368</v>
      </c>
      <c r="C58" s="24">
        <v>182</v>
      </c>
      <c r="D58" s="24">
        <v>148</v>
      </c>
      <c r="E58" s="22" t="s">
        <v>593</v>
      </c>
      <c r="F58" s="16"/>
      <c r="G58" s="22" t="s">
        <v>411</v>
      </c>
      <c r="H58" s="17"/>
      <c r="I58" s="35">
        <v>92000000</v>
      </c>
      <c r="J58" s="35">
        <v>59999999</v>
      </c>
      <c r="K58" s="35">
        <f t="shared" si="0"/>
        <v>32000001</v>
      </c>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row>
    <row r="59" spans="1:209" x14ac:dyDescent="0.25">
      <c r="A59" s="37">
        <v>43112</v>
      </c>
      <c r="B59" s="123" t="s">
        <v>369</v>
      </c>
      <c r="C59" s="24">
        <v>170</v>
      </c>
      <c r="D59" s="24">
        <v>150</v>
      </c>
      <c r="E59" s="22" t="s">
        <v>594</v>
      </c>
      <c r="F59" s="16"/>
      <c r="G59" s="22" t="s">
        <v>412</v>
      </c>
      <c r="H59" s="17"/>
      <c r="I59" s="35">
        <v>18120000</v>
      </c>
      <c r="J59" s="35">
        <v>17063000</v>
      </c>
      <c r="K59" s="35">
        <f t="shared" si="0"/>
        <v>1057000</v>
      </c>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row>
    <row r="60" spans="1:209" x14ac:dyDescent="0.25">
      <c r="A60" s="37">
        <v>43112</v>
      </c>
      <c r="B60" s="123" t="s">
        <v>370</v>
      </c>
      <c r="C60" s="24">
        <v>145</v>
      </c>
      <c r="D60" s="24">
        <v>152</v>
      </c>
      <c r="E60" s="22" t="s">
        <v>566</v>
      </c>
      <c r="F60" s="16"/>
      <c r="G60" s="22" t="s">
        <v>413</v>
      </c>
      <c r="H60" s="17"/>
      <c r="I60" s="35">
        <v>54527000</v>
      </c>
      <c r="J60" s="35">
        <v>37342733</v>
      </c>
      <c r="K60" s="35">
        <f t="shared" si="0"/>
        <v>17184267</v>
      </c>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row>
    <row r="61" spans="1:209" x14ac:dyDescent="0.25">
      <c r="A61" s="37">
        <v>43112</v>
      </c>
      <c r="B61" s="123" t="s">
        <v>371</v>
      </c>
      <c r="C61" s="24">
        <v>164</v>
      </c>
      <c r="D61" s="24">
        <v>153</v>
      </c>
      <c r="E61" s="22" t="s">
        <v>595</v>
      </c>
      <c r="F61" s="16"/>
      <c r="G61" s="22" t="s">
        <v>414</v>
      </c>
      <c r="H61" s="17"/>
      <c r="I61" s="35">
        <v>44000000</v>
      </c>
      <c r="J61" s="35">
        <v>41983333</v>
      </c>
      <c r="K61" s="35">
        <f t="shared" si="0"/>
        <v>2016667</v>
      </c>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row>
    <row r="62" spans="1:209" x14ac:dyDescent="0.25">
      <c r="A62" s="37">
        <v>43115</v>
      </c>
      <c r="B62" s="123" t="s">
        <v>372</v>
      </c>
      <c r="C62" s="24">
        <v>165</v>
      </c>
      <c r="D62" s="24">
        <v>160</v>
      </c>
      <c r="E62" s="22" t="s">
        <v>571</v>
      </c>
      <c r="F62" s="16"/>
      <c r="G62" s="22" t="s">
        <v>415</v>
      </c>
      <c r="H62" s="17"/>
      <c r="I62" s="35">
        <v>23100000</v>
      </c>
      <c r="J62" s="35">
        <v>15680000</v>
      </c>
      <c r="K62" s="35">
        <f t="shared" si="0"/>
        <v>7420000</v>
      </c>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row>
    <row r="63" spans="1:209" x14ac:dyDescent="0.25">
      <c r="A63" s="37">
        <v>43115</v>
      </c>
      <c r="B63" s="123" t="s">
        <v>373</v>
      </c>
      <c r="C63" s="24">
        <v>171</v>
      </c>
      <c r="D63" s="24">
        <v>162</v>
      </c>
      <c r="E63" s="22" t="s">
        <v>596</v>
      </c>
      <c r="F63" s="16"/>
      <c r="G63" s="22" t="s">
        <v>416</v>
      </c>
      <c r="H63" s="17"/>
      <c r="I63" s="35">
        <v>31256000</v>
      </c>
      <c r="J63" s="35">
        <v>29432733</v>
      </c>
      <c r="K63" s="35">
        <f t="shared" si="0"/>
        <v>1823267</v>
      </c>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row>
    <row r="64" spans="1:209" x14ac:dyDescent="0.25">
      <c r="A64" s="37">
        <v>43115</v>
      </c>
      <c r="B64" s="123" t="s">
        <v>374</v>
      </c>
      <c r="C64" s="24">
        <v>181</v>
      </c>
      <c r="D64" s="24">
        <v>168</v>
      </c>
      <c r="E64" s="22" t="s">
        <v>597</v>
      </c>
      <c r="F64" s="16"/>
      <c r="G64" s="22" t="s">
        <v>417</v>
      </c>
      <c r="H64" s="17"/>
      <c r="I64" s="35">
        <v>31256000</v>
      </c>
      <c r="J64" s="35">
        <v>29432733</v>
      </c>
      <c r="K64" s="35">
        <f t="shared" si="0"/>
        <v>1823267</v>
      </c>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row>
    <row r="65" spans="1:209" x14ac:dyDescent="0.25">
      <c r="A65" s="37">
        <v>43115</v>
      </c>
      <c r="B65" s="123" t="s">
        <v>375</v>
      </c>
      <c r="C65" s="24">
        <v>143</v>
      </c>
      <c r="D65" s="24">
        <v>169</v>
      </c>
      <c r="E65" s="10" t="s">
        <v>565</v>
      </c>
      <c r="F65" s="16"/>
      <c r="G65" s="22" t="s">
        <v>418</v>
      </c>
      <c r="H65" s="17"/>
      <c r="I65" s="35">
        <v>73700000</v>
      </c>
      <c r="J65" s="35">
        <v>30150000</v>
      </c>
      <c r="K65" s="35">
        <f t="shared" si="0"/>
        <v>43550000</v>
      </c>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row>
    <row r="66" spans="1:209" x14ac:dyDescent="0.25">
      <c r="A66" s="37">
        <v>43115</v>
      </c>
      <c r="B66" s="123" t="s">
        <v>376</v>
      </c>
      <c r="C66" s="24">
        <v>183</v>
      </c>
      <c r="D66" s="24">
        <v>181</v>
      </c>
      <c r="E66" s="10" t="s">
        <v>567</v>
      </c>
      <c r="F66" s="16"/>
      <c r="G66" s="22" t="s">
        <v>419</v>
      </c>
      <c r="H66" s="17"/>
      <c r="I66" s="35">
        <v>23100000</v>
      </c>
      <c r="J66" s="35">
        <v>15330000</v>
      </c>
      <c r="K66" s="35">
        <f t="shared" si="0"/>
        <v>7770000</v>
      </c>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row>
    <row r="67" spans="1:209" x14ac:dyDescent="0.25">
      <c r="A67" s="37">
        <v>43115</v>
      </c>
      <c r="B67" s="123" t="s">
        <v>377</v>
      </c>
      <c r="C67" s="24">
        <v>184</v>
      </c>
      <c r="D67" s="24">
        <v>182</v>
      </c>
      <c r="E67" s="130" t="s">
        <v>567</v>
      </c>
      <c r="F67" s="16"/>
      <c r="G67" s="22" t="s">
        <v>420</v>
      </c>
      <c r="H67" s="17"/>
      <c r="I67" s="35">
        <v>23100000</v>
      </c>
      <c r="J67" s="35">
        <v>15750000</v>
      </c>
      <c r="K67" s="35">
        <f t="shared" si="0"/>
        <v>7350000</v>
      </c>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row>
    <row r="68" spans="1:209" x14ac:dyDescent="0.25">
      <c r="A68" s="37">
        <v>43116</v>
      </c>
      <c r="B68" s="123" t="s">
        <v>378</v>
      </c>
      <c r="C68" s="24">
        <v>167</v>
      </c>
      <c r="D68" s="24">
        <v>196</v>
      </c>
      <c r="E68" s="10" t="s">
        <v>571</v>
      </c>
      <c r="F68" s="16"/>
      <c r="G68" s="22" t="s">
        <v>421</v>
      </c>
      <c r="H68" s="17"/>
      <c r="I68" s="35">
        <v>23100000</v>
      </c>
      <c r="J68" s="35">
        <v>15750000</v>
      </c>
      <c r="K68" s="35">
        <f t="shared" si="0"/>
        <v>7350000</v>
      </c>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row>
    <row r="69" spans="1:209" x14ac:dyDescent="0.25">
      <c r="A69" s="37">
        <v>43116</v>
      </c>
      <c r="B69" s="123" t="s">
        <v>379</v>
      </c>
      <c r="C69" s="24">
        <v>190</v>
      </c>
      <c r="D69" s="24">
        <v>202</v>
      </c>
      <c r="E69" s="22" t="s">
        <v>598</v>
      </c>
      <c r="F69" s="16"/>
      <c r="G69" s="22" t="s">
        <v>422</v>
      </c>
      <c r="H69" s="17"/>
      <c r="I69" s="35">
        <v>63525000</v>
      </c>
      <c r="J69" s="35">
        <v>42542500</v>
      </c>
      <c r="K69" s="35">
        <f t="shared" si="0"/>
        <v>20982500</v>
      </c>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row>
    <row r="70" spans="1:209" x14ac:dyDescent="0.25">
      <c r="A70" s="37">
        <v>43116</v>
      </c>
      <c r="B70" s="123" t="s">
        <v>380</v>
      </c>
      <c r="C70" s="24">
        <v>204</v>
      </c>
      <c r="D70" s="24">
        <v>206</v>
      </c>
      <c r="E70" s="22" t="s">
        <v>599</v>
      </c>
      <c r="F70" s="16"/>
      <c r="G70" s="22" t="s">
        <v>423</v>
      </c>
      <c r="H70" s="17"/>
      <c r="I70" s="35">
        <v>39992000</v>
      </c>
      <c r="J70" s="35">
        <v>37325866</v>
      </c>
      <c r="K70" s="35">
        <f t="shared" si="0"/>
        <v>2666134</v>
      </c>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row>
    <row r="71" spans="1:209" x14ac:dyDescent="0.25">
      <c r="A71" s="37">
        <v>43116</v>
      </c>
      <c r="B71" s="123" t="s">
        <v>381</v>
      </c>
      <c r="C71" s="24">
        <v>241</v>
      </c>
      <c r="D71" s="24">
        <v>214</v>
      </c>
      <c r="E71" s="22" t="s">
        <v>569</v>
      </c>
      <c r="F71" s="16"/>
      <c r="G71" s="22" t="s">
        <v>424</v>
      </c>
      <c r="H71" s="17"/>
      <c r="I71" s="35">
        <v>36000000</v>
      </c>
      <c r="J71" s="35">
        <v>33600000</v>
      </c>
      <c r="K71" s="35">
        <f t="shared" si="0"/>
        <v>2400000</v>
      </c>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row>
    <row r="72" spans="1:209" x14ac:dyDescent="0.25">
      <c r="A72" s="37">
        <v>43116</v>
      </c>
      <c r="B72" s="123" t="s">
        <v>382</v>
      </c>
      <c r="C72" s="24">
        <v>240</v>
      </c>
      <c r="D72" s="24">
        <v>215</v>
      </c>
      <c r="E72" s="22" t="s">
        <v>569</v>
      </c>
      <c r="F72" s="16"/>
      <c r="G72" s="22" t="s">
        <v>425</v>
      </c>
      <c r="H72" s="17"/>
      <c r="I72" s="35">
        <v>36000000</v>
      </c>
      <c r="J72" s="35">
        <v>33600000</v>
      </c>
      <c r="K72" s="35">
        <f t="shared" si="0"/>
        <v>2400000</v>
      </c>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row>
    <row r="73" spans="1:209" x14ac:dyDescent="0.25">
      <c r="A73" s="37">
        <v>43116</v>
      </c>
      <c r="B73" s="10" t="s">
        <v>449</v>
      </c>
      <c r="C73" s="24">
        <v>242</v>
      </c>
      <c r="D73" s="24">
        <v>219</v>
      </c>
      <c r="E73" s="22" t="s">
        <v>568</v>
      </c>
      <c r="F73" s="16"/>
      <c r="G73" s="22" t="s">
        <v>450</v>
      </c>
      <c r="H73" s="17"/>
      <c r="I73" s="35">
        <v>42108000</v>
      </c>
      <c r="J73" s="35">
        <v>26796000</v>
      </c>
      <c r="K73" s="35">
        <f t="shared" si="0"/>
        <v>15312000</v>
      </c>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row>
    <row r="74" spans="1:209" x14ac:dyDescent="0.25">
      <c r="A74" s="37">
        <v>43117</v>
      </c>
      <c r="B74" s="160">
        <v>228</v>
      </c>
      <c r="C74" s="24">
        <v>301</v>
      </c>
      <c r="D74" s="24">
        <v>229</v>
      </c>
      <c r="E74" s="22" t="s">
        <v>567</v>
      </c>
      <c r="F74" s="16"/>
      <c r="G74" s="22" t="s">
        <v>1018</v>
      </c>
      <c r="H74" s="17"/>
      <c r="I74" s="35">
        <v>16800000</v>
      </c>
      <c r="J74" s="35">
        <v>15680000</v>
      </c>
      <c r="K74" s="35">
        <f t="shared" si="0"/>
        <v>1120000</v>
      </c>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row>
    <row r="75" spans="1:209" x14ac:dyDescent="0.25">
      <c r="A75" s="37">
        <v>43117</v>
      </c>
      <c r="B75" s="160">
        <v>229</v>
      </c>
      <c r="C75" s="24">
        <v>302</v>
      </c>
      <c r="D75" s="24">
        <v>230</v>
      </c>
      <c r="E75" s="22" t="s">
        <v>567</v>
      </c>
      <c r="F75" s="16"/>
      <c r="G75" s="22" t="s">
        <v>1019</v>
      </c>
      <c r="H75" s="17"/>
      <c r="I75" s="35">
        <v>16800000</v>
      </c>
      <c r="J75" s="35">
        <v>15680000</v>
      </c>
      <c r="K75" s="35">
        <f t="shared" si="0"/>
        <v>1120000</v>
      </c>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row>
    <row r="76" spans="1:209" x14ac:dyDescent="0.25">
      <c r="A76" s="37">
        <v>43117</v>
      </c>
      <c r="B76" s="160">
        <v>225</v>
      </c>
      <c r="C76" s="24">
        <v>298</v>
      </c>
      <c r="D76" s="24">
        <v>231</v>
      </c>
      <c r="E76" s="22" t="s">
        <v>567</v>
      </c>
      <c r="F76" s="16"/>
      <c r="G76" s="22" t="s">
        <v>1020</v>
      </c>
      <c r="H76" s="17"/>
      <c r="I76" s="35">
        <v>16800000</v>
      </c>
      <c r="J76" s="35">
        <v>15680000</v>
      </c>
      <c r="K76" s="35">
        <f t="shared" si="0"/>
        <v>1120000</v>
      </c>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row>
    <row r="77" spans="1:209" x14ac:dyDescent="0.25">
      <c r="A77" s="37">
        <v>43117</v>
      </c>
      <c r="B77" s="160">
        <v>231</v>
      </c>
      <c r="C77" s="24">
        <v>304</v>
      </c>
      <c r="D77" s="24">
        <v>232</v>
      </c>
      <c r="E77" s="22" t="s">
        <v>567</v>
      </c>
      <c r="F77" s="16"/>
      <c r="G77" s="22" t="s">
        <v>1021</v>
      </c>
      <c r="H77" s="17"/>
      <c r="I77" s="35">
        <v>16800000</v>
      </c>
      <c r="J77" s="35">
        <v>15680000</v>
      </c>
      <c r="K77" s="35">
        <f t="shared" si="0"/>
        <v>1120000</v>
      </c>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row>
    <row r="78" spans="1:209" x14ac:dyDescent="0.25">
      <c r="A78" s="37">
        <v>43117</v>
      </c>
      <c r="B78" s="160">
        <v>230</v>
      </c>
      <c r="C78" s="24">
        <v>303</v>
      </c>
      <c r="D78" s="24">
        <v>233</v>
      </c>
      <c r="E78" s="22" t="s">
        <v>567</v>
      </c>
      <c r="F78" s="16"/>
      <c r="G78" s="22" t="s">
        <v>1022</v>
      </c>
      <c r="H78" s="17"/>
      <c r="I78" s="35">
        <v>16800000</v>
      </c>
      <c r="J78" s="35">
        <v>15610000</v>
      </c>
      <c r="K78" s="35">
        <f t="shared" si="0"/>
        <v>1190000</v>
      </c>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row>
    <row r="79" spans="1:209" x14ac:dyDescent="0.25">
      <c r="A79" s="37">
        <v>43117</v>
      </c>
      <c r="B79" s="160">
        <v>232</v>
      </c>
      <c r="C79" s="24">
        <v>305</v>
      </c>
      <c r="D79" s="24">
        <v>237</v>
      </c>
      <c r="E79" s="22" t="s">
        <v>567</v>
      </c>
      <c r="F79" s="16"/>
      <c r="G79" s="22" t="s">
        <v>1023</v>
      </c>
      <c r="H79" s="17"/>
      <c r="I79" s="35">
        <v>16800000</v>
      </c>
      <c r="J79" s="35">
        <v>15610000</v>
      </c>
      <c r="K79" s="35">
        <f t="shared" si="0"/>
        <v>1190000</v>
      </c>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row>
    <row r="80" spans="1:209" x14ac:dyDescent="0.25">
      <c r="A80" s="37">
        <v>43117</v>
      </c>
      <c r="B80" s="160">
        <v>222</v>
      </c>
      <c r="C80" s="24">
        <v>256</v>
      </c>
      <c r="D80" s="24">
        <v>240</v>
      </c>
      <c r="E80" s="22" t="s">
        <v>953</v>
      </c>
      <c r="F80" s="16"/>
      <c r="G80" s="22" t="s">
        <v>1024</v>
      </c>
      <c r="H80" s="17"/>
      <c r="I80" s="35">
        <v>39992000</v>
      </c>
      <c r="J80" s="35">
        <v>36992600</v>
      </c>
      <c r="K80" s="35">
        <f t="shared" si="0"/>
        <v>2999400</v>
      </c>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row>
    <row r="81" spans="1:209" x14ac:dyDescent="0.25">
      <c r="A81" s="37">
        <v>43117</v>
      </c>
      <c r="B81" s="160">
        <v>268</v>
      </c>
      <c r="C81" s="24">
        <v>245</v>
      </c>
      <c r="D81" s="24">
        <v>241</v>
      </c>
      <c r="E81" s="22" t="s">
        <v>569</v>
      </c>
      <c r="F81" s="16"/>
      <c r="G81" s="22" t="s">
        <v>1025</v>
      </c>
      <c r="H81" s="17"/>
      <c r="I81" s="35">
        <v>39992000</v>
      </c>
      <c r="J81" s="35">
        <v>37159233</v>
      </c>
      <c r="K81" s="35">
        <f t="shared" si="0"/>
        <v>2832767</v>
      </c>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row>
    <row r="82" spans="1:209" x14ac:dyDescent="0.25">
      <c r="A82" s="37">
        <v>43117</v>
      </c>
      <c r="B82" s="160">
        <v>234</v>
      </c>
      <c r="C82" s="24">
        <v>307</v>
      </c>
      <c r="D82" s="24">
        <v>242</v>
      </c>
      <c r="E82" s="22" t="s">
        <v>567</v>
      </c>
      <c r="F82" s="16"/>
      <c r="G82" s="22" t="s">
        <v>1026</v>
      </c>
      <c r="H82" s="17"/>
      <c r="I82" s="35">
        <v>16800000</v>
      </c>
      <c r="J82" s="35">
        <v>15610000</v>
      </c>
      <c r="K82" s="35">
        <f t="shared" si="0"/>
        <v>1190000</v>
      </c>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row>
    <row r="83" spans="1:209" x14ac:dyDescent="0.25">
      <c r="A83" s="37">
        <v>43117</v>
      </c>
      <c r="B83" s="160">
        <v>255</v>
      </c>
      <c r="C83" s="24">
        <v>278</v>
      </c>
      <c r="D83" s="24">
        <v>243</v>
      </c>
      <c r="E83" s="22" t="s">
        <v>959</v>
      </c>
      <c r="F83" s="16"/>
      <c r="G83" s="22" t="s">
        <v>1027</v>
      </c>
      <c r="H83" s="17"/>
      <c r="I83" s="35">
        <v>33457200</v>
      </c>
      <c r="J83" s="35">
        <v>30947910</v>
      </c>
      <c r="K83" s="35">
        <f t="shared" si="0"/>
        <v>2509290</v>
      </c>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row>
    <row r="84" spans="1:209" x14ac:dyDescent="0.25">
      <c r="A84" s="37">
        <v>43117</v>
      </c>
      <c r="B84" s="160">
        <v>236</v>
      </c>
      <c r="C84" s="24">
        <v>309</v>
      </c>
      <c r="D84" s="24">
        <v>244</v>
      </c>
      <c r="E84" s="22" t="s">
        <v>567</v>
      </c>
      <c r="F84" s="16"/>
      <c r="G84" s="22" t="s">
        <v>1028</v>
      </c>
      <c r="H84" s="17"/>
      <c r="I84" s="35">
        <v>16800000</v>
      </c>
      <c r="J84" s="35">
        <v>15540000</v>
      </c>
      <c r="K84" s="35">
        <f t="shared" si="0"/>
        <v>1260000</v>
      </c>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row>
    <row r="85" spans="1:209" x14ac:dyDescent="0.25">
      <c r="A85" s="37">
        <v>43117</v>
      </c>
      <c r="B85" s="160">
        <v>237</v>
      </c>
      <c r="C85" s="24">
        <v>310</v>
      </c>
      <c r="D85" s="24">
        <v>246</v>
      </c>
      <c r="E85" s="22" t="s">
        <v>567</v>
      </c>
      <c r="F85" s="16"/>
      <c r="G85" s="22" t="s">
        <v>1029</v>
      </c>
      <c r="H85" s="17"/>
      <c r="I85" s="35">
        <v>16800000</v>
      </c>
      <c r="J85" s="35">
        <v>15610000</v>
      </c>
      <c r="K85" s="35">
        <f t="shared" si="0"/>
        <v>1190000</v>
      </c>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row>
    <row r="86" spans="1:209" x14ac:dyDescent="0.25">
      <c r="A86" s="37">
        <v>43117</v>
      </c>
      <c r="B86" s="160">
        <v>238</v>
      </c>
      <c r="C86" s="24">
        <v>311</v>
      </c>
      <c r="D86" s="24">
        <v>248</v>
      </c>
      <c r="E86" s="22" t="s">
        <v>567</v>
      </c>
      <c r="F86" s="16"/>
      <c r="G86" s="22" t="s">
        <v>1030</v>
      </c>
      <c r="H86" s="17"/>
      <c r="I86" s="35">
        <v>16800000</v>
      </c>
      <c r="J86" s="35">
        <v>15610000</v>
      </c>
      <c r="K86" s="35">
        <f t="shared" si="0"/>
        <v>1190000</v>
      </c>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row>
    <row r="87" spans="1:209" x14ac:dyDescent="0.25">
      <c r="A87" s="37">
        <v>43117</v>
      </c>
      <c r="B87" s="160">
        <v>240</v>
      </c>
      <c r="C87" s="24">
        <v>297</v>
      </c>
      <c r="D87" s="24">
        <v>249</v>
      </c>
      <c r="E87" s="22" t="s">
        <v>567</v>
      </c>
      <c r="F87" s="16"/>
      <c r="G87" s="22" t="s">
        <v>1031</v>
      </c>
      <c r="H87" s="17"/>
      <c r="I87" s="35">
        <v>16800000</v>
      </c>
      <c r="J87" s="35">
        <v>15610000</v>
      </c>
      <c r="K87" s="35">
        <f t="shared" si="0"/>
        <v>1190000</v>
      </c>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row>
    <row r="88" spans="1:209" x14ac:dyDescent="0.25">
      <c r="A88" s="37">
        <v>43117</v>
      </c>
      <c r="B88" s="160">
        <v>251</v>
      </c>
      <c r="C88" s="24">
        <v>293</v>
      </c>
      <c r="D88" s="24">
        <v>250</v>
      </c>
      <c r="E88" s="22" t="s">
        <v>571</v>
      </c>
      <c r="F88" s="16"/>
      <c r="G88" s="22" t="s">
        <v>1032</v>
      </c>
      <c r="H88" s="17"/>
      <c r="I88" s="35">
        <v>16800000</v>
      </c>
      <c r="J88" s="35">
        <v>15610000</v>
      </c>
      <c r="K88" s="35">
        <f t="shared" si="0"/>
        <v>1190000</v>
      </c>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row>
    <row r="89" spans="1:209" x14ac:dyDescent="0.25">
      <c r="A89" s="37">
        <v>43118</v>
      </c>
      <c r="B89" s="160">
        <v>233</v>
      </c>
      <c r="C89" s="24">
        <v>306</v>
      </c>
      <c r="D89" s="24">
        <v>252</v>
      </c>
      <c r="E89" s="22" t="s">
        <v>567</v>
      </c>
      <c r="F89" s="16"/>
      <c r="G89" s="22" t="s">
        <v>1033</v>
      </c>
      <c r="H89" s="17"/>
      <c r="I89" s="35">
        <v>16800000</v>
      </c>
      <c r="J89" s="35">
        <v>15610000</v>
      </c>
      <c r="K89" s="35">
        <f t="shared" si="0"/>
        <v>1190000</v>
      </c>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row>
    <row r="90" spans="1:209" x14ac:dyDescent="0.25">
      <c r="A90" s="37">
        <v>43118</v>
      </c>
      <c r="B90" s="160">
        <v>267</v>
      </c>
      <c r="C90" s="24">
        <v>258</v>
      </c>
      <c r="D90" s="24">
        <v>253</v>
      </c>
      <c r="E90" s="22" t="s">
        <v>960</v>
      </c>
      <c r="F90" s="16"/>
      <c r="G90" s="22" t="s">
        <v>1034</v>
      </c>
      <c r="H90" s="17"/>
      <c r="I90" s="35">
        <v>39992000</v>
      </c>
      <c r="J90" s="35">
        <v>37159233</v>
      </c>
      <c r="K90" s="35">
        <f t="shared" si="0"/>
        <v>2832767</v>
      </c>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c r="GS90" s="17"/>
      <c r="GT90" s="17"/>
      <c r="GU90" s="17"/>
      <c r="GV90" s="17"/>
      <c r="GW90" s="17"/>
      <c r="GX90" s="17"/>
      <c r="GY90" s="17"/>
      <c r="GZ90" s="17"/>
      <c r="HA90" s="17"/>
    </row>
    <row r="91" spans="1:209" x14ac:dyDescent="0.25">
      <c r="A91" s="37">
        <v>43118</v>
      </c>
      <c r="B91" s="160">
        <v>248</v>
      </c>
      <c r="C91" s="24">
        <v>296</v>
      </c>
      <c r="D91" s="24">
        <v>256</v>
      </c>
      <c r="E91" s="22" t="s">
        <v>571</v>
      </c>
      <c r="F91" s="16"/>
      <c r="G91" s="22" t="s">
        <v>1035</v>
      </c>
      <c r="H91" s="17"/>
      <c r="I91" s="35">
        <v>16800000</v>
      </c>
      <c r="J91" s="35">
        <v>15610000</v>
      </c>
      <c r="K91" s="35">
        <f t="shared" si="0"/>
        <v>1190000</v>
      </c>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7"/>
      <c r="GS91" s="17"/>
      <c r="GT91" s="17"/>
      <c r="GU91" s="17"/>
      <c r="GV91" s="17"/>
      <c r="GW91" s="17"/>
      <c r="GX91" s="17"/>
      <c r="GY91" s="17"/>
      <c r="GZ91" s="17"/>
      <c r="HA91" s="17"/>
    </row>
    <row r="92" spans="1:209" x14ac:dyDescent="0.25">
      <c r="A92" s="37">
        <v>43118</v>
      </c>
      <c r="B92" s="160">
        <v>249</v>
      </c>
      <c r="C92" s="24">
        <v>295</v>
      </c>
      <c r="D92" s="24">
        <v>257</v>
      </c>
      <c r="E92" s="22" t="s">
        <v>571</v>
      </c>
      <c r="F92" s="16"/>
      <c r="G92" s="22" t="s">
        <v>1036</v>
      </c>
      <c r="H92" s="17"/>
      <c r="I92" s="35">
        <v>16800000</v>
      </c>
      <c r="J92" s="35">
        <v>15610000</v>
      </c>
      <c r="K92" s="35">
        <f t="shared" si="0"/>
        <v>1190000</v>
      </c>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row>
    <row r="93" spans="1:209" x14ac:dyDescent="0.25">
      <c r="A93" s="37">
        <v>43118</v>
      </c>
      <c r="B93" s="160">
        <v>250</v>
      </c>
      <c r="C93" s="24">
        <v>294</v>
      </c>
      <c r="D93" s="24">
        <v>258</v>
      </c>
      <c r="E93" s="22" t="s">
        <v>571</v>
      </c>
      <c r="F93" s="16"/>
      <c r="G93" s="22" t="s">
        <v>1037</v>
      </c>
      <c r="H93" s="17"/>
      <c r="I93" s="35">
        <v>16800000</v>
      </c>
      <c r="J93" s="35">
        <v>15610000</v>
      </c>
      <c r="K93" s="35">
        <f t="shared" si="0"/>
        <v>1190000</v>
      </c>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row>
    <row r="94" spans="1:209" x14ac:dyDescent="0.25">
      <c r="A94" s="37">
        <v>43118</v>
      </c>
      <c r="B94" s="160">
        <v>252</v>
      </c>
      <c r="C94" s="24">
        <v>292</v>
      </c>
      <c r="D94" s="24">
        <v>259</v>
      </c>
      <c r="E94" s="22" t="s">
        <v>571</v>
      </c>
      <c r="F94" s="16"/>
      <c r="G94" s="22" t="s">
        <v>1038</v>
      </c>
      <c r="H94" s="17"/>
      <c r="I94" s="35">
        <v>16800000</v>
      </c>
      <c r="J94" s="35">
        <v>15610000</v>
      </c>
      <c r="K94" s="35">
        <f t="shared" si="0"/>
        <v>1190000</v>
      </c>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row>
    <row r="95" spans="1:209" x14ac:dyDescent="0.25">
      <c r="A95" s="37">
        <v>43118</v>
      </c>
      <c r="B95" s="160">
        <v>254</v>
      </c>
      <c r="C95" s="24">
        <v>290</v>
      </c>
      <c r="D95" s="24">
        <v>260</v>
      </c>
      <c r="E95" s="22" t="s">
        <v>571</v>
      </c>
      <c r="F95" s="16"/>
      <c r="G95" s="22" t="s">
        <v>1039</v>
      </c>
      <c r="H95" s="17"/>
      <c r="I95" s="35">
        <v>16800000</v>
      </c>
      <c r="J95" s="35">
        <v>13160000</v>
      </c>
      <c r="K95" s="35">
        <f t="shared" si="0"/>
        <v>3640000</v>
      </c>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row>
    <row r="96" spans="1:209" x14ac:dyDescent="0.25">
      <c r="A96" s="37">
        <v>43118</v>
      </c>
      <c r="B96" s="160">
        <v>253</v>
      </c>
      <c r="C96" s="24">
        <v>291</v>
      </c>
      <c r="D96" s="24">
        <v>267</v>
      </c>
      <c r="E96" s="22" t="s">
        <v>571</v>
      </c>
      <c r="F96" s="16"/>
      <c r="G96" s="22" t="s">
        <v>1040</v>
      </c>
      <c r="H96" s="17"/>
      <c r="I96" s="35">
        <v>16800000</v>
      </c>
      <c r="J96" s="35">
        <v>15610000</v>
      </c>
      <c r="K96" s="35">
        <f t="shared" si="0"/>
        <v>1190000</v>
      </c>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row>
    <row r="97" spans="1:209" x14ac:dyDescent="0.25">
      <c r="A97" s="37">
        <v>43118</v>
      </c>
      <c r="B97" s="160">
        <v>279</v>
      </c>
      <c r="C97" s="24">
        <v>266</v>
      </c>
      <c r="D97" s="24">
        <v>274</v>
      </c>
      <c r="E97" s="22" t="s">
        <v>961</v>
      </c>
      <c r="F97" s="16"/>
      <c r="G97" s="22" t="s">
        <v>1041</v>
      </c>
      <c r="H97" s="17"/>
      <c r="I97" s="35">
        <v>44000000</v>
      </c>
      <c r="J97" s="35">
        <v>40700000</v>
      </c>
      <c r="K97" s="35">
        <f t="shared" si="0"/>
        <v>3300000</v>
      </c>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row>
    <row r="98" spans="1:209" x14ac:dyDescent="0.25">
      <c r="A98" s="37">
        <v>43118</v>
      </c>
      <c r="B98" s="160">
        <v>341</v>
      </c>
      <c r="C98" s="24">
        <v>264</v>
      </c>
      <c r="D98" s="24">
        <v>277</v>
      </c>
      <c r="E98" s="22" t="s">
        <v>570</v>
      </c>
      <c r="F98" s="16"/>
      <c r="G98" s="22" t="s">
        <v>1042</v>
      </c>
      <c r="H98" s="17"/>
      <c r="I98" s="35">
        <v>44000000</v>
      </c>
      <c r="J98" s="35">
        <v>40700000</v>
      </c>
      <c r="K98" s="35">
        <f t="shared" si="0"/>
        <v>3300000</v>
      </c>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row>
    <row r="99" spans="1:209" x14ac:dyDescent="0.25">
      <c r="A99" s="37">
        <v>43118</v>
      </c>
      <c r="B99" s="160">
        <v>337</v>
      </c>
      <c r="C99" s="24">
        <v>263</v>
      </c>
      <c r="D99" s="24">
        <v>278</v>
      </c>
      <c r="E99" s="22" t="s">
        <v>962</v>
      </c>
      <c r="F99" s="16"/>
      <c r="G99" s="22" t="s">
        <v>1043</v>
      </c>
      <c r="H99" s="17"/>
      <c r="I99" s="35">
        <v>51360000</v>
      </c>
      <c r="J99" s="35">
        <v>47508000</v>
      </c>
      <c r="K99" s="35">
        <f t="shared" si="0"/>
        <v>3852000</v>
      </c>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row>
    <row r="100" spans="1:209" x14ac:dyDescent="0.25">
      <c r="A100" s="37">
        <v>43118</v>
      </c>
      <c r="B100" s="160">
        <v>308</v>
      </c>
      <c r="C100" s="24">
        <v>340</v>
      </c>
      <c r="D100" s="24">
        <v>279</v>
      </c>
      <c r="E100" s="22" t="s">
        <v>963</v>
      </c>
      <c r="F100" s="16"/>
      <c r="G100" s="22" t="s">
        <v>1044</v>
      </c>
      <c r="H100" s="17"/>
      <c r="I100" s="35">
        <v>36800000</v>
      </c>
      <c r="J100" s="35">
        <v>34040000</v>
      </c>
      <c r="K100" s="35">
        <f t="shared" si="0"/>
        <v>2760000</v>
      </c>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row>
    <row r="101" spans="1:209" x14ac:dyDescent="0.25">
      <c r="A101" s="37">
        <v>43118</v>
      </c>
      <c r="B101" s="160">
        <v>307</v>
      </c>
      <c r="C101" s="24">
        <v>353</v>
      </c>
      <c r="D101" s="24">
        <v>280</v>
      </c>
      <c r="E101" s="22" t="s">
        <v>964</v>
      </c>
      <c r="F101" s="16"/>
      <c r="G101" s="22" t="s">
        <v>1045</v>
      </c>
      <c r="H101" s="17"/>
      <c r="I101" s="35">
        <v>53600000</v>
      </c>
      <c r="J101" s="35">
        <v>49580000</v>
      </c>
      <c r="K101" s="35">
        <f t="shared" si="0"/>
        <v>4020000</v>
      </c>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row>
    <row r="102" spans="1:209" x14ac:dyDescent="0.25">
      <c r="A102" s="37">
        <v>43119</v>
      </c>
      <c r="B102" s="160">
        <v>280</v>
      </c>
      <c r="C102" s="24">
        <v>267</v>
      </c>
      <c r="D102" s="24">
        <v>283</v>
      </c>
      <c r="E102" s="22" t="s">
        <v>961</v>
      </c>
      <c r="F102" s="16"/>
      <c r="G102" s="22" t="s">
        <v>1046</v>
      </c>
      <c r="H102" s="17"/>
      <c r="I102" s="35">
        <v>44000000</v>
      </c>
      <c r="J102" s="35">
        <v>40700000</v>
      </c>
      <c r="K102" s="35">
        <f t="shared" si="0"/>
        <v>3300000</v>
      </c>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row>
    <row r="103" spans="1:209" x14ac:dyDescent="0.25">
      <c r="A103" s="37">
        <v>43119</v>
      </c>
      <c r="B103" s="160">
        <v>278</v>
      </c>
      <c r="C103" s="24">
        <v>185</v>
      </c>
      <c r="D103" s="24">
        <v>284</v>
      </c>
      <c r="E103" s="22" t="s">
        <v>567</v>
      </c>
      <c r="F103" s="16"/>
      <c r="G103" s="22" t="s">
        <v>1047</v>
      </c>
      <c r="H103" s="17"/>
      <c r="I103" s="35">
        <v>23100000</v>
      </c>
      <c r="J103" s="35">
        <v>15470000</v>
      </c>
      <c r="K103" s="35">
        <f t="shared" si="0"/>
        <v>7630000</v>
      </c>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row>
    <row r="104" spans="1:209" x14ac:dyDescent="0.25">
      <c r="A104" s="37">
        <v>43119</v>
      </c>
      <c r="B104" s="160">
        <v>269</v>
      </c>
      <c r="C104" s="24">
        <v>233</v>
      </c>
      <c r="D104" s="24">
        <v>289</v>
      </c>
      <c r="E104" s="22" t="s">
        <v>965</v>
      </c>
      <c r="F104" s="16"/>
      <c r="G104" s="22" t="s">
        <v>1048</v>
      </c>
      <c r="H104" s="17"/>
      <c r="I104" s="35">
        <v>17920000</v>
      </c>
      <c r="J104" s="35">
        <v>16352000</v>
      </c>
      <c r="K104" s="35">
        <f t="shared" si="0"/>
        <v>1568000</v>
      </c>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row>
    <row r="105" spans="1:209" x14ac:dyDescent="0.25">
      <c r="A105" s="37">
        <v>43119</v>
      </c>
      <c r="B105" s="160">
        <v>227</v>
      </c>
      <c r="C105" s="24">
        <v>300</v>
      </c>
      <c r="D105" s="24">
        <v>296</v>
      </c>
      <c r="E105" s="22" t="s">
        <v>567</v>
      </c>
      <c r="F105" s="16"/>
      <c r="G105" s="22" t="s">
        <v>1049</v>
      </c>
      <c r="H105" s="17"/>
      <c r="I105" s="35">
        <v>16800000</v>
      </c>
      <c r="J105" s="35">
        <v>15540000</v>
      </c>
      <c r="K105" s="35">
        <f t="shared" si="0"/>
        <v>1260000</v>
      </c>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row>
    <row r="106" spans="1:209" x14ac:dyDescent="0.25">
      <c r="A106" s="37">
        <v>43119</v>
      </c>
      <c r="B106" s="160">
        <v>256</v>
      </c>
      <c r="C106" s="24">
        <v>223</v>
      </c>
      <c r="D106" s="24">
        <v>298</v>
      </c>
      <c r="E106" s="22" t="s">
        <v>966</v>
      </c>
      <c r="F106" s="16"/>
      <c r="G106" s="22" t="s">
        <v>1050</v>
      </c>
      <c r="H106" s="17"/>
      <c r="I106" s="35">
        <v>17920000</v>
      </c>
      <c r="J106" s="35">
        <v>16576000</v>
      </c>
      <c r="K106" s="35">
        <f t="shared" si="0"/>
        <v>1344000</v>
      </c>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row>
    <row r="107" spans="1:209" x14ac:dyDescent="0.25">
      <c r="A107" s="37">
        <v>43119</v>
      </c>
      <c r="B107" s="160">
        <v>282</v>
      </c>
      <c r="C107" s="24">
        <v>259</v>
      </c>
      <c r="D107" s="24">
        <v>303</v>
      </c>
      <c r="E107" s="22" t="s">
        <v>967</v>
      </c>
      <c r="F107" s="16"/>
      <c r="G107" s="22" t="s">
        <v>1051</v>
      </c>
      <c r="H107" s="17"/>
      <c r="I107" s="35">
        <v>53128000</v>
      </c>
      <c r="J107" s="35">
        <v>48479300</v>
      </c>
      <c r="K107" s="35">
        <f t="shared" si="0"/>
        <v>4648700</v>
      </c>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row>
    <row r="108" spans="1:209" x14ac:dyDescent="0.25">
      <c r="A108" s="37">
        <v>43119</v>
      </c>
      <c r="B108" s="160">
        <v>362</v>
      </c>
      <c r="C108" s="24">
        <v>319</v>
      </c>
      <c r="D108" s="24">
        <v>304</v>
      </c>
      <c r="E108" s="22" t="s">
        <v>962</v>
      </c>
      <c r="F108" s="16"/>
      <c r="G108" s="22" t="s">
        <v>1052</v>
      </c>
      <c r="H108" s="17"/>
      <c r="I108" s="35">
        <v>44000000</v>
      </c>
      <c r="J108" s="35">
        <v>40150000</v>
      </c>
      <c r="K108" s="35">
        <f t="shared" si="0"/>
        <v>3850000</v>
      </c>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row>
    <row r="109" spans="1:209" x14ac:dyDescent="0.25">
      <c r="A109" s="37">
        <v>43119</v>
      </c>
      <c r="B109" s="160">
        <v>359</v>
      </c>
      <c r="C109" s="24">
        <v>318</v>
      </c>
      <c r="D109" s="24">
        <v>305</v>
      </c>
      <c r="E109" s="22" t="s">
        <v>962</v>
      </c>
      <c r="F109" s="16"/>
      <c r="G109" s="22" t="s">
        <v>1053</v>
      </c>
      <c r="H109" s="17"/>
      <c r="I109" s="35">
        <v>44000000</v>
      </c>
      <c r="J109" s="35">
        <v>40700000</v>
      </c>
      <c r="K109" s="35">
        <f t="shared" si="0"/>
        <v>3300000</v>
      </c>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row>
    <row r="110" spans="1:209" x14ac:dyDescent="0.25">
      <c r="A110" s="37">
        <v>43119</v>
      </c>
      <c r="B110" s="160">
        <v>283</v>
      </c>
      <c r="C110" s="24">
        <v>261</v>
      </c>
      <c r="D110" s="24">
        <v>306</v>
      </c>
      <c r="E110" s="22" t="s">
        <v>968</v>
      </c>
      <c r="F110" s="16"/>
      <c r="G110" s="22" t="s">
        <v>1054</v>
      </c>
      <c r="H110" s="17"/>
      <c r="I110" s="35">
        <v>48000000</v>
      </c>
      <c r="J110" s="35">
        <v>44400000</v>
      </c>
      <c r="K110" s="35">
        <f t="shared" si="0"/>
        <v>3600000</v>
      </c>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row>
    <row r="111" spans="1:209" x14ac:dyDescent="0.25">
      <c r="A111" s="37">
        <v>43119</v>
      </c>
      <c r="B111" s="160">
        <v>300</v>
      </c>
      <c r="C111" s="24">
        <v>333</v>
      </c>
      <c r="D111" s="24">
        <v>311</v>
      </c>
      <c r="E111" s="22" t="s">
        <v>448</v>
      </c>
      <c r="F111" s="16"/>
      <c r="G111" s="22" t="s">
        <v>1055</v>
      </c>
      <c r="H111" s="17"/>
      <c r="I111" s="35">
        <v>38400000</v>
      </c>
      <c r="J111" s="35">
        <v>35040000</v>
      </c>
      <c r="K111" s="35">
        <f t="shared" si="0"/>
        <v>3360000</v>
      </c>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row>
    <row r="112" spans="1:209" x14ac:dyDescent="0.25">
      <c r="A112" s="37">
        <v>43119</v>
      </c>
      <c r="B112" s="160">
        <v>301</v>
      </c>
      <c r="C112" s="24">
        <v>334</v>
      </c>
      <c r="D112" s="24">
        <v>314</v>
      </c>
      <c r="E112" s="22" t="s">
        <v>448</v>
      </c>
      <c r="F112" s="16"/>
      <c r="G112" s="22" t="s">
        <v>1056</v>
      </c>
      <c r="H112" s="17"/>
      <c r="I112" s="35">
        <v>38400000</v>
      </c>
      <c r="J112" s="35">
        <v>30720000</v>
      </c>
      <c r="K112" s="35">
        <f t="shared" si="0"/>
        <v>7680000</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row>
    <row r="113" spans="1:209" x14ac:dyDescent="0.25">
      <c r="A113" s="37">
        <v>43119</v>
      </c>
      <c r="B113" s="160">
        <v>309</v>
      </c>
      <c r="C113" s="24">
        <v>352</v>
      </c>
      <c r="D113" s="24">
        <v>317</v>
      </c>
      <c r="E113" s="22" t="s">
        <v>969</v>
      </c>
      <c r="F113" s="16"/>
      <c r="G113" s="22" t="s">
        <v>1057</v>
      </c>
      <c r="H113" s="17"/>
      <c r="I113" s="35">
        <v>31256000</v>
      </c>
      <c r="J113" s="35">
        <v>28911800</v>
      </c>
      <c r="K113" s="35">
        <f t="shared" si="0"/>
        <v>2344200</v>
      </c>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row>
    <row r="114" spans="1:209" x14ac:dyDescent="0.25">
      <c r="A114" s="37">
        <v>43119</v>
      </c>
      <c r="B114" s="160">
        <v>310</v>
      </c>
      <c r="C114" s="24">
        <v>351</v>
      </c>
      <c r="D114" s="24">
        <v>319</v>
      </c>
      <c r="E114" s="22" t="s">
        <v>970</v>
      </c>
      <c r="F114" s="16"/>
      <c r="G114" s="22" t="s">
        <v>1058</v>
      </c>
      <c r="H114" s="17"/>
      <c r="I114" s="35">
        <v>39992000</v>
      </c>
      <c r="J114" s="35">
        <v>36992600</v>
      </c>
      <c r="K114" s="35">
        <f t="shared" si="0"/>
        <v>2999400</v>
      </c>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row>
    <row r="115" spans="1:209" x14ac:dyDescent="0.25">
      <c r="A115" s="37">
        <v>43119</v>
      </c>
      <c r="B115" s="160">
        <v>375</v>
      </c>
      <c r="C115" s="24">
        <v>397</v>
      </c>
      <c r="D115" s="24">
        <v>322</v>
      </c>
      <c r="E115" s="22" t="s">
        <v>971</v>
      </c>
      <c r="F115" s="16"/>
      <c r="G115" s="22" t="s">
        <v>1059</v>
      </c>
      <c r="H115" s="17"/>
      <c r="I115" s="35">
        <v>89488000</v>
      </c>
      <c r="J115" s="35">
        <v>81657800</v>
      </c>
      <c r="K115" s="35">
        <f t="shared" si="0"/>
        <v>7830200</v>
      </c>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row>
    <row r="116" spans="1:209" x14ac:dyDescent="0.25">
      <c r="A116" s="37">
        <v>43119</v>
      </c>
      <c r="B116" s="160">
        <v>296</v>
      </c>
      <c r="C116" s="24">
        <v>327</v>
      </c>
      <c r="D116" s="24">
        <v>327</v>
      </c>
      <c r="E116" s="22" t="s">
        <v>972</v>
      </c>
      <c r="F116" s="16"/>
      <c r="G116" s="22" t="s">
        <v>1060</v>
      </c>
      <c r="H116" s="17"/>
      <c r="I116" s="35">
        <v>38400000</v>
      </c>
      <c r="J116" s="35">
        <v>34720000</v>
      </c>
      <c r="K116" s="35">
        <f t="shared" si="0"/>
        <v>3680000</v>
      </c>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row>
    <row r="117" spans="1:209" x14ac:dyDescent="0.25">
      <c r="A117" s="37">
        <v>43119</v>
      </c>
      <c r="B117" s="160">
        <v>299</v>
      </c>
      <c r="C117" s="24">
        <v>332</v>
      </c>
      <c r="D117" s="24">
        <v>328</v>
      </c>
      <c r="E117" s="22" t="s">
        <v>448</v>
      </c>
      <c r="F117" s="16"/>
      <c r="G117" s="22" t="s">
        <v>1061</v>
      </c>
      <c r="H117" s="17"/>
      <c r="I117" s="35">
        <v>38400000</v>
      </c>
      <c r="J117" s="35">
        <v>30240000</v>
      </c>
      <c r="K117" s="35">
        <f t="shared" si="0"/>
        <v>8160000</v>
      </c>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row>
    <row r="118" spans="1:209" x14ac:dyDescent="0.25">
      <c r="A118" s="37">
        <v>43119</v>
      </c>
      <c r="B118" s="160">
        <v>302</v>
      </c>
      <c r="C118" s="24">
        <v>335</v>
      </c>
      <c r="D118" s="24">
        <v>329</v>
      </c>
      <c r="E118" s="22" t="s">
        <v>448</v>
      </c>
      <c r="F118" s="16"/>
      <c r="G118" s="22" t="s">
        <v>1062</v>
      </c>
      <c r="H118" s="17"/>
      <c r="I118" s="35">
        <v>38400000</v>
      </c>
      <c r="J118" s="35">
        <v>30720000</v>
      </c>
      <c r="K118" s="35">
        <f t="shared" si="0"/>
        <v>7680000</v>
      </c>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row>
    <row r="119" spans="1:209" x14ac:dyDescent="0.25">
      <c r="A119" s="37">
        <v>43119</v>
      </c>
      <c r="B119" s="160">
        <v>347</v>
      </c>
      <c r="C119" s="24">
        <v>265</v>
      </c>
      <c r="D119" s="24">
        <v>338</v>
      </c>
      <c r="E119" s="22" t="s">
        <v>955</v>
      </c>
      <c r="F119" s="16"/>
      <c r="G119" s="22" t="s">
        <v>1063</v>
      </c>
      <c r="H119" s="17"/>
      <c r="I119" s="35">
        <v>44000000</v>
      </c>
      <c r="J119" s="35">
        <v>40700000</v>
      </c>
      <c r="K119" s="35">
        <f t="shared" si="0"/>
        <v>3300000</v>
      </c>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row>
    <row r="120" spans="1:209" x14ac:dyDescent="0.25">
      <c r="A120" s="37">
        <v>43119</v>
      </c>
      <c r="B120" s="160">
        <v>346</v>
      </c>
      <c r="C120" s="24">
        <v>317</v>
      </c>
      <c r="D120" s="24">
        <v>353</v>
      </c>
      <c r="E120" s="22" t="s">
        <v>962</v>
      </c>
      <c r="F120" s="16"/>
      <c r="G120" s="22" t="s">
        <v>1064</v>
      </c>
      <c r="H120" s="17"/>
      <c r="I120" s="35">
        <v>44000000</v>
      </c>
      <c r="J120" s="35">
        <v>40150000</v>
      </c>
      <c r="K120" s="35">
        <f t="shared" si="0"/>
        <v>3850000</v>
      </c>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row>
    <row r="121" spans="1:209" x14ac:dyDescent="0.25">
      <c r="A121" s="37">
        <v>43119</v>
      </c>
      <c r="B121" s="160">
        <v>303</v>
      </c>
      <c r="C121" s="24">
        <v>329</v>
      </c>
      <c r="D121" s="24">
        <v>355</v>
      </c>
      <c r="E121" s="22" t="s">
        <v>448</v>
      </c>
      <c r="F121" s="16"/>
      <c r="G121" s="22" t="s">
        <v>1065</v>
      </c>
      <c r="H121" s="17"/>
      <c r="I121" s="35">
        <v>38400000</v>
      </c>
      <c r="J121" s="35">
        <v>34880000</v>
      </c>
      <c r="K121" s="35">
        <f t="shared" si="0"/>
        <v>3520000</v>
      </c>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row>
    <row r="122" spans="1:209" x14ac:dyDescent="0.25">
      <c r="A122" s="37">
        <v>43119</v>
      </c>
      <c r="B122" s="160">
        <v>366</v>
      </c>
      <c r="C122" s="24">
        <v>341</v>
      </c>
      <c r="D122" s="24">
        <v>359</v>
      </c>
      <c r="E122" s="22" t="s">
        <v>973</v>
      </c>
      <c r="F122" s="16"/>
      <c r="G122" s="22" t="s">
        <v>1066</v>
      </c>
      <c r="H122" s="17"/>
      <c r="I122" s="35">
        <v>33744000</v>
      </c>
      <c r="J122" s="35">
        <v>30791400</v>
      </c>
      <c r="K122" s="35">
        <f t="shared" si="0"/>
        <v>2952600</v>
      </c>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row>
    <row r="123" spans="1:209" x14ac:dyDescent="0.25">
      <c r="A123" s="37">
        <v>43119</v>
      </c>
      <c r="B123" s="160">
        <v>368</v>
      </c>
      <c r="C123" s="24">
        <v>343</v>
      </c>
      <c r="D123" s="24">
        <v>360</v>
      </c>
      <c r="E123" s="22" t="s">
        <v>974</v>
      </c>
      <c r="F123" s="16"/>
      <c r="G123" s="22" t="s">
        <v>1067</v>
      </c>
      <c r="H123" s="17"/>
      <c r="I123" s="35">
        <v>48000000</v>
      </c>
      <c r="J123" s="35">
        <v>41600000</v>
      </c>
      <c r="K123" s="35">
        <f t="shared" si="0"/>
        <v>6400000</v>
      </c>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row>
    <row r="124" spans="1:209" x14ac:dyDescent="0.25">
      <c r="A124" s="37">
        <v>43119</v>
      </c>
      <c r="B124" s="160">
        <v>239</v>
      </c>
      <c r="C124" s="24">
        <v>312</v>
      </c>
      <c r="D124" s="24">
        <v>362</v>
      </c>
      <c r="E124" s="22" t="s">
        <v>567</v>
      </c>
      <c r="F124" s="16"/>
      <c r="G124" s="22" t="s">
        <v>1068</v>
      </c>
      <c r="H124" s="17"/>
      <c r="I124" s="35">
        <v>16800000</v>
      </c>
      <c r="J124" s="35">
        <v>15330000</v>
      </c>
      <c r="K124" s="35">
        <f t="shared" si="0"/>
        <v>1470000</v>
      </c>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row>
    <row r="125" spans="1:209" x14ac:dyDescent="0.25">
      <c r="A125" s="37">
        <v>43119</v>
      </c>
      <c r="B125" s="160">
        <v>370</v>
      </c>
      <c r="C125" s="24">
        <v>359</v>
      </c>
      <c r="D125" s="24">
        <v>363</v>
      </c>
      <c r="E125" s="22" t="s">
        <v>570</v>
      </c>
      <c r="F125" s="16"/>
      <c r="G125" s="22" t="s">
        <v>1069</v>
      </c>
      <c r="H125" s="17"/>
      <c r="I125" s="35">
        <v>32000000</v>
      </c>
      <c r="J125" s="35">
        <v>29066667</v>
      </c>
      <c r="K125" s="35">
        <f t="shared" si="0"/>
        <v>2933333</v>
      </c>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row>
    <row r="126" spans="1:209" x14ac:dyDescent="0.25">
      <c r="A126" s="37">
        <v>43119</v>
      </c>
      <c r="B126" s="160">
        <v>373</v>
      </c>
      <c r="C126" s="24">
        <v>392</v>
      </c>
      <c r="D126" s="24">
        <v>365</v>
      </c>
      <c r="E126" s="22" t="s">
        <v>975</v>
      </c>
      <c r="F126" s="16"/>
      <c r="G126" s="22" t="s">
        <v>1070</v>
      </c>
      <c r="H126" s="17"/>
      <c r="I126" s="35">
        <v>39992000</v>
      </c>
      <c r="J126" s="35">
        <v>36492700</v>
      </c>
      <c r="K126" s="35">
        <f t="shared" si="0"/>
        <v>3499300</v>
      </c>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row>
    <row r="127" spans="1:209" x14ac:dyDescent="0.25">
      <c r="A127" s="37">
        <v>43119</v>
      </c>
      <c r="B127" s="160">
        <v>235</v>
      </c>
      <c r="C127" s="24">
        <v>308</v>
      </c>
      <c r="D127" s="24">
        <v>369</v>
      </c>
      <c r="E127" s="22" t="s">
        <v>567</v>
      </c>
      <c r="F127" s="16"/>
      <c r="G127" s="22" t="s">
        <v>1071</v>
      </c>
      <c r="H127" s="17"/>
      <c r="I127" s="35">
        <v>16800000</v>
      </c>
      <c r="J127" s="35">
        <v>15330000</v>
      </c>
      <c r="K127" s="35">
        <f t="shared" si="0"/>
        <v>1470000</v>
      </c>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17"/>
      <c r="GM127" s="17"/>
      <c r="GN127" s="17"/>
      <c r="GO127" s="17"/>
      <c r="GP127" s="17"/>
      <c r="GQ127" s="17"/>
      <c r="GR127" s="17"/>
      <c r="GS127" s="17"/>
      <c r="GT127" s="17"/>
      <c r="GU127" s="17"/>
      <c r="GV127" s="17"/>
      <c r="GW127" s="17"/>
      <c r="GX127" s="17"/>
      <c r="GY127" s="17"/>
      <c r="GZ127" s="17"/>
      <c r="HA127" s="17"/>
    </row>
    <row r="128" spans="1:209" x14ac:dyDescent="0.25">
      <c r="A128" s="37">
        <v>43122</v>
      </c>
      <c r="B128" s="160">
        <v>281</v>
      </c>
      <c r="C128" s="24">
        <v>324</v>
      </c>
      <c r="D128" s="24">
        <v>374</v>
      </c>
      <c r="E128" s="22" t="s">
        <v>976</v>
      </c>
      <c r="F128" s="16"/>
      <c r="G128" s="22" t="s">
        <v>1072</v>
      </c>
      <c r="H128" s="17"/>
      <c r="I128" s="35">
        <v>39992000</v>
      </c>
      <c r="J128" s="35">
        <v>36326068</v>
      </c>
      <c r="K128" s="35">
        <f t="shared" si="0"/>
        <v>3665932</v>
      </c>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17"/>
      <c r="GM128" s="17"/>
      <c r="GN128" s="17"/>
      <c r="GO128" s="17"/>
      <c r="GP128" s="17"/>
      <c r="GQ128" s="17"/>
      <c r="GR128" s="17"/>
      <c r="GS128" s="17"/>
      <c r="GT128" s="17"/>
      <c r="GU128" s="17"/>
      <c r="GV128" s="17"/>
      <c r="GW128" s="17"/>
      <c r="GX128" s="17"/>
      <c r="GY128" s="17"/>
      <c r="GZ128" s="17"/>
      <c r="HA128" s="17"/>
    </row>
    <row r="129" spans="1:209" x14ac:dyDescent="0.25">
      <c r="A129" s="37">
        <v>43122</v>
      </c>
      <c r="B129" s="160">
        <v>336</v>
      </c>
      <c r="C129" s="24">
        <v>279</v>
      </c>
      <c r="D129" s="24">
        <v>375</v>
      </c>
      <c r="E129" s="22" t="s">
        <v>977</v>
      </c>
      <c r="F129" s="16"/>
      <c r="G129" s="22" t="s">
        <v>1073</v>
      </c>
      <c r="H129" s="17"/>
      <c r="I129" s="35">
        <v>44000000</v>
      </c>
      <c r="J129" s="35">
        <v>39966667</v>
      </c>
      <c r="K129" s="35">
        <f t="shared" si="0"/>
        <v>4033333</v>
      </c>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row>
    <row r="130" spans="1:209" x14ac:dyDescent="0.25">
      <c r="A130" s="37">
        <v>43122</v>
      </c>
      <c r="B130" s="160">
        <v>332</v>
      </c>
      <c r="C130" s="24">
        <v>342</v>
      </c>
      <c r="D130" s="24">
        <v>382</v>
      </c>
      <c r="E130" s="22" t="s">
        <v>978</v>
      </c>
      <c r="F130" s="16"/>
      <c r="G130" s="22" t="s">
        <v>1074</v>
      </c>
      <c r="H130" s="17"/>
      <c r="I130" s="35">
        <v>39992000</v>
      </c>
      <c r="J130" s="35">
        <v>36492700</v>
      </c>
      <c r="K130" s="35">
        <f t="shared" si="0"/>
        <v>3499300</v>
      </c>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row>
    <row r="131" spans="1:209" x14ac:dyDescent="0.25">
      <c r="A131" s="37">
        <v>43122</v>
      </c>
      <c r="B131" s="160">
        <v>382</v>
      </c>
      <c r="C131" s="24">
        <v>404</v>
      </c>
      <c r="D131" s="24">
        <v>383</v>
      </c>
      <c r="E131" s="22" t="s">
        <v>584</v>
      </c>
      <c r="F131" s="16"/>
      <c r="G131" s="22" t="s">
        <v>1075</v>
      </c>
      <c r="H131" s="17"/>
      <c r="I131" s="35">
        <v>36000000</v>
      </c>
      <c r="J131" s="35">
        <v>32700000</v>
      </c>
      <c r="K131" s="35">
        <f t="shared" si="0"/>
        <v>3300000</v>
      </c>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17"/>
      <c r="GM131" s="17"/>
      <c r="GN131" s="17"/>
      <c r="GO131" s="17"/>
      <c r="GP131" s="17"/>
      <c r="GQ131" s="17"/>
      <c r="GR131" s="17"/>
      <c r="GS131" s="17"/>
      <c r="GT131" s="17"/>
      <c r="GU131" s="17"/>
      <c r="GV131" s="17"/>
      <c r="GW131" s="17"/>
      <c r="GX131" s="17"/>
      <c r="GY131" s="17"/>
      <c r="GZ131" s="17"/>
      <c r="HA131" s="17"/>
    </row>
    <row r="132" spans="1:209" x14ac:dyDescent="0.25">
      <c r="A132" s="37">
        <v>43122</v>
      </c>
      <c r="B132" s="160">
        <v>298</v>
      </c>
      <c r="C132" s="24">
        <v>331</v>
      </c>
      <c r="D132" s="24">
        <v>387</v>
      </c>
      <c r="E132" s="22" t="s">
        <v>448</v>
      </c>
      <c r="F132" s="16"/>
      <c r="G132" s="22" t="s">
        <v>1076</v>
      </c>
      <c r="H132" s="17"/>
      <c r="I132" s="35">
        <v>38400000</v>
      </c>
      <c r="J132" s="35">
        <v>34880000</v>
      </c>
      <c r="K132" s="35">
        <f t="shared" si="0"/>
        <v>3520000</v>
      </c>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row>
    <row r="133" spans="1:209" x14ac:dyDescent="0.25">
      <c r="A133" s="37">
        <v>43122</v>
      </c>
      <c r="B133" s="160">
        <v>384</v>
      </c>
      <c r="C133" s="24">
        <v>406</v>
      </c>
      <c r="D133" s="24">
        <v>388</v>
      </c>
      <c r="E133" s="22" t="s">
        <v>584</v>
      </c>
      <c r="F133" s="16"/>
      <c r="G133" s="22" t="s">
        <v>1077</v>
      </c>
      <c r="H133" s="17"/>
      <c r="I133" s="35">
        <v>36000000</v>
      </c>
      <c r="J133" s="35">
        <v>32550000</v>
      </c>
      <c r="K133" s="35">
        <f t="shared" si="0"/>
        <v>3450000</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row>
    <row r="134" spans="1:209" x14ac:dyDescent="0.25">
      <c r="A134" s="37">
        <v>43122</v>
      </c>
      <c r="B134" s="160">
        <v>339</v>
      </c>
      <c r="C134" s="24">
        <v>277</v>
      </c>
      <c r="D134" s="24">
        <v>389</v>
      </c>
      <c r="E134" s="22" t="s">
        <v>962</v>
      </c>
      <c r="F134" s="16"/>
      <c r="G134" s="22" t="s">
        <v>1078</v>
      </c>
      <c r="H134" s="17"/>
      <c r="I134" s="35">
        <v>44000000</v>
      </c>
      <c r="J134" s="35">
        <v>39416667</v>
      </c>
      <c r="K134" s="35">
        <f t="shared" si="0"/>
        <v>4583333</v>
      </c>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row>
    <row r="135" spans="1:209" x14ac:dyDescent="0.25">
      <c r="A135" s="37">
        <v>43122</v>
      </c>
      <c r="B135" s="160" t="s">
        <v>613</v>
      </c>
      <c r="C135" s="24">
        <v>455</v>
      </c>
      <c r="D135" s="24">
        <v>390</v>
      </c>
      <c r="E135" s="22" t="s">
        <v>979</v>
      </c>
      <c r="F135" s="16"/>
      <c r="G135" s="22" t="s">
        <v>1079</v>
      </c>
      <c r="H135" s="17"/>
      <c r="I135" s="35">
        <v>142147776</v>
      </c>
      <c r="J135" s="35">
        <v>142147776</v>
      </c>
      <c r="K135" s="35">
        <f t="shared" si="0"/>
        <v>0</v>
      </c>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row>
    <row r="136" spans="1:209" x14ac:dyDescent="0.25">
      <c r="A136" s="37">
        <v>43122</v>
      </c>
      <c r="B136" s="160" t="s">
        <v>614</v>
      </c>
      <c r="C136" s="24">
        <v>456</v>
      </c>
      <c r="D136" s="24">
        <v>391</v>
      </c>
      <c r="E136" s="22" t="s">
        <v>980</v>
      </c>
      <c r="F136" s="16"/>
      <c r="G136" s="22" t="s">
        <v>1079</v>
      </c>
      <c r="H136" s="17"/>
      <c r="I136" s="35">
        <v>4174749</v>
      </c>
      <c r="J136" s="35">
        <v>4174749</v>
      </c>
      <c r="K136" s="35">
        <f t="shared" si="0"/>
        <v>0</v>
      </c>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row>
    <row r="137" spans="1:209" x14ac:dyDescent="0.25">
      <c r="A137" s="37">
        <v>43122</v>
      </c>
      <c r="B137" s="160">
        <v>380</v>
      </c>
      <c r="C137" s="24">
        <v>402</v>
      </c>
      <c r="D137" s="24">
        <v>393</v>
      </c>
      <c r="E137" s="22" t="s">
        <v>584</v>
      </c>
      <c r="F137" s="16"/>
      <c r="G137" s="22" t="s">
        <v>1080</v>
      </c>
      <c r="H137" s="17"/>
      <c r="I137" s="35">
        <v>36000000</v>
      </c>
      <c r="J137" s="35">
        <v>32700000</v>
      </c>
      <c r="K137" s="35">
        <f t="shared" si="0"/>
        <v>3300000</v>
      </c>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row>
    <row r="138" spans="1:209" x14ac:dyDescent="0.25">
      <c r="A138" s="37">
        <v>43122</v>
      </c>
      <c r="B138" s="160">
        <v>383</v>
      </c>
      <c r="C138" s="24">
        <v>405</v>
      </c>
      <c r="D138" s="24">
        <v>394</v>
      </c>
      <c r="E138" s="22" t="s">
        <v>584</v>
      </c>
      <c r="F138" s="16"/>
      <c r="G138" s="22" t="s">
        <v>1081</v>
      </c>
      <c r="H138" s="17"/>
      <c r="I138" s="35">
        <v>36000000</v>
      </c>
      <c r="J138" s="35">
        <v>32700000</v>
      </c>
      <c r="K138" s="35">
        <f t="shared" si="0"/>
        <v>3300000</v>
      </c>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row>
    <row r="139" spans="1:209" x14ac:dyDescent="0.25">
      <c r="A139" s="37">
        <v>43122</v>
      </c>
      <c r="B139" s="160">
        <v>397</v>
      </c>
      <c r="C139" s="24">
        <v>419</v>
      </c>
      <c r="D139" s="24">
        <v>395</v>
      </c>
      <c r="E139" s="22" t="s">
        <v>584</v>
      </c>
      <c r="F139" s="16"/>
      <c r="G139" s="22" t="s">
        <v>1082</v>
      </c>
      <c r="H139" s="17"/>
      <c r="I139" s="35">
        <v>36000000</v>
      </c>
      <c r="J139" s="35">
        <v>30900000</v>
      </c>
      <c r="K139" s="35">
        <f t="shared" si="0"/>
        <v>5100000</v>
      </c>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row>
    <row r="140" spans="1:209" x14ac:dyDescent="0.25">
      <c r="A140" s="37">
        <v>43122</v>
      </c>
      <c r="B140" s="160">
        <v>398</v>
      </c>
      <c r="C140" s="24">
        <v>420</v>
      </c>
      <c r="D140" s="24">
        <v>396</v>
      </c>
      <c r="E140" s="22" t="s">
        <v>584</v>
      </c>
      <c r="F140" s="16"/>
      <c r="G140" s="22" t="s">
        <v>1083</v>
      </c>
      <c r="H140" s="17"/>
      <c r="I140" s="35">
        <v>36000000</v>
      </c>
      <c r="J140" s="35">
        <v>32700000</v>
      </c>
      <c r="K140" s="35">
        <f t="shared" si="0"/>
        <v>3300000</v>
      </c>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row>
    <row r="141" spans="1:209" x14ac:dyDescent="0.25">
      <c r="A141" s="37">
        <v>43122</v>
      </c>
      <c r="B141" s="160">
        <v>414</v>
      </c>
      <c r="C141" s="24">
        <v>395</v>
      </c>
      <c r="D141" s="24">
        <v>400</v>
      </c>
      <c r="E141" s="22" t="s">
        <v>954</v>
      </c>
      <c r="F141" s="16"/>
      <c r="G141" s="22" t="s">
        <v>1084</v>
      </c>
      <c r="H141" s="17"/>
      <c r="I141" s="35">
        <v>35000000</v>
      </c>
      <c r="J141" s="35">
        <v>35000000</v>
      </c>
      <c r="K141" s="35">
        <f t="shared" si="0"/>
        <v>0</v>
      </c>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row>
    <row r="142" spans="1:209" x14ac:dyDescent="0.25">
      <c r="A142" s="37">
        <v>43122</v>
      </c>
      <c r="B142" s="160">
        <v>417</v>
      </c>
      <c r="C142" s="24">
        <v>434</v>
      </c>
      <c r="D142" s="24">
        <v>401</v>
      </c>
      <c r="E142" s="22" t="s">
        <v>596</v>
      </c>
      <c r="F142" s="16"/>
      <c r="G142" s="22" t="s">
        <v>1085</v>
      </c>
      <c r="H142" s="17"/>
      <c r="I142" s="35">
        <v>36000000</v>
      </c>
      <c r="J142" s="35">
        <v>32700000</v>
      </c>
      <c r="K142" s="35">
        <f t="shared" si="0"/>
        <v>3300000</v>
      </c>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row>
    <row r="143" spans="1:209" x14ac:dyDescent="0.25">
      <c r="A143" s="37">
        <v>43122</v>
      </c>
      <c r="B143" s="160">
        <v>422</v>
      </c>
      <c r="C143" s="24">
        <v>441</v>
      </c>
      <c r="D143" s="24">
        <v>402</v>
      </c>
      <c r="E143" s="22" t="s">
        <v>567</v>
      </c>
      <c r="F143" s="16"/>
      <c r="G143" s="22" t="s">
        <v>1086</v>
      </c>
      <c r="H143" s="17"/>
      <c r="I143" s="35">
        <v>17920000</v>
      </c>
      <c r="J143" s="35">
        <v>16277333</v>
      </c>
      <c r="K143" s="35">
        <f t="shared" si="0"/>
        <v>1642667</v>
      </c>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row>
    <row r="144" spans="1:209" x14ac:dyDescent="0.25">
      <c r="A144" s="37">
        <v>43122</v>
      </c>
      <c r="B144" s="160">
        <v>427</v>
      </c>
      <c r="C144" s="24">
        <v>433</v>
      </c>
      <c r="D144" s="24">
        <v>403</v>
      </c>
      <c r="E144" s="22" t="s">
        <v>981</v>
      </c>
      <c r="F144" s="16"/>
      <c r="G144" s="22" t="s">
        <v>1087</v>
      </c>
      <c r="H144" s="17"/>
      <c r="I144" s="35">
        <v>24368000</v>
      </c>
      <c r="J144" s="35">
        <v>22134267</v>
      </c>
      <c r="K144" s="35">
        <f t="shared" si="0"/>
        <v>2233733</v>
      </c>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row>
    <row r="145" spans="1:209" x14ac:dyDescent="0.25">
      <c r="A145" s="37">
        <v>43122</v>
      </c>
      <c r="B145" s="160">
        <v>379</v>
      </c>
      <c r="C145" s="24">
        <v>401</v>
      </c>
      <c r="D145" s="24">
        <v>406</v>
      </c>
      <c r="E145" s="22" t="s">
        <v>584</v>
      </c>
      <c r="F145" s="16"/>
      <c r="G145" s="22" t="s">
        <v>1088</v>
      </c>
      <c r="H145" s="17"/>
      <c r="I145" s="35">
        <v>36000000</v>
      </c>
      <c r="J145" s="35">
        <v>32700000</v>
      </c>
      <c r="K145" s="35">
        <f t="shared" si="0"/>
        <v>3300000</v>
      </c>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row>
    <row r="146" spans="1:209" x14ac:dyDescent="0.25">
      <c r="A146" s="37">
        <v>43122</v>
      </c>
      <c r="B146" s="160">
        <v>387</v>
      </c>
      <c r="C146" s="24">
        <v>408</v>
      </c>
      <c r="D146" s="24">
        <v>408</v>
      </c>
      <c r="E146" s="22" t="s">
        <v>584</v>
      </c>
      <c r="F146" s="16"/>
      <c r="G146" s="22" t="s">
        <v>1089</v>
      </c>
      <c r="H146" s="17"/>
      <c r="I146" s="35">
        <v>36000000</v>
      </c>
      <c r="J146" s="35">
        <v>32700000</v>
      </c>
      <c r="K146" s="35">
        <f t="shared" si="0"/>
        <v>3300000</v>
      </c>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row>
    <row r="147" spans="1:209" x14ac:dyDescent="0.25">
      <c r="A147" s="37">
        <v>43122</v>
      </c>
      <c r="B147" s="160">
        <v>388</v>
      </c>
      <c r="C147" s="24">
        <v>409</v>
      </c>
      <c r="D147" s="24">
        <v>411</v>
      </c>
      <c r="E147" s="22" t="s">
        <v>584</v>
      </c>
      <c r="F147" s="16"/>
      <c r="G147" s="22" t="s">
        <v>1090</v>
      </c>
      <c r="H147" s="17"/>
      <c r="I147" s="35">
        <v>36000000</v>
      </c>
      <c r="J147" s="35">
        <v>32700000</v>
      </c>
      <c r="K147" s="35">
        <f t="shared" si="0"/>
        <v>3300000</v>
      </c>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row>
    <row r="148" spans="1:209" x14ac:dyDescent="0.25">
      <c r="A148" s="37">
        <v>43122</v>
      </c>
      <c r="B148" s="160">
        <v>389</v>
      </c>
      <c r="C148" s="24">
        <v>410</v>
      </c>
      <c r="D148" s="24">
        <v>412</v>
      </c>
      <c r="E148" s="22" t="s">
        <v>584</v>
      </c>
      <c r="F148" s="16"/>
      <c r="G148" s="22" t="s">
        <v>1091</v>
      </c>
      <c r="H148" s="17"/>
      <c r="I148" s="35">
        <v>36000000</v>
      </c>
      <c r="J148" s="35">
        <v>32550000</v>
      </c>
      <c r="K148" s="35">
        <f t="shared" si="0"/>
        <v>3450000</v>
      </c>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row>
    <row r="149" spans="1:209" x14ac:dyDescent="0.25">
      <c r="A149" s="37">
        <v>43122</v>
      </c>
      <c r="B149" s="160">
        <v>372</v>
      </c>
      <c r="C149" s="24">
        <v>398</v>
      </c>
      <c r="D149" s="24">
        <v>414</v>
      </c>
      <c r="E149" s="22" t="s">
        <v>982</v>
      </c>
      <c r="F149" s="16"/>
      <c r="G149" s="22" t="s">
        <v>1092</v>
      </c>
      <c r="H149" s="17"/>
      <c r="I149" s="35">
        <v>44000000</v>
      </c>
      <c r="J149" s="35">
        <v>39783333</v>
      </c>
      <c r="K149" s="35">
        <f t="shared" si="0"/>
        <v>4216667</v>
      </c>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row>
    <row r="150" spans="1:209" x14ac:dyDescent="0.25">
      <c r="A150" s="37">
        <v>43122</v>
      </c>
      <c r="B150" s="160">
        <v>226</v>
      </c>
      <c r="C150" s="24">
        <v>299</v>
      </c>
      <c r="D150" s="24">
        <v>415</v>
      </c>
      <c r="E150" s="22" t="s">
        <v>567</v>
      </c>
      <c r="F150" s="16"/>
      <c r="G150" s="22" t="s">
        <v>1093</v>
      </c>
      <c r="H150" s="17"/>
      <c r="I150" s="35">
        <v>16800000</v>
      </c>
      <c r="J150" s="35">
        <v>15260000</v>
      </c>
      <c r="K150" s="35">
        <f t="shared" si="0"/>
        <v>1540000</v>
      </c>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row>
    <row r="151" spans="1:209" x14ac:dyDescent="0.25">
      <c r="A151" s="37">
        <v>43122</v>
      </c>
      <c r="B151" s="160">
        <v>392</v>
      </c>
      <c r="C151" s="24">
        <v>414</v>
      </c>
      <c r="D151" s="24">
        <v>417</v>
      </c>
      <c r="E151" s="22" t="s">
        <v>584</v>
      </c>
      <c r="F151" s="16"/>
      <c r="G151" s="22" t="s">
        <v>1094</v>
      </c>
      <c r="H151" s="17"/>
      <c r="I151" s="35">
        <v>36000000</v>
      </c>
      <c r="J151" s="35">
        <v>32700000</v>
      </c>
      <c r="K151" s="35">
        <f t="shared" si="0"/>
        <v>3300000</v>
      </c>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row>
    <row r="152" spans="1:209" x14ac:dyDescent="0.25">
      <c r="A152" s="37">
        <v>43122</v>
      </c>
      <c r="B152" s="160">
        <v>393</v>
      </c>
      <c r="C152" s="24">
        <v>415</v>
      </c>
      <c r="D152" s="24">
        <v>418</v>
      </c>
      <c r="E152" s="22" t="s">
        <v>584</v>
      </c>
      <c r="F152" s="16"/>
      <c r="G152" s="22" t="s">
        <v>1095</v>
      </c>
      <c r="H152" s="17"/>
      <c r="I152" s="35">
        <v>36000000</v>
      </c>
      <c r="J152" s="35">
        <v>32700000</v>
      </c>
      <c r="K152" s="35">
        <f t="shared" si="0"/>
        <v>3300000</v>
      </c>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row>
    <row r="153" spans="1:209" x14ac:dyDescent="0.25">
      <c r="A153" s="37">
        <v>43123</v>
      </c>
      <c r="B153" s="160">
        <v>304</v>
      </c>
      <c r="C153" s="24">
        <v>326</v>
      </c>
      <c r="D153" s="24">
        <v>420</v>
      </c>
      <c r="E153" s="22" t="s">
        <v>972</v>
      </c>
      <c r="F153" s="16"/>
      <c r="G153" s="22" t="s">
        <v>1096</v>
      </c>
      <c r="H153" s="17"/>
      <c r="I153" s="35">
        <v>38400000</v>
      </c>
      <c r="J153" s="35">
        <v>34880000</v>
      </c>
      <c r="K153" s="35">
        <f t="shared" si="0"/>
        <v>3520000</v>
      </c>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row>
    <row r="154" spans="1:209" x14ac:dyDescent="0.25">
      <c r="A154" s="37">
        <v>43123</v>
      </c>
      <c r="B154" s="160">
        <v>430</v>
      </c>
      <c r="C154" s="24">
        <v>425</v>
      </c>
      <c r="D154" s="24">
        <v>421</v>
      </c>
      <c r="E154" s="22" t="s">
        <v>983</v>
      </c>
      <c r="F154" s="16"/>
      <c r="G154" s="22" t="s">
        <v>1097</v>
      </c>
      <c r="H154" s="17"/>
      <c r="I154" s="35">
        <v>100000000</v>
      </c>
      <c r="J154" s="35">
        <v>87500000</v>
      </c>
      <c r="K154" s="35">
        <f t="shared" si="0"/>
        <v>12500000</v>
      </c>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row>
    <row r="155" spans="1:209" x14ac:dyDescent="0.25">
      <c r="A155" s="37">
        <v>43123</v>
      </c>
      <c r="B155" s="160">
        <v>436</v>
      </c>
      <c r="C155" s="24">
        <v>431</v>
      </c>
      <c r="D155" s="24">
        <v>423</v>
      </c>
      <c r="E155" s="22" t="s">
        <v>509</v>
      </c>
      <c r="F155" s="16"/>
      <c r="G155" s="22" t="s">
        <v>1098</v>
      </c>
      <c r="H155" s="17"/>
      <c r="I155" s="35">
        <v>39992000</v>
      </c>
      <c r="J155" s="35">
        <v>36159433</v>
      </c>
      <c r="K155" s="35">
        <f t="shared" si="0"/>
        <v>3832567</v>
      </c>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c r="FG155" s="17"/>
      <c r="FH155" s="17"/>
      <c r="FI155" s="17"/>
      <c r="FJ155" s="17"/>
      <c r="FK155" s="17"/>
      <c r="FL155" s="17"/>
      <c r="FM155" s="17"/>
      <c r="FN155" s="17"/>
      <c r="FO155" s="17"/>
      <c r="FP155" s="17"/>
      <c r="FQ155" s="17"/>
      <c r="FR155" s="17"/>
      <c r="FS155" s="17"/>
      <c r="FT155" s="17"/>
      <c r="FU155" s="17"/>
      <c r="FV155" s="17"/>
      <c r="FW155" s="17"/>
      <c r="FX155" s="17"/>
      <c r="FY155" s="17"/>
      <c r="FZ155" s="17"/>
      <c r="GA155" s="17"/>
      <c r="GB155" s="17"/>
      <c r="GC155" s="17"/>
      <c r="GD155" s="17"/>
      <c r="GE155" s="17"/>
      <c r="GF155" s="17"/>
      <c r="GG155" s="17"/>
      <c r="GH155" s="17"/>
      <c r="GI155" s="17"/>
      <c r="GJ155" s="17"/>
      <c r="GK155" s="17"/>
      <c r="GL155" s="17"/>
      <c r="GM155" s="17"/>
      <c r="GN155" s="17"/>
      <c r="GO155" s="17"/>
      <c r="GP155" s="17"/>
      <c r="GQ155" s="17"/>
      <c r="GR155" s="17"/>
      <c r="GS155" s="17"/>
      <c r="GT155" s="17"/>
      <c r="GU155" s="17"/>
      <c r="GV155" s="17"/>
      <c r="GW155" s="17"/>
      <c r="GX155" s="17"/>
      <c r="GY155" s="17"/>
      <c r="GZ155" s="17"/>
      <c r="HA155" s="17"/>
    </row>
    <row r="156" spans="1:209" x14ac:dyDescent="0.25">
      <c r="A156" s="37">
        <v>43123</v>
      </c>
      <c r="B156" s="160">
        <v>391</v>
      </c>
      <c r="C156" s="24">
        <v>413</v>
      </c>
      <c r="D156" s="24">
        <v>426</v>
      </c>
      <c r="E156" s="22" t="s">
        <v>584</v>
      </c>
      <c r="F156" s="16"/>
      <c r="G156" s="22" t="s">
        <v>1099</v>
      </c>
      <c r="H156" s="17"/>
      <c r="I156" s="35">
        <v>36000000</v>
      </c>
      <c r="J156" s="35">
        <v>32550000</v>
      </c>
      <c r="K156" s="35">
        <f t="shared" si="0"/>
        <v>3450000</v>
      </c>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row>
    <row r="157" spans="1:209" x14ac:dyDescent="0.25">
      <c r="A157" s="37">
        <v>43123</v>
      </c>
      <c r="B157" s="160">
        <v>394</v>
      </c>
      <c r="C157" s="24">
        <v>416</v>
      </c>
      <c r="D157" s="24">
        <v>427</v>
      </c>
      <c r="E157" s="22" t="s">
        <v>584</v>
      </c>
      <c r="F157" s="16"/>
      <c r="G157" s="22" t="s">
        <v>1100</v>
      </c>
      <c r="H157" s="17"/>
      <c r="I157" s="35">
        <v>36000000</v>
      </c>
      <c r="J157" s="35">
        <v>32700000</v>
      </c>
      <c r="K157" s="35">
        <f t="shared" si="0"/>
        <v>3300000</v>
      </c>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c r="FG157" s="17"/>
      <c r="FH157" s="17"/>
      <c r="FI157" s="17"/>
      <c r="FJ157" s="17"/>
      <c r="FK157" s="17"/>
      <c r="FL157" s="17"/>
      <c r="FM157" s="17"/>
      <c r="FN157" s="17"/>
      <c r="FO157" s="17"/>
      <c r="FP157" s="17"/>
      <c r="FQ157" s="17"/>
      <c r="FR157" s="17"/>
      <c r="FS157" s="17"/>
      <c r="FT157" s="17"/>
      <c r="FU157" s="17"/>
      <c r="FV157" s="17"/>
      <c r="FW157" s="17"/>
      <c r="FX157" s="17"/>
      <c r="FY157" s="17"/>
      <c r="FZ157" s="17"/>
      <c r="GA157" s="17"/>
      <c r="GB157" s="17"/>
      <c r="GC157" s="17"/>
      <c r="GD157" s="17"/>
      <c r="GE157" s="17"/>
      <c r="GF157" s="17"/>
      <c r="GG157" s="17"/>
      <c r="GH157" s="17"/>
      <c r="GI157" s="17"/>
      <c r="GJ157" s="17"/>
      <c r="GK157" s="17"/>
      <c r="GL157" s="17"/>
      <c r="GM157" s="17"/>
      <c r="GN157" s="17"/>
      <c r="GO157" s="17"/>
      <c r="GP157" s="17"/>
      <c r="GQ157" s="17"/>
      <c r="GR157" s="17"/>
      <c r="GS157" s="17"/>
      <c r="GT157" s="17"/>
      <c r="GU157" s="17"/>
      <c r="GV157" s="17"/>
      <c r="GW157" s="17"/>
      <c r="GX157" s="17"/>
      <c r="GY157" s="17"/>
      <c r="GZ157" s="17"/>
      <c r="HA157" s="17"/>
    </row>
    <row r="158" spans="1:209" x14ac:dyDescent="0.25">
      <c r="A158" s="37">
        <v>43123</v>
      </c>
      <c r="B158" s="160">
        <v>395</v>
      </c>
      <c r="C158" s="24">
        <v>417</v>
      </c>
      <c r="D158" s="24">
        <v>428</v>
      </c>
      <c r="E158" s="22" t="s">
        <v>584</v>
      </c>
      <c r="F158" s="16"/>
      <c r="G158" s="22" t="s">
        <v>1101</v>
      </c>
      <c r="H158" s="17"/>
      <c r="I158" s="35">
        <v>36000000</v>
      </c>
      <c r="J158" s="35">
        <v>32700000</v>
      </c>
      <c r="K158" s="35">
        <f t="shared" si="0"/>
        <v>3300000</v>
      </c>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7"/>
      <c r="FH158" s="17"/>
      <c r="FI158" s="17"/>
      <c r="FJ158" s="17"/>
      <c r="FK158" s="17"/>
      <c r="FL158" s="17"/>
      <c r="FM158" s="17"/>
      <c r="FN158" s="17"/>
      <c r="FO158" s="17"/>
      <c r="FP158" s="17"/>
      <c r="FQ158" s="17"/>
      <c r="FR158" s="17"/>
      <c r="FS158" s="17"/>
      <c r="FT158" s="17"/>
      <c r="FU158" s="17"/>
      <c r="FV158" s="17"/>
      <c r="FW158" s="17"/>
      <c r="FX158" s="17"/>
      <c r="FY158" s="17"/>
      <c r="FZ158" s="17"/>
      <c r="GA158" s="17"/>
      <c r="GB158" s="17"/>
      <c r="GC158" s="17"/>
      <c r="GD158" s="17"/>
      <c r="GE158" s="17"/>
      <c r="GF158" s="17"/>
      <c r="GG158" s="17"/>
      <c r="GH158" s="17"/>
      <c r="GI158" s="17"/>
      <c r="GJ158" s="17"/>
      <c r="GK158" s="17"/>
      <c r="GL158" s="17"/>
      <c r="GM158" s="17"/>
      <c r="GN158" s="17"/>
      <c r="GO158" s="17"/>
      <c r="GP158" s="17"/>
      <c r="GQ158" s="17"/>
      <c r="GR158" s="17"/>
      <c r="GS158" s="17"/>
      <c r="GT158" s="17"/>
      <c r="GU158" s="17"/>
      <c r="GV158" s="17"/>
      <c r="GW158" s="17"/>
      <c r="GX158" s="17"/>
      <c r="GY158" s="17"/>
      <c r="GZ158" s="17"/>
      <c r="HA158" s="17"/>
    </row>
    <row r="159" spans="1:209" x14ac:dyDescent="0.25">
      <c r="A159" s="37">
        <v>43123</v>
      </c>
      <c r="B159" s="160">
        <v>400</v>
      </c>
      <c r="C159" s="24">
        <v>422</v>
      </c>
      <c r="D159" s="24">
        <v>429</v>
      </c>
      <c r="E159" s="22" t="s">
        <v>584</v>
      </c>
      <c r="F159" s="16"/>
      <c r="G159" s="22" t="s">
        <v>1102</v>
      </c>
      <c r="H159" s="17"/>
      <c r="I159" s="35">
        <v>36000000</v>
      </c>
      <c r="J159" s="35">
        <v>31650000</v>
      </c>
      <c r="K159" s="35">
        <f t="shared" si="0"/>
        <v>4350000</v>
      </c>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c r="FG159" s="17"/>
      <c r="FH159" s="17"/>
      <c r="FI159" s="17"/>
      <c r="FJ159" s="17"/>
      <c r="FK159" s="17"/>
      <c r="FL159" s="17"/>
      <c r="FM159" s="17"/>
      <c r="FN159" s="17"/>
      <c r="FO159" s="17"/>
      <c r="FP159" s="17"/>
      <c r="FQ159" s="17"/>
      <c r="FR159" s="17"/>
      <c r="FS159" s="17"/>
      <c r="FT159" s="17"/>
      <c r="FU159" s="17"/>
      <c r="FV159" s="17"/>
      <c r="FW159" s="17"/>
      <c r="FX159" s="17"/>
      <c r="FY159" s="17"/>
      <c r="FZ159" s="17"/>
      <c r="GA159" s="17"/>
      <c r="GB159" s="17"/>
      <c r="GC159" s="17"/>
      <c r="GD159" s="17"/>
      <c r="GE159" s="17"/>
      <c r="GF159" s="17"/>
      <c r="GG159" s="17"/>
      <c r="GH159" s="17"/>
      <c r="GI159" s="17"/>
      <c r="GJ159" s="17"/>
      <c r="GK159" s="17"/>
      <c r="GL159" s="17"/>
      <c r="GM159" s="17"/>
      <c r="GN159" s="17"/>
      <c r="GO159" s="17"/>
      <c r="GP159" s="17"/>
      <c r="GQ159" s="17"/>
      <c r="GR159" s="17"/>
      <c r="GS159" s="17"/>
      <c r="GT159" s="17"/>
      <c r="GU159" s="17"/>
      <c r="GV159" s="17"/>
      <c r="GW159" s="17"/>
      <c r="GX159" s="17"/>
      <c r="GY159" s="17"/>
      <c r="GZ159" s="17"/>
      <c r="HA159" s="17"/>
    </row>
    <row r="160" spans="1:209" x14ac:dyDescent="0.25">
      <c r="A160" s="37">
        <v>43123</v>
      </c>
      <c r="B160" s="160">
        <v>426</v>
      </c>
      <c r="C160" s="24">
        <v>432</v>
      </c>
      <c r="D160" s="24">
        <v>430</v>
      </c>
      <c r="E160" s="22" t="s">
        <v>599</v>
      </c>
      <c r="F160" s="16"/>
      <c r="G160" s="22" t="s">
        <v>1103</v>
      </c>
      <c r="H160" s="17"/>
      <c r="I160" s="35">
        <v>37800000</v>
      </c>
      <c r="J160" s="35">
        <v>34335000</v>
      </c>
      <c r="K160" s="35">
        <f t="shared" si="0"/>
        <v>3465000</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row>
    <row r="161" spans="1:209" x14ac:dyDescent="0.25">
      <c r="A161" s="37">
        <v>43123</v>
      </c>
      <c r="B161" s="160">
        <v>423</v>
      </c>
      <c r="C161" s="24">
        <v>436</v>
      </c>
      <c r="D161" s="24">
        <v>432</v>
      </c>
      <c r="E161" s="22" t="s">
        <v>984</v>
      </c>
      <c r="F161" s="16"/>
      <c r="G161" s="22" t="s">
        <v>1104</v>
      </c>
      <c r="H161" s="17"/>
      <c r="I161" s="35">
        <v>39992000</v>
      </c>
      <c r="J161" s="35">
        <v>36159433</v>
      </c>
      <c r="K161" s="35">
        <f t="shared" si="0"/>
        <v>3832567</v>
      </c>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row>
    <row r="162" spans="1:209" x14ac:dyDescent="0.25">
      <c r="A162" s="37">
        <v>43123</v>
      </c>
      <c r="B162" s="160">
        <v>425</v>
      </c>
      <c r="C162" s="24">
        <v>423</v>
      </c>
      <c r="D162" s="24">
        <v>434</v>
      </c>
      <c r="E162" s="22" t="s">
        <v>985</v>
      </c>
      <c r="F162" s="16"/>
      <c r="G162" s="22" t="s">
        <v>1105</v>
      </c>
      <c r="H162" s="17"/>
      <c r="I162" s="35">
        <v>39992000</v>
      </c>
      <c r="J162" s="35">
        <v>36326066</v>
      </c>
      <c r="K162" s="35">
        <f t="shared" si="0"/>
        <v>3665934</v>
      </c>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c r="FG162" s="17"/>
      <c r="FH162" s="17"/>
      <c r="FI162" s="17"/>
      <c r="FJ162" s="17"/>
      <c r="FK162" s="17"/>
      <c r="FL162" s="17"/>
      <c r="FM162" s="17"/>
      <c r="FN162" s="17"/>
      <c r="FO162" s="17"/>
      <c r="FP162" s="17"/>
      <c r="FQ162" s="17"/>
      <c r="FR162" s="17"/>
      <c r="FS162" s="17"/>
      <c r="FT162" s="17"/>
      <c r="FU162" s="17"/>
      <c r="FV162" s="17"/>
      <c r="FW162" s="17"/>
      <c r="FX162" s="17"/>
      <c r="FY162" s="17"/>
      <c r="FZ162" s="17"/>
      <c r="GA162" s="17"/>
      <c r="GB162" s="17"/>
      <c r="GC162" s="17"/>
      <c r="GD162" s="17"/>
      <c r="GE162" s="17"/>
      <c r="GF162" s="17"/>
      <c r="GG162" s="17"/>
      <c r="GH162" s="17"/>
      <c r="GI162" s="17"/>
      <c r="GJ162" s="17"/>
      <c r="GK162" s="17"/>
      <c r="GL162" s="17"/>
      <c r="GM162" s="17"/>
      <c r="GN162" s="17"/>
      <c r="GO162" s="17"/>
      <c r="GP162" s="17"/>
      <c r="GQ162" s="17"/>
      <c r="GR162" s="17"/>
      <c r="GS162" s="17"/>
      <c r="GT162" s="17"/>
      <c r="GU162" s="17"/>
      <c r="GV162" s="17"/>
      <c r="GW162" s="17"/>
      <c r="GX162" s="17"/>
      <c r="GY162" s="17"/>
      <c r="GZ162" s="17"/>
      <c r="HA162" s="17"/>
    </row>
    <row r="163" spans="1:209" x14ac:dyDescent="0.25">
      <c r="A163" s="37">
        <v>43123</v>
      </c>
      <c r="B163" s="160">
        <v>390</v>
      </c>
      <c r="C163" s="24">
        <v>412</v>
      </c>
      <c r="D163" s="24">
        <v>436</v>
      </c>
      <c r="E163" s="22" t="s">
        <v>584</v>
      </c>
      <c r="F163" s="16"/>
      <c r="G163" s="22" t="s">
        <v>1106</v>
      </c>
      <c r="H163" s="17"/>
      <c r="I163" s="35">
        <v>36000000</v>
      </c>
      <c r="J163" s="35">
        <v>32700000</v>
      </c>
      <c r="K163" s="35">
        <f t="shared" si="0"/>
        <v>3300000</v>
      </c>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row>
    <row r="164" spans="1:209" x14ac:dyDescent="0.25">
      <c r="A164" s="37">
        <v>43123</v>
      </c>
      <c r="B164" s="160">
        <v>396</v>
      </c>
      <c r="C164" s="24">
        <v>418</v>
      </c>
      <c r="D164" s="24">
        <v>437</v>
      </c>
      <c r="E164" s="22" t="s">
        <v>584</v>
      </c>
      <c r="F164" s="16"/>
      <c r="G164" s="22" t="s">
        <v>1107</v>
      </c>
      <c r="H164" s="17"/>
      <c r="I164" s="35">
        <v>36000000</v>
      </c>
      <c r="J164" s="35">
        <v>32700000</v>
      </c>
      <c r="K164" s="35">
        <f t="shared" si="0"/>
        <v>3300000</v>
      </c>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row>
    <row r="165" spans="1:209" x14ac:dyDescent="0.25">
      <c r="A165" s="37">
        <v>43123</v>
      </c>
      <c r="B165" s="160">
        <v>415</v>
      </c>
      <c r="C165" s="24">
        <v>393</v>
      </c>
      <c r="D165" s="24">
        <v>439</v>
      </c>
      <c r="E165" s="22" t="s">
        <v>975</v>
      </c>
      <c r="F165" s="16"/>
      <c r="G165" s="22" t="s">
        <v>1108</v>
      </c>
      <c r="H165" s="17"/>
      <c r="I165" s="35">
        <v>44800000</v>
      </c>
      <c r="J165" s="35">
        <v>40693333</v>
      </c>
      <c r="K165" s="35">
        <f t="shared" si="0"/>
        <v>4106667</v>
      </c>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c r="FG165" s="17"/>
      <c r="FH165" s="17"/>
      <c r="FI165" s="17"/>
      <c r="FJ165" s="17"/>
      <c r="FK165" s="17"/>
      <c r="FL165" s="17"/>
      <c r="FM165" s="17"/>
      <c r="FN165" s="17"/>
      <c r="FO165" s="17"/>
      <c r="FP165" s="17"/>
      <c r="FQ165" s="17"/>
      <c r="FR165" s="17"/>
      <c r="FS165" s="17"/>
      <c r="FT165" s="17"/>
      <c r="FU165" s="17"/>
      <c r="FV165" s="17"/>
      <c r="FW165" s="17"/>
      <c r="FX165" s="17"/>
      <c r="FY165" s="17"/>
      <c r="FZ165" s="17"/>
      <c r="GA165" s="17"/>
      <c r="GB165" s="17"/>
      <c r="GC165" s="17"/>
      <c r="GD165" s="17"/>
      <c r="GE165" s="17"/>
      <c r="GF165" s="17"/>
      <c r="GG165" s="17"/>
      <c r="GH165" s="17"/>
      <c r="GI165" s="17"/>
      <c r="GJ165" s="17"/>
      <c r="GK165" s="17"/>
      <c r="GL165" s="17"/>
      <c r="GM165" s="17"/>
      <c r="GN165" s="17"/>
      <c r="GO165" s="17"/>
      <c r="GP165" s="17"/>
      <c r="GQ165" s="17"/>
      <c r="GR165" s="17"/>
      <c r="GS165" s="17"/>
      <c r="GT165" s="17"/>
      <c r="GU165" s="17"/>
      <c r="GV165" s="17"/>
      <c r="GW165" s="17"/>
      <c r="GX165" s="17"/>
      <c r="GY165" s="17"/>
      <c r="GZ165" s="17"/>
      <c r="HA165" s="17"/>
    </row>
    <row r="166" spans="1:209" x14ac:dyDescent="0.25">
      <c r="A166" s="37">
        <v>43123</v>
      </c>
      <c r="B166" s="160">
        <v>428</v>
      </c>
      <c r="C166" s="24">
        <v>396</v>
      </c>
      <c r="D166" s="24">
        <v>440</v>
      </c>
      <c r="E166" s="22" t="s">
        <v>609</v>
      </c>
      <c r="F166" s="16"/>
      <c r="G166" s="22" t="s">
        <v>1109</v>
      </c>
      <c r="H166" s="17"/>
      <c r="I166" s="35">
        <v>36000000</v>
      </c>
      <c r="J166" s="35">
        <v>32550000</v>
      </c>
      <c r="K166" s="35">
        <f t="shared" si="0"/>
        <v>3450000</v>
      </c>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7"/>
      <c r="FH166" s="17"/>
      <c r="FI166" s="17"/>
      <c r="FJ166" s="17"/>
      <c r="FK166" s="17"/>
      <c r="FL166" s="17"/>
      <c r="FM166" s="17"/>
      <c r="FN166" s="17"/>
      <c r="FO166" s="17"/>
      <c r="FP166" s="17"/>
      <c r="FQ166" s="17"/>
      <c r="FR166" s="17"/>
      <c r="FS166" s="17"/>
      <c r="FT166" s="17"/>
      <c r="FU166" s="17"/>
      <c r="FV166" s="17"/>
      <c r="FW166" s="17"/>
      <c r="FX166" s="17"/>
      <c r="FY166" s="17"/>
      <c r="FZ166" s="17"/>
      <c r="GA166" s="17"/>
      <c r="GB166" s="17"/>
      <c r="GC166" s="17"/>
      <c r="GD166" s="17"/>
      <c r="GE166" s="17"/>
      <c r="GF166" s="17"/>
      <c r="GG166" s="17"/>
      <c r="GH166" s="17"/>
      <c r="GI166" s="17"/>
      <c r="GJ166" s="17"/>
      <c r="GK166" s="17"/>
      <c r="GL166" s="17"/>
      <c r="GM166" s="17"/>
      <c r="GN166" s="17"/>
      <c r="GO166" s="17"/>
      <c r="GP166" s="17"/>
      <c r="GQ166" s="17"/>
      <c r="GR166" s="17"/>
      <c r="GS166" s="17"/>
      <c r="GT166" s="17"/>
      <c r="GU166" s="17"/>
      <c r="GV166" s="17"/>
      <c r="GW166" s="17"/>
      <c r="GX166" s="17"/>
      <c r="GY166" s="17"/>
      <c r="GZ166" s="17"/>
      <c r="HA166" s="17"/>
    </row>
    <row r="167" spans="1:209" x14ac:dyDescent="0.25">
      <c r="A167" s="37">
        <v>43123</v>
      </c>
      <c r="B167" s="160">
        <v>297</v>
      </c>
      <c r="C167" s="24">
        <v>330</v>
      </c>
      <c r="D167" s="24">
        <v>443</v>
      </c>
      <c r="E167" s="22" t="s">
        <v>448</v>
      </c>
      <c r="F167" s="16"/>
      <c r="G167" s="22" t="s">
        <v>1110</v>
      </c>
      <c r="H167" s="17"/>
      <c r="I167" s="35">
        <v>38400000</v>
      </c>
      <c r="J167" s="35">
        <v>29760000</v>
      </c>
      <c r="K167" s="35">
        <f t="shared" si="0"/>
        <v>8640000</v>
      </c>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c r="FG167" s="17"/>
      <c r="FH167" s="17"/>
      <c r="FI167" s="17"/>
      <c r="FJ167" s="17"/>
      <c r="FK167" s="17"/>
      <c r="FL167" s="17"/>
      <c r="FM167" s="17"/>
      <c r="FN167" s="17"/>
      <c r="FO167" s="17"/>
      <c r="FP167" s="17"/>
      <c r="FQ167" s="17"/>
      <c r="FR167" s="17"/>
      <c r="FS167" s="17"/>
      <c r="FT167" s="17"/>
      <c r="FU167" s="17"/>
      <c r="FV167" s="17"/>
      <c r="FW167" s="17"/>
      <c r="FX167" s="17"/>
      <c r="FY167" s="17"/>
      <c r="FZ167" s="17"/>
      <c r="GA167" s="17"/>
      <c r="GB167" s="17"/>
      <c r="GC167" s="17"/>
      <c r="GD167" s="17"/>
      <c r="GE167" s="17"/>
      <c r="GF167" s="17"/>
      <c r="GG167" s="17"/>
      <c r="GH167" s="17"/>
      <c r="GI167" s="17"/>
      <c r="GJ167" s="17"/>
      <c r="GK167" s="17"/>
      <c r="GL167" s="17"/>
      <c r="GM167" s="17"/>
      <c r="GN167" s="17"/>
      <c r="GO167" s="17"/>
      <c r="GP167" s="17"/>
      <c r="GQ167" s="17"/>
      <c r="GR167" s="17"/>
      <c r="GS167" s="17"/>
      <c r="GT167" s="17"/>
      <c r="GU167" s="17"/>
      <c r="GV167" s="17"/>
      <c r="GW167" s="17"/>
      <c r="GX167" s="17"/>
      <c r="GY167" s="17"/>
      <c r="GZ167" s="17"/>
      <c r="HA167" s="17"/>
    </row>
    <row r="168" spans="1:209" x14ac:dyDescent="0.25">
      <c r="A168" s="37">
        <v>43123</v>
      </c>
      <c r="B168" s="160">
        <v>365</v>
      </c>
      <c r="C168" s="24">
        <v>313</v>
      </c>
      <c r="D168" s="24">
        <v>445</v>
      </c>
      <c r="E168" s="22" t="s">
        <v>986</v>
      </c>
      <c r="F168" s="16"/>
      <c r="G168" s="22" t="s">
        <v>1111</v>
      </c>
      <c r="H168" s="17"/>
      <c r="I168" s="35">
        <v>41600000</v>
      </c>
      <c r="J168" s="35">
        <v>37786666</v>
      </c>
      <c r="K168" s="35">
        <f t="shared" si="0"/>
        <v>3813334</v>
      </c>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c r="FG168" s="17"/>
      <c r="FH168" s="17"/>
      <c r="FI168" s="17"/>
      <c r="FJ168" s="17"/>
      <c r="FK168" s="17"/>
      <c r="FL168" s="17"/>
      <c r="FM168" s="17"/>
      <c r="FN168" s="17"/>
      <c r="FO168" s="17"/>
      <c r="FP168" s="17"/>
      <c r="FQ168" s="17"/>
      <c r="FR168" s="17"/>
      <c r="FS168" s="17"/>
      <c r="FT168" s="17"/>
      <c r="FU168" s="17"/>
      <c r="FV168" s="17"/>
      <c r="FW168" s="17"/>
      <c r="FX168" s="17"/>
      <c r="FY168" s="17"/>
      <c r="FZ168" s="17"/>
      <c r="GA168" s="17"/>
      <c r="GB168" s="17"/>
      <c r="GC168" s="17"/>
      <c r="GD168" s="17"/>
      <c r="GE168" s="17"/>
      <c r="GF168" s="17"/>
      <c r="GG168" s="17"/>
      <c r="GH168" s="17"/>
      <c r="GI168" s="17"/>
      <c r="GJ168" s="17"/>
      <c r="GK168" s="17"/>
      <c r="GL168" s="17"/>
      <c r="GM168" s="17"/>
      <c r="GN168" s="17"/>
      <c r="GO168" s="17"/>
      <c r="GP168" s="17"/>
      <c r="GQ168" s="17"/>
      <c r="GR168" s="17"/>
      <c r="GS168" s="17"/>
      <c r="GT168" s="17"/>
      <c r="GU168" s="17"/>
      <c r="GV168" s="17"/>
      <c r="GW168" s="17"/>
      <c r="GX168" s="17"/>
      <c r="GY168" s="17"/>
      <c r="GZ168" s="17"/>
      <c r="HA168" s="17"/>
    </row>
    <row r="169" spans="1:209" x14ac:dyDescent="0.25">
      <c r="A169" s="37">
        <v>43123</v>
      </c>
      <c r="B169" s="160">
        <v>399</v>
      </c>
      <c r="C169" s="24">
        <v>421</v>
      </c>
      <c r="D169" s="24">
        <v>446</v>
      </c>
      <c r="E169" s="22" t="s">
        <v>584</v>
      </c>
      <c r="F169" s="16"/>
      <c r="G169" s="22" t="s">
        <v>1112</v>
      </c>
      <c r="H169" s="17"/>
      <c r="I169" s="35">
        <v>36000000</v>
      </c>
      <c r="J169" s="35">
        <v>32250000</v>
      </c>
      <c r="K169" s="35">
        <f t="shared" si="0"/>
        <v>3750000</v>
      </c>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row>
    <row r="170" spans="1:209" x14ac:dyDescent="0.25">
      <c r="A170" s="37">
        <v>43123</v>
      </c>
      <c r="B170" s="160">
        <v>419</v>
      </c>
      <c r="C170" s="24">
        <v>435</v>
      </c>
      <c r="D170" s="24">
        <v>448</v>
      </c>
      <c r="E170" s="22" t="s">
        <v>987</v>
      </c>
      <c r="F170" s="16"/>
      <c r="G170" s="22" t="s">
        <v>1113</v>
      </c>
      <c r="H170" s="17"/>
      <c r="I170" s="35">
        <v>44000000</v>
      </c>
      <c r="J170" s="35">
        <v>39966667</v>
      </c>
      <c r="K170" s="35">
        <f t="shared" si="0"/>
        <v>4033333</v>
      </c>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row>
    <row r="171" spans="1:209" x14ac:dyDescent="0.25">
      <c r="A171" s="37">
        <v>43123</v>
      </c>
      <c r="B171" s="160">
        <v>420</v>
      </c>
      <c r="C171" s="24">
        <v>440</v>
      </c>
      <c r="D171" s="24">
        <v>449</v>
      </c>
      <c r="E171" s="22" t="s">
        <v>988</v>
      </c>
      <c r="F171" s="16"/>
      <c r="G171" s="22" t="s">
        <v>1114</v>
      </c>
      <c r="H171" s="17"/>
      <c r="I171" s="35">
        <v>17600000</v>
      </c>
      <c r="J171" s="35">
        <v>15986667</v>
      </c>
      <c r="K171" s="35">
        <f t="shared" si="0"/>
        <v>1613333</v>
      </c>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c r="FG171" s="17"/>
      <c r="FH171" s="17"/>
      <c r="FI171" s="17"/>
      <c r="FJ171" s="17"/>
      <c r="FK171" s="17"/>
      <c r="FL171" s="17"/>
      <c r="FM171" s="17"/>
      <c r="FN171" s="17"/>
      <c r="FO171" s="17"/>
      <c r="FP171" s="17"/>
      <c r="FQ171" s="17"/>
      <c r="FR171" s="17"/>
      <c r="FS171" s="17"/>
      <c r="FT171" s="17"/>
      <c r="FU171" s="17"/>
      <c r="FV171" s="17"/>
      <c r="FW171" s="17"/>
      <c r="FX171" s="17"/>
      <c r="FY171" s="17"/>
      <c r="FZ171" s="17"/>
      <c r="GA171" s="17"/>
      <c r="GB171" s="17"/>
      <c r="GC171" s="17"/>
      <c r="GD171" s="17"/>
      <c r="GE171" s="17"/>
      <c r="GF171" s="17"/>
      <c r="GG171" s="17"/>
      <c r="GH171" s="17"/>
      <c r="GI171" s="17"/>
      <c r="GJ171" s="17"/>
      <c r="GK171" s="17"/>
      <c r="GL171" s="17"/>
      <c r="GM171" s="17"/>
      <c r="GN171" s="17"/>
      <c r="GO171" s="17"/>
      <c r="GP171" s="17"/>
      <c r="GQ171" s="17"/>
      <c r="GR171" s="17"/>
      <c r="GS171" s="17"/>
      <c r="GT171" s="17"/>
      <c r="GU171" s="17"/>
      <c r="GV171" s="17"/>
      <c r="GW171" s="17"/>
      <c r="GX171" s="17"/>
      <c r="GY171" s="17"/>
      <c r="GZ171" s="17"/>
      <c r="HA171" s="17"/>
    </row>
    <row r="172" spans="1:209" x14ac:dyDescent="0.25">
      <c r="A172" s="37">
        <v>43123</v>
      </c>
      <c r="B172" s="160">
        <v>421</v>
      </c>
      <c r="C172" s="24">
        <v>439</v>
      </c>
      <c r="D172" s="24">
        <v>450</v>
      </c>
      <c r="E172" s="22" t="s">
        <v>988</v>
      </c>
      <c r="F172" s="16"/>
      <c r="G172" s="22" t="s">
        <v>1115</v>
      </c>
      <c r="H172" s="17"/>
      <c r="I172" s="35">
        <v>17600000</v>
      </c>
      <c r="J172" s="35">
        <v>15913333</v>
      </c>
      <c r="K172" s="35">
        <f t="shared" si="0"/>
        <v>1686667</v>
      </c>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c r="FG172" s="17"/>
      <c r="FH172" s="17"/>
      <c r="FI172" s="17"/>
      <c r="FJ172" s="17"/>
      <c r="FK172" s="17"/>
      <c r="FL172" s="17"/>
      <c r="FM172" s="17"/>
      <c r="FN172" s="17"/>
      <c r="FO172" s="17"/>
      <c r="FP172" s="17"/>
      <c r="FQ172" s="17"/>
      <c r="FR172" s="17"/>
      <c r="FS172" s="17"/>
      <c r="FT172" s="17"/>
      <c r="FU172" s="17"/>
      <c r="FV172" s="17"/>
      <c r="FW172" s="17"/>
      <c r="FX172" s="17"/>
      <c r="FY172" s="17"/>
      <c r="FZ172" s="17"/>
      <c r="GA172" s="17"/>
      <c r="GB172" s="17"/>
      <c r="GC172" s="17"/>
      <c r="GD172" s="17"/>
      <c r="GE172" s="17"/>
      <c r="GF172" s="17"/>
      <c r="GG172" s="17"/>
      <c r="GH172" s="17"/>
      <c r="GI172" s="17"/>
      <c r="GJ172" s="17"/>
      <c r="GK172" s="17"/>
      <c r="GL172" s="17"/>
      <c r="GM172" s="17"/>
      <c r="GN172" s="17"/>
      <c r="GO172" s="17"/>
      <c r="GP172" s="17"/>
      <c r="GQ172" s="17"/>
      <c r="GR172" s="17"/>
      <c r="GS172" s="17"/>
      <c r="GT172" s="17"/>
      <c r="GU172" s="17"/>
      <c r="GV172" s="17"/>
      <c r="GW172" s="17"/>
      <c r="GX172" s="17"/>
      <c r="GY172" s="17"/>
      <c r="GZ172" s="17"/>
      <c r="HA172" s="17"/>
    </row>
    <row r="173" spans="1:209" x14ac:dyDescent="0.25">
      <c r="A173" s="37">
        <v>43123</v>
      </c>
      <c r="B173" s="160">
        <v>424</v>
      </c>
      <c r="C173" s="24">
        <v>437</v>
      </c>
      <c r="D173" s="24">
        <v>451</v>
      </c>
      <c r="E173" s="22" t="s">
        <v>989</v>
      </c>
      <c r="F173" s="16"/>
      <c r="G173" s="22" t="s">
        <v>1116</v>
      </c>
      <c r="H173" s="17"/>
      <c r="I173" s="35">
        <v>34376000</v>
      </c>
      <c r="J173" s="35">
        <v>31224867</v>
      </c>
      <c r="K173" s="35">
        <f t="shared" si="0"/>
        <v>3151133</v>
      </c>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c r="FG173" s="17"/>
      <c r="FH173" s="17"/>
      <c r="FI173" s="17"/>
      <c r="FJ173" s="17"/>
      <c r="FK173" s="17"/>
      <c r="FL173" s="17"/>
      <c r="FM173" s="17"/>
      <c r="FN173" s="17"/>
      <c r="FO173" s="17"/>
      <c r="FP173" s="17"/>
      <c r="FQ173" s="17"/>
      <c r="FR173" s="17"/>
      <c r="FS173" s="17"/>
      <c r="FT173" s="17"/>
      <c r="FU173" s="17"/>
      <c r="FV173" s="17"/>
      <c r="FW173" s="17"/>
      <c r="FX173" s="17"/>
      <c r="FY173" s="17"/>
      <c r="FZ173" s="17"/>
      <c r="GA173" s="17"/>
      <c r="GB173" s="17"/>
      <c r="GC173" s="17"/>
      <c r="GD173" s="17"/>
      <c r="GE173" s="17"/>
      <c r="GF173" s="17"/>
      <c r="GG173" s="17"/>
      <c r="GH173" s="17"/>
      <c r="GI173" s="17"/>
      <c r="GJ173" s="17"/>
      <c r="GK173" s="17"/>
      <c r="GL173" s="17"/>
      <c r="GM173" s="17"/>
      <c r="GN173" s="17"/>
      <c r="GO173" s="17"/>
      <c r="GP173" s="17"/>
      <c r="GQ173" s="17"/>
      <c r="GR173" s="17"/>
      <c r="GS173" s="17"/>
      <c r="GT173" s="17"/>
      <c r="GU173" s="17"/>
      <c r="GV173" s="17"/>
      <c r="GW173" s="17"/>
      <c r="GX173" s="17"/>
      <c r="GY173" s="17"/>
      <c r="GZ173" s="17"/>
      <c r="HA173" s="17"/>
    </row>
    <row r="174" spans="1:209" x14ac:dyDescent="0.25">
      <c r="A174" s="37">
        <v>43123</v>
      </c>
      <c r="B174" s="160">
        <v>443</v>
      </c>
      <c r="C174" s="24">
        <v>451</v>
      </c>
      <c r="D174" s="24">
        <v>454</v>
      </c>
      <c r="E174" s="22" t="s">
        <v>582</v>
      </c>
      <c r="F174" s="16"/>
      <c r="G174" s="22" t="s">
        <v>1117</v>
      </c>
      <c r="H174" s="17"/>
      <c r="I174" s="35">
        <v>36000000</v>
      </c>
      <c r="J174" s="35">
        <v>32250000</v>
      </c>
      <c r="K174" s="35">
        <f t="shared" si="0"/>
        <v>3750000</v>
      </c>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row>
    <row r="175" spans="1:209" x14ac:dyDescent="0.25">
      <c r="A175" s="37">
        <v>43123</v>
      </c>
      <c r="B175" s="160">
        <v>444</v>
      </c>
      <c r="C175" s="24">
        <v>450</v>
      </c>
      <c r="D175" s="24">
        <v>455</v>
      </c>
      <c r="E175" s="22" t="s">
        <v>990</v>
      </c>
      <c r="F175" s="16"/>
      <c r="G175" s="22" t="s">
        <v>1118</v>
      </c>
      <c r="H175" s="17"/>
      <c r="I175" s="35">
        <v>17920000</v>
      </c>
      <c r="J175" s="35">
        <v>16277333</v>
      </c>
      <c r="K175" s="35">
        <f t="shared" si="0"/>
        <v>1642667</v>
      </c>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row>
    <row r="176" spans="1:209" x14ac:dyDescent="0.25">
      <c r="A176" s="37">
        <v>43123</v>
      </c>
      <c r="B176" s="160">
        <v>442</v>
      </c>
      <c r="C176" s="24">
        <v>452</v>
      </c>
      <c r="D176" s="24">
        <v>457</v>
      </c>
      <c r="E176" s="22" t="s">
        <v>582</v>
      </c>
      <c r="F176" s="16"/>
      <c r="G176" s="22" t="s">
        <v>1119</v>
      </c>
      <c r="H176" s="17"/>
      <c r="I176" s="35">
        <v>36000000</v>
      </c>
      <c r="J176" s="35">
        <v>28200000</v>
      </c>
      <c r="K176" s="35">
        <f t="shared" si="0"/>
        <v>7800000</v>
      </c>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7"/>
      <c r="FH176" s="17"/>
      <c r="FI176" s="17"/>
      <c r="FJ176" s="17"/>
      <c r="FK176" s="17"/>
      <c r="FL176" s="17"/>
      <c r="FM176" s="17"/>
      <c r="FN176" s="17"/>
      <c r="FO176" s="17"/>
      <c r="FP176" s="17"/>
      <c r="FQ176" s="17"/>
      <c r="FR176" s="17"/>
      <c r="FS176" s="17"/>
      <c r="FT176" s="17"/>
      <c r="FU176" s="17"/>
      <c r="FV176" s="17"/>
      <c r="FW176" s="17"/>
      <c r="FX176" s="17"/>
      <c r="FY176" s="17"/>
      <c r="FZ176" s="17"/>
      <c r="GA176" s="17"/>
      <c r="GB176" s="17"/>
      <c r="GC176" s="17"/>
      <c r="GD176" s="17"/>
      <c r="GE176" s="17"/>
      <c r="GF176" s="17"/>
      <c r="GG176" s="17"/>
      <c r="GH176" s="17"/>
      <c r="GI176" s="17"/>
      <c r="GJ176" s="17"/>
      <c r="GK176" s="17"/>
      <c r="GL176" s="17"/>
      <c r="GM176" s="17"/>
      <c r="GN176" s="17"/>
      <c r="GO176" s="17"/>
      <c r="GP176" s="17"/>
      <c r="GQ176" s="17"/>
      <c r="GR176" s="17"/>
      <c r="GS176" s="17"/>
      <c r="GT176" s="17"/>
      <c r="GU176" s="17"/>
      <c r="GV176" s="17"/>
      <c r="GW176" s="17"/>
      <c r="GX176" s="17"/>
      <c r="GY176" s="17"/>
      <c r="GZ176" s="17"/>
      <c r="HA176" s="17"/>
    </row>
    <row r="177" spans="1:209" x14ac:dyDescent="0.25">
      <c r="A177" s="37">
        <v>43123</v>
      </c>
      <c r="B177" s="160">
        <v>374</v>
      </c>
      <c r="C177" s="24">
        <v>394</v>
      </c>
      <c r="D177" s="24">
        <v>459</v>
      </c>
      <c r="E177" s="22" t="s">
        <v>592</v>
      </c>
      <c r="F177" s="16"/>
      <c r="G177" s="22" t="s">
        <v>1120</v>
      </c>
      <c r="H177" s="17"/>
      <c r="I177" s="35">
        <v>26960000</v>
      </c>
      <c r="J177" s="35">
        <v>24488667</v>
      </c>
      <c r="K177" s="35">
        <f t="shared" si="0"/>
        <v>2471333</v>
      </c>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c r="FG177" s="17"/>
      <c r="FH177" s="17"/>
      <c r="FI177" s="17"/>
      <c r="FJ177" s="17"/>
      <c r="FK177" s="17"/>
      <c r="FL177" s="17"/>
      <c r="FM177" s="17"/>
      <c r="FN177" s="17"/>
      <c r="FO177" s="17"/>
      <c r="FP177" s="17"/>
      <c r="FQ177" s="17"/>
      <c r="FR177" s="17"/>
      <c r="FS177" s="17"/>
      <c r="FT177" s="17"/>
      <c r="FU177" s="17"/>
      <c r="FV177" s="17"/>
      <c r="FW177" s="17"/>
      <c r="FX177" s="17"/>
      <c r="FY177" s="17"/>
      <c r="FZ177" s="17"/>
      <c r="GA177" s="17"/>
      <c r="GB177" s="17"/>
      <c r="GC177" s="17"/>
      <c r="GD177" s="17"/>
      <c r="GE177" s="17"/>
      <c r="GF177" s="17"/>
      <c r="GG177" s="17"/>
      <c r="GH177" s="17"/>
      <c r="GI177" s="17"/>
      <c r="GJ177" s="17"/>
      <c r="GK177" s="17"/>
      <c r="GL177" s="17"/>
      <c r="GM177" s="17"/>
      <c r="GN177" s="17"/>
      <c r="GO177" s="17"/>
      <c r="GP177" s="17"/>
      <c r="GQ177" s="17"/>
      <c r="GR177" s="17"/>
      <c r="GS177" s="17"/>
      <c r="GT177" s="17"/>
      <c r="GU177" s="17"/>
      <c r="GV177" s="17"/>
      <c r="GW177" s="17"/>
      <c r="GX177" s="17"/>
      <c r="GY177" s="17"/>
      <c r="GZ177" s="17"/>
      <c r="HA177" s="17"/>
    </row>
    <row r="178" spans="1:209" x14ac:dyDescent="0.25">
      <c r="A178" s="37">
        <v>43124</v>
      </c>
      <c r="B178" s="160">
        <v>386</v>
      </c>
      <c r="C178" s="24">
        <v>411</v>
      </c>
      <c r="D178" s="24">
        <v>465</v>
      </c>
      <c r="E178" s="22" t="s">
        <v>584</v>
      </c>
      <c r="F178" s="16"/>
      <c r="G178" s="22" t="s">
        <v>1121</v>
      </c>
      <c r="H178" s="17"/>
      <c r="I178" s="35">
        <v>36000000</v>
      </c>
      <c r="J178" s="35">
        <v>31650000</v>
      </c>
      <c r="K178" s="35">
        <f t="shared" si="0"/>
        <v>4350000</v>
      </c>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c r="FG178" s="17"/>
      <c r="FH178" s="17"/>
      <c r="FI178" s="17"/>
      <c r="FJ178" s="17"/>
      <c r="FK178" s="17"/>
      <c r="FL178" s="17"/>
      <c r="FM178" s="17"/>
      <c r="FN178" s="17"/>
      <c r="FO178" s="17"/>
      <c r="FP178" s="17"/>
      <c r="FQ178" s="17"/>
      <c r="FR178" s="17"/>
      <c r="FS178" s="17"/>
      <c r="FT178" s="17"/>
      <c r="FU178" s="17"/>
      <c r="FV178" s="17"/>
      <c r="FW178" s="17"/>
      <c r="FX178" s="17"/>
      <c r="FY178" s="17"/>
      <c r="FZ178" s="17"/>
      <c r="GA178" s="17"/>
      <c r="GB178" s="17"/>
      <c r="GC178" s="17"/>
      <c r="GD178" s="17"/>
      <c r="GE178" s="17"/>
      <c r="GF178" s="17"/>
      <c r="GG178" s="17"/>
      <c r="GH178" s="17"/>
      <c r="GI178" s="17"/>
      <c r="GJ178" s="17"/>
      <c r="GK178" s="17"/>
      <c r="GL178" s="17"/>
      <c r="GM178" s="17"/>
      <c r="GN178" s="17"/>
      <c r="GO178" s="17"/>
      <c r="GP178" s="17"/>
      <c r="GQ178" s="17"/>
      <c r="GR178" s="17"/>
      <c r="GS178" s="17"/>
      <c r="GT178" s="17"/>
      <c r="GU178" s="17"/>
      <c r="GV178" s="17"/>
      <c r="GW178" s="17"/>
      <c r="GX178" s="17"/>
      <c r="GY178" s="17"/>
      <c r="GZ178" s="17"/>
      <c r="HA178" s="17"/>
    </row>
    <row r="179" spans="1:209" x14ac:dyDescent="0.25">
      <c r="A179" s="37">
        <v>43124</v>
      </c>
      <c r="B179" s="160">
        <v>381</v>
      </c>
      <c r="C179" s="24">
        <v>403</v>
      </c>
      <c r="D179" s="24">
        <v>467</v>
      </c>
      <c r="E179" s="22" t="s">
        <v>584</v>
      </c>
      <c r="F179" s="16"/>
      <c r="G179" s="22" t="s">
        <v>1122</v>
      </c>
      <c r="H179" s="17"/>
      <c r="I179" s="35">
        <v>36000000</v>
      </c>
      <c r="J179" s="35">
        <v>32250000</v>
      </c>
      <c r="K179" s="35">
        <f t="shared" si="0"/>
        <v>3750000</v>
      </c>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c r="FG179" s="17"/>
      <c r="FH179" s="17"/>
      <c r="FI179" s="17"/>
      <c r="FJ179" s="17"/>
      <c r="FK179" s="17"/>
      <c r="FL179" s="17"/>
      <c r="FM179" s="17"/>
      <c r="FN179" s="17"/>
      <c r="FO179" s="17"/>
      <c r="FP179" s="17"/>
      <c r="FQ179" s="17"/>
      <c r="FR179" s="17"/>
      <c r="FS179" s="17"/>
      <c r="FT179" s="17"/>
      <c r="FU179" s="17"/>
      <c r="FV179" s="17"/>
      <c r="FW179" s="17"/>
      <c r="FX179" s="17"/>
      <c r="FY179" s="17"/>
      <c r="FZ179" s="17"/>
      <c r="GA179" s="17"/>
      <c r="GB179" s="17"/>
      <c r="GC179" s="17"/>
      <c r="GD179" s="17"/>
      <c r="GE179" s="17"/>
      <c r="GF179" s="17"/>
      <c r="GG179" s="17"/>
      <c r="GH179" s="17"/>
      <c r="GI179" s="17"/>
      <c r="GJ179" s="17"/>
      <c r="GK179" s="17"/>
      <c r="GL179" s="17"/>
      <c r="GM179" s="17"/>
      <c r="GN179" s="17"/>
      <c r="GO179" s="17"/>
      <c r="GP179" s="17"/>
      <c r="GQ179" s="17"/>
      <c r="GR179" s="17"/>
      <c r="GS179" s="17"/>
      <c r="GT179" s="17"/>
      <c r="GU179" s="17"/>
      <c r="GV179" s="17"/>
      <c r="GW179" s="17"/>
      <c r="GX179" s="17"/>
      <c r="GY179" s="17"/>
      <c r="GZ179" s="17"/>
      <c r="HA179" s="17"/>
    </row>
    <row r="180" spans="1:209" x14ac:dyDescent="0.25">
      <c r="A180" s="37">
        <v>43124</v>
      </c>
      <c r="B180" s="160">
        <v>371</v>
      </c>
      <c r="C180" s="24">
        <v>399</v>
      </c>
      <c r="D180" s="24">
        <v>470</v>
      </c>
      <c r="E180" s="22" t="s">
        <v>982</v>
      </c>
      <c r="F180" s="16"/>
      <c r="G180" s="22" t="s">
        <v>1123</v>
      </c>
      <c r="H180" s="17"/>
      <c r="I180" s="35">
        <v>44000000</v>
      </c>
      <c r="J180" s="35">
        <v>39600000</v>
      </c>
      <c r="K180" s="35">
        <f t="shared" si="0"/>
        <v>4400000</v>
      </c>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c r="FG180" s="17"/>
      <c r="FH180" s="17"/>
      <c r="FI180" s="17"/>
      <c r="FJ180" s="17"/>
      <c r="FK180" s="17"/>
      <c r="FL180" s="17"/>
      <c r="FM180" s="17"/>
      <c r="FN180" s="17"/>
      <c r="FO180" s="17"/>
      <c r="FP180" s="17"/>
      <c r="FQ180" s="17"/>
      <c r="FR180" s="17"/>
      <c r="FS180" s="17"/>
      <c r="FT180" s="17"/>
      <c r="FU180" s="17"/>
      <c r="FV180" s="17"/>
      <c r="FW180" s="17"/>
      <c r="FX180" s="17"/>
      <c r="FY180" s="17"/>
      <c r="FZ180" s="17"/>
      <c r="GA180" s="17"/>
      <c r="GB180" s="17"/>
      <c r="GC180" s="17"/>
      <c r="GD180" s="17"/>
      <c r="GE180" s="17"/>
      <c r="GF180" s="17"/>
      <c r="GG180" s="17"/>
      <c r="GH180" s="17"/>
      <c r="GI180" s="17"/>
      <c r="GJ180" s="17"/>
      <c r="GK180" s="17"/>
      <c r="GL180" s="17"/>
      <c r="GM180" s="17"/>
      <c r="GN180" s="17"/>
      <c r="GO180" s="17"/>
      <c r="GP180" s="17"/>
      <c r="GQ180" s="17"/>
      <c r="GR180" s="17"/>
      <c r="GS180" s="17"/>
      <c r="GT180" s="17"/>
      <c r="GU180" s="17"/>
      <c r="GV180" s="17"/>
      <c r="GW180" s="17"/>
      <c r="GX180" s="17"/>
      <c r="GY180" s="17"/>
      <c r="GZ180" s="17"/>
      <c r="HA180" s="17"/>
    </row>
    <row r="181" spans="1:209" x14ac:dyDescent="0.25">
      <c r="A181" s="37">
        <v>43124</v>
      </c>
      <c r="B181" s="160">
        <v>418</v>
      </c>
      <c r="C181" s="24">
        <v>442</v>
      </c>
      <c r="D181" s="24">
        <v>471</v>
      </c>
      <c r="E181" s="22" t="s">
        <v>991</v>
      </c>
      <c r="F181" s="16"/>
      <c r="G181" s="22" t="s">
        <v>1124</v>
      </c>
      <c r="H181" s="17"/>
      <c r="I181" s="35">
        <v>37600000</v>
      </c>
      <c r="J181" s="35">
        <v>33840000</v>
      </c>
      <c r="K181" s="35">
        <f t="shared" si="0"/>
        <v>3760000</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row>
    <row r="182" spans="1:209" x14ac:dyDescent="0.25">
      <c r="A182" s="37">
        <v>43124</v>
      </c>
      <c r="B182" s="160">
        <v>439</v>
      </c>
      <c r="C182" s="24">
        <v>447</v>
      </c>
      <c r="D182" s="24">
        <v>473</v>
      </c>
      <c r="E182" s="22" t="s">
        <v>975</v>
      </c>
      <c r="F182" s="16"/>
      <c r="G182" s="22" t="s">
        <v>1125</v>
      </c>
      <c r="H182" s="17"/>
      <c r="I182" s="35">
        <v>39992000</v>
      </c>
      <c r="J182" s="35">
        <v>36159433</v>
      </c>
      <c r="K182" s="35">
        <f t="shared" si="0"/>
        <v>3832567</v>
      </c>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row>
    <row r="183" spans="1:209" x14ac:dyDescent="0.25">
      <c r="A183" s="37">
        <v>43124</v>
      </c>
      <c r="B183" s="160">
        <v>456</v>
      </c>
      <c r="C183" s="24">
        <v>471</v>
      </c>
      <c r="D183" s="24">
        <v>476</v>
      </c>
      <c r="E183" s="22" t="s">
        <v>567</v>
      </c>
      <c r="F183" s="16"/>
      <c r="G183" s="22" t="s">
        <v>1126</v>
      </c>
      <c r="H183" s="17"/>
      <c r="I183" s="35">
        <v>16800000</v>
      </c>
      <c r="J183" s="35">
        <v>15120000</v>
      </c>
      <c r="K183" s="35">
        <f t="shared" si="0"/>
        <v>1680000</v>
      </c>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row>
    <row r="184" spans="1:209" x14ac:dyDescent="0.25">
      <c r="A184" s="37">
        <v>43124</v>
      </c>
      <c r="B184" s="160">
        <v>460</v>
      </c>
      <c r="C184" s="24">
        <v>461</v>
      </c>
      <c r="D184" s="24">
        <v>477</v>
      </c>
      <c r="E184" s="22" t="s">
        <v>992</v>
      </c>
      <c r="F184" s="16"/>
      <c r="G184" s="22" t="s">
        <v>1127</v>
      </c>
      <c r="H184" s="17"/>
      <c r="I184" s="35">
        <v>64000000</v>
      </c>
      <c r="J184" s="35">
        <v>57866666</v>
      </c>
      <c r="K184" s="35">
        <f t="shared" si="0"/>
        <v>6133334</v>
      </c>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row>
    <row r="185" spans="1:209" x14ac:dyDescent="0.25">
      <c r="A185" s="37">
        <v>43124</v>
      </c>
      <c r="B185" s="160">
        <v>461</v>
      </c>
      <c r="C185" s="24">
        <v>478</v>
      </c>
      <c r="D185" s="24">
        <v>478</v>
      </c>
      <c r="E185" s="22" t="s">
        <v>993</v>
      </c>
      <c r="F185" s="16"/>
      <c r="G185" s="22" t="s">
        <v>1128</v>
      </c>
      <c r="H185" s="17"/>
      <c r="I185" s="35">
        <v>48000000</v>
      </c>
      <c r="J185" s="35">
        <v>43200000</v>
      </c>
      <c r="K185" s="35">
        <f t="shared" si="0"/>
        <v>4800000</v>
      </c>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row>
    <row r="186" spans="1:209" x14ac:dyDescent="0.25">
      <c r="A186" s="37">
        <v>43124</v>
      </c>
      <c r="B186" s="160">
        <v>463</v>
      </c>
      <c r="C186" s="24">
        <v>470</v>
      </c>
      <c r="D186" s="24">
        <v>479</v>
      </c>
      <c r="E186" s="22" t="s">
        <v>969</v>
      </c>
      <c r="F186" s="16"/>
      <c r="G186" s="22" t="s">
        <v>1129</v>
      </c>
      <c r="H186" s="17"/>
      <c r="I186" s="35">
        <v>36000000</v>
      </c>
      <c r="J186" s="35">
        <v>32550000</v>
      </c>
      <c r="K186" s="35">
        <f t="shared" si="0"/>
        <v>3450000</v>
      </c>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row>
    <row r="187" spans="1:209" x14ac:dyDescent="0.25">
      <c r="A187" s="37">
        <v>43125</v>
      </c>
      <c r="B187" s="160">
        <v>445</v>
      </c>
      <c r="C187" s="24">
        <v>457</v>
      </c>
      <c r="D187" s="24">
        <v>491</v>
      </c>
      <c r="E187" s="22" t="s">
        <v>991</v>
      </c>
      <c r="F187" s="16"/>
      <c r="G187" s="22" t="s">
        <v>1130</v>
      </c>
      <c r="H187" s="17"/>
      <c r="I187" s="35">
        <v>44000000</v>
      </c>
      <c r="J187" s="35">
        <v>39416667</v>
      </c>
      <c r="K187" s="35">
        <f t="shared" si="0"/>
        <v>4583333</v>
      </c>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row>
    <row r="188" spans="1:209" x14ac:dyDescent="0.25">
      <c r="A188" s="37">
        <v>43125</v>
      </c>
      <c r="B188" s="160">
        <v>472</v>
      </c>
      <c r="C188" s="24">
        <v>503</v>
      </c>
      <c r="D188" s="24">
        <v>495</v>
      </c>
      <c r="E188" s="22" t="s">
        <v>994</v>
      </c>
      <c r="F188" s="16"/>
      <c r="G188" s="22" t="s">
        <v>1131</v>
      </c>
      <c r="H188" s="17"/>
      <c r="I188" s="35">
        <v>72000000</v>
      </c>
      <c r="J188" s="35">
        <v>64500000</v>
      </c>
      <c r="K188" s="35">
        <f t="shared" ref="K188:K251" si="1">+I188-J188</f>
        <v>7500000</v>
      </c>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row>
    <row r="189" spans="1:209" x14ac:dyDescent="0.25">
      <c r="A189" s="37">
        <v>43125</v>
      </c>
      <c r="B189" s="160">
        <v>478</v>
      </c>
      <c r="C189" s="24">
        <v>500</v>
      </c>
      <c r="D189" s="24">
        <v>500</v>
      </c>
      <c r="E189" s="22" t="s">
        <v>973</v>
      </c>
      <c r="F189" s="16"/>
      <c r="G189" s="22" t="s">
        <v>1132</v>
      </c>
      <c r="H189" s="17"/>
      <c r="I189" s="35">
        <v>39992000</v>
      </c>
      <c r="J189" s="35">
        <v>35992800</v>
      </c>
      <c r="K189" s="35">
        <f t="shared" si="1"/>
        <v>3999200</v>
      </c>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row>
    <row r="190" spans="1:209" x14ac:dyDescent="0.25">
      <c r="A190" s="37">
        <v>43125</v>
      </c>
      <c r="B190" s="160">
        <v>475</v>
      </c>
      <c r="C190" s="24">
        <v>501</v>
      </c>
      <c r="D190" s="24">
        <v>501</v>
      </c>
      <c r="E190" s="22" t="s">
        <v>973</v>
      </c>
      <c r="F190" s="16"/>
      <c r="G190" s="22" t="s">
        <v>1133</v>
      </c>
      <c r="H190" s="17"/>
      <c r="I190" s="35">
        <v>40632000</v>
      </c>
      <c r="J190" s="35">
        <v>36568800</v>
      </c>
      <c r="K190" s="35">
        <f t="shared" si="1"/>
        <v>4063200</v>
      </c>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row>
    <row r="191" spans="1:209" x14ac:dyDescent="0.25">
      <c r="A191" s="37">
        <v>43125</v>
      </c>
      <c r="B191" s="160">
        <v>486</v>
      </c>
      <c r="C191" s="24">
        <v>505</v>
      </c>
      <c r="D191" s="24">
        <v>503</v>
      </c>
      <c r="E191" s="22" t="s">
        <v>995</v>
      </c>
      <c r="F191" s="16"/>
      <c r="G191" s="22" t="s">
        <v>1134</v>
      </c>
      <c r="H191" s="17"/>
      <c r="I191" s="35">
        <v>35045000</v>
      </c>
      <c r="J191" s="35">
        <v>35045000</v>
      </c>
      <c r="K191" s="35">
        <f t="shared" si="1"/>
        <v>0</v>
      </c>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row>
    <row r="192" spans="1:209" x14ac:dyDescent="0.25">
      <c r="A192" s="37">
        <v>43125</v>
      </c>
      <c r="B192" s="160">
        <v>488</v>
      </c>
      <c r="C192" s="24">
        <v>511</v>
      </c>
      <c r="D192" s="24">
        <v>511</v>
      </c>
      <c r="E192" s="22" t="s">
        <v>996</v>
      </c>
      <c r="F192" s="16"/>
      <c r="G192" s="22" t="s">
        <v>1135</v>
      </c>
      <c r="H192" s="17"/>
      <c r="I192" s="35">
        <v>42977000</v>
      </c>
      <c r="J192" s="35">
        <v>27479233</v>
      </c>
      <c r="K192" s="35">
        <f t="shared" si="1"/>
        <v>15497767</v>
      </c>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row>
    <row r="193" spans="1:209" x14ac:dyDescent="0.25">
      <c r="A193" s="37">
        <v>43125</v>
      </c>
      <c r="B193" s="160">
        <v>473</v>
      </c>
      <c r="C193" s="24">
        <v>504</v>
      </c>
      <c r="D193" s="24">
        <v>513</v>
      </c>
      <c r="E193" s="22" t="s">
        <v>997</v>
      </c>
      <c r="F193" s="16"/>
      <c r="G193" s="22" t="s">
        <v>1136</v>
      </c>
      <c r="H193" s="17"/>
      <c r="I193" s="35">
        <v>64000000</v>
      </c>
      <c r="J193" s="35">
        <v>57600000</v>
      </c>
      <c r="K193" s="35">
        <f t="shared" si="1"/>
        <v>6400000</v>
      </c>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row>
    <row r="194" spans="1:209" x14ac:dyDescent="0.25">
      <c r="A194" s="37">
        <v>43126</v>
      </c>
      <c r="B194" s="160">
        <v>511</v>
      </c>
      <c r="C194" s="24">
        <v>502</v>
      </c>
      <c r="D194" s="24">
        <v>519</v>
      </c>
      <c r="E194" s="22" t="s">
        <v>974</v>
      </c>
      <c r="F194" s="16"/>
      <c r="G194" s="22" t="s">
        <v>1137</v>
      </c>
      <c r="H194" s="17"/>
      <c r="I194" s="35">
        <v>23605000</v>
      </c>
      <c r="J194" s="35">
        <v>23605000</v>
      </c>
      <c r="K194" s="35">
        <f t="shared" si="1"/>
        <v>0</v>
      </c>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row>
    <row r="195" spans="1:209" x14ac:dyDescent="0.25">
      <c r="A195" s="37">
        <v>43126</v>
      </c>
      <c r="B195" s="160">
        <v>385</v>
      </c>
      <c r="C195" s="24">
        <v>407</v>
      </c>
      <c r="D195" s="24">
        <v>521</v>
      </c>
      <c r="E195" s="22" t="s">
        <v>584</v>
      </c>
      <c r="F195" s="16"/>
      <c r="G195" s="22" t="s">
        <v>1138</v>
      </c>
      <c r="H195" s="17"/>
      <c r="I195" s="35">
        <v>36000000</v>
      </c>
      <c r="J195" s="35">
        <v>31500000</v>
      </c>
      <c r="K195" s="35">
        <f t="shared" si="1"/>
        <v>4500000</v>
      </c>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row>
    <row r="196" spans="1:209" x14ac:dyDescent="0.25">
      <c r="A196" s="37">
        <v>43126</v>
      </c>
      <c r="B196" s="160">
        <v>462</v>
      </c>
      <c r="C196" s="24">
        <v>486</v>
      </c>
      <c r="D196" s="24">
        <v>522</v>
      </c>
      <c r="E196" s="22" t="s">
        <v>998</v>
      </c>
      <c r="F196" s="16"/>
      <c r="G196" s="22" t="s">
        <v>1139</v>
      </c>
      <c r="H196" s="17"/>
      <c r="I196" s="35">
        <v>38400000</v>
      </c>
      <c r="J196" s="35">
        <v>33920000</v>
      </c>
      <c r="K196" s="35">
        <f t="shared" si="1"/>
        <v>4480000</v>
      </c>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row>
    <row r="197" spans="1:209" x14ac:dyDescent="0.25">
      <c r="A197" s="37">
        <v>43126</v>
      </c>
      <c r="B197" s="160">
        <v>490</v>
      </c>
      <c r="C197" s="24">
        <v>492</v>
      </c>
      <c r="D197" s="24">
        <v>524</v>
      </c>
      <c r="E197" s="22" t="s">
        <v>999</v>
      </c>
      <c r="F197" s="16"/>
      <c r="G197" s="22" t="s">
        <v>1140</v>
      </c>
      <c r="H197" s="17"/>
      <c r="I197" s="35">
        <v>24706000</v>
      </c>
      <c r="J197" s="35">
        <v>15722000</v>
      </c>
      <c r="K197" s="35">
        <f t="shared" si="1"/>
        <v>8984000</v>
      </c>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row>
    <row r="198" spans="1:209" x14ac:dyDescent="0.25">
      <c r="A198" s="37">
        <v>43126</v>
      </c>
      <c r="B198" s="160">
        <v>502</v>
      </c>
      <c r="C198" s="24">
        <v>525</v>
      </c>
      <c r="D198" s="24">
        <v>526</v>
      </c>
      <c r="E198" s="22" t="s">
        <v>608</v>
      </c>
      <c r="F198" s="16"/>
      <c r="G198" s="22" t="s">
        <v>1141</v>
      </c>
      <c r="H198" s="17"/>
      <c r="I198" s="35">
        <v>16000000</v>
      </c>
      <c r="J198" s="35">
        <v>14066667</v>
      </c>
      <c r="K198" s="35">
        <f t="shared" si="1"/>
        <v>1933333</v>
      </c>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row>
    <row r="199" spans="1:209" x14ac:dyDescent="0.25">
      <c r="A199" s="37">
        <v>43126</v>
      </c>
      <c r="B199" s="160">
        <v>516</v>
      </c>
      <c r="C199" s="24">
        <v>544</v>
      </c>
      <c r="D199" s="24">
        <v>531</v>
      </c>
      <c r="E199" s="22" t="s">
        <v>991</v>
      </c>
      <c r="F199" s="16"/>
      <c r="G199" s="22" t="s">
        <v>1142</v>
      </c>
      <c r="H199" s="17"/>
      <c r="I199" s="35">
        <v>44000000</v>
      </c>
      <c r="J199" s="35">
        <v>38866667</v>
      </c>
      <c r="K199" s="35">
        <f t="shared" si="1"/>
        <v>5133333</v>
      </c>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row>
    <row r="200" spans="1:209" x14ac:dyDescent="0.25">
      <c r="A200" s="37">
        <v>43126</v>
      </c>
      <c r="B200" s="160">
        <v>552</v>
      </c>
      <c r="C200" s="24">
        <v>598</v>
      </c>
      <c r="D200" s="24">
        <v>532</v>
      </c>
      <c r="E200" s="22" t="s">
        <v>1000</v>
      </c>
      <c r="F200" s="16"/>
      <c r="G200" s="22" t="s">
        <v>1143</v>
      </c>
      <c r="H200" s="17"/>
      <c r="I200" s="35">
        <v>44000000</v>
      </c>
      <c r="J200" s="35">
        <v>38866667</v>
      </c>
      <c r="K200" s="35">
        <f t="shared" si="1"/>
        <v>5133333</v>
      </c>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row>
    <row r="201" spans="1:209" x14ac:dyDescent="0.25">
      <c r="A201" s="37">
        <v>43126</v>
      </c>
      <c r="B201" s="160">
        <v>550</v>
      </c>
      <c r="C201" s="24">
        <v>604</v>
      </c>
      <c r="D201" s="24">
        <v>534</v>
      </c>
      <c r="E201" s="22" t="s">
        <v>612</v>
      </c>
      <c r="F201" s="16"/>
      <c r="G201" s="22" t="s">
        <v>1144</v>
      </c>
      <c r="H201" s="17"/>
      <c r="I201" s="35">
        <v>38400000</v>
      </c>
      <c r="J201" s="35">
        <v>29120000</v>
      </c>
      <c r="K201" s="35">
        <f t="shared" si="1"/>
        <v>9280000</v>
      </c>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row>
    <row r="202" spans="1:209" x14ac:dyDescent="0.25">
      <c r="A202" s="37">
        <v>43126</v>
      </c>
      <c r="B202" s="160">
        <v>540</v>
      </c>
      <c r="C202" s="24">
        <v>575</v>
      </c>
      <c r="D202" s="24">
        <v>538</v>
      </c>
      <c r="E202" s="22" t="s">
        <v>1001</v>
      </c>
      <c r="F202" s="16"/>
      <c r="G202" s="22" t="s">
        <v>1145</v>
      </c>
      <c r="H202" s="17"/>
      <c r="I202" s="35">
        <v>36000000</v>
      </c>
      <c r="J202" s="35">
        <v>27300000</v>
      </c>
      <c r="K202" s="35">
        <f t="shared" si="1"/>
        <v>8700000</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row>
    <row r="203" spans="1:209" x14ac:dyDescent="0.25">
      <c r="A203" s="37">
        <v>43126</v>
      </c>
      <c r="B203" s="160">
        <v>534</v>
      </c>
      <c r="C203" s="24">
        <v>570</v>
      </c>
      <c r="D203" s="24">
        <v>540</v>
      </c>
      <c r="E203" s="22" t="s">
        <v>1002</v>
      </c>
      <c r="F203" s="16"/>
      <c r="G203" s="22" t="s">
        <v>1146</v>
      </c>
      <c r="H203" s="17"/>
      <c r="I203" s="35">
        <v>64000000</v>
      </c>
      <c r="J203" s="35">
        <v>55733333</v>
      </c>
      <c r="K203" s="35">
        <f t="shared" si="1"/>
        <v>8266667</v>
      </c>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row>
    <row r="204" spans="1:209" x14ac:dyDescent="0.25">
      <c r="A204" s="37">
        <v>43126</v>
      </c>
      <c r="B204" s="160">
        <v>529</v>
      </c>
      <c r="C204" s="24">
        <v>564</v>
      </c>
      <c r="D204" s="24">
        <v>544</v>
      </c>
      <c r="E204" s="22" t="s">
        <v>611</v>
      </c>
      <c r="F204" s="16"/>
      <c r="G204" s="22" t="s">
        <v>1147</v>
      </c>
      <c r="H204" s="17"/>
      <c r="I204" s="35">
        <v>32000000</v>
      </c>
      <c r="J204" s="35">
        <v>28266667</v>
      </c>
      <c r="K204" s="35">
        <f t="shared" si="1"/>
        <v>3733333</v>
      </c>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row>
    <row r="205" spans="1:209" x14ac:dyDescent="0.25">
      <c r="A205" s="37">
        <v>43126</v>
      </c>
      <c r="B205" s="160">
        <v>508</v>
      </c>
      <c r="C205" s="24">
        <v>530</v>
      </c>
      <c r="D205" s="24">
        <v>547</v>
      </c>
      <c r="E205" s="22" t="s">
        <v>964</v>
      </c>
      <c r="F205" s="16"/>
      <c r="G205" s="22" t="s">
        <v>1148</v>
      </c>
      <c r="H205" s="17"/>
      <c r="I205" s="35">
        <v>44000000</v>
      </c>
      <c r="J205" s="35">
        <v>38500000</v>
      </c>
      <c r="K205" s="35">
        <f t="shared" si="1"/>
        <v>5500000</v>
      </c>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row>
    <row r="206" spans="1:209" x14ac:dyDescent="0.25">
      <c r="A206" s="37">
        <v>43126</v>
      </c>
      <c r="B206" s="160">
        <v>535</v>
      </c>
      <c r="C206" s="24">
        <v>562</v>
      </c>
      <c r="D206" s="24">
        <v>551</v>
      </c>
      <c r="E206" s="22" t="s">
        <v>1000</v>
      </c>
      <c r="F206" s="16"/>
      <c r="G206" s="22" t="s">
        <v>1149</v>
      </c>
      <c r="H206" s="17"/>
      <c r="I206" s="35">
        <v>44000000</v>
      </c>
      <c r="J206" s="35">
        <v>38866667</v>
      </c>
      <c r="K206" s="35">
        <f t="shared" si="1"/>
        <v>5133333</v>
      </c>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7"/>
      <c r="FH206" s="17"/>
      <c r="FI206" s="17"/>
      <c r="FJ206" s="17"/>
      <c r="FK206" s="17"/>
      <c r="FL206" s="17"/>
      <c r="FM206" s="17"/>
      <c r="FN206" s="17"/>
      <c r="FO206" s="17"/>
      <c r="FP206" s="17"/>
      <c r="FQ206" s="17"/>
      <c r="FR206" s="17"/>
      <c r="FS206" s="17"/>
      <c r="FT206" s="17"/>
      <c r="FU206" s="17"/>
      <c r="FV206" s="17"/>
      <c r="FW206" s="17"/>
      <c r="FX206" s="17"/>
      <c r="FY206" s="17"/>
      <c r="FZ206" s="17"/>
      <c r="GA206" s="17"/>
      <c r="GB206" s="17"/>
      <c r="GC206" s="17"/>
      <c r="GD206" s="17"/>
      <c r="GE206" s="17"/>
      <c r="GF206" s="17"/>
      <c r="GG206" s="17"/>
      <c r="GH206" s="17"/>
      <c r="GI206" s="17"/>
      <c r="GJ206" s="17"/>
      <c r="GK206" s="17"/>
      <c r="GL206" s="17"/>
      <c r="GM206" s="17"/>
      <c r="GN206" s="17"/>
      <c r="GO206" s="17"/>
      <c r="GP206" s="17"/>
      <c r="GQ206" s="17"/>
      <c r="GR206" s="17"/>
      <c r="GS206" s="17"/>
      <c r="GT206" s="17"/>
      <c r="GU206" s="17"/>
      <c r="GV206" s="17"/>
      <c r="GW206" s="17"/>
      <c r="GX206" s="17"/>
      <c r="GY206" s="17"/>
      <c r="GZ206" s="17"/>
      <c r="HA206" s="17"/>
    </row>
    <row r="207" spans="1:209" x14ac:dyDescent="0.25">
      <c r="A207" s="37">
        <v>43126</v>
      </c>
      <c r="B207" s="160">
        <v>553</v>
      </c>
      <c r="C207" s="24">
        <v>529</v>
      </c>
      <c r="D207" s="24">
        <v>553</v>
      </c>
      <c r="E207" s="22" t="s">
        <v>1003</v>
      </c>
      <c r="F207" s="16"/>
      <c r="G207" s="22" t="s">
        <v>1150</v>
      </c>
      <c r="H207" s="17"/>
      <c r="I207" s="35">
        <v>54285000</v>
      </c>
      <c r="J207" s="35">
        <v>34380500</v>
      </c>
      <c r="K207" s="35">
        <f t="shared" si="1"/>
        <v>19904500</v>
      </c>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row>
    <row r="208" spans="1:209" x14ac:dyDescent="0.25">
      <c r="A208" s="37">
        <v>43126</v>
      </c>
      <c r="B208" s="160">
        <v>556</v>
      </c>
      <c r="C208" s="24">
        <v>560</v>
      </c>
      <c r="D208" s="24">
        <v>554</v>
      </c>
      <c r="E208" s="22" t="s">
        <v>1004</v>
      </c>
      <c r="F208" s="16"/>
      <c r="G208" s="22" t="s">
        <v>1151</v>
      </c>
      <c r="H208" s="17"/>
      <c r="I208" s="35">
        <v>60500000</v>
      </c>
      <c r="J208" s="35">
        <v>17200000</v>
      </c>
      <c r="K208" s="35">
        <f t="shared" si="1"/>
        <v>43300000</v>
      </c>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row>
    <row r="209" spans="1:209" x14ac:dyDescent="0.25">
      <c r="A209" s="37">
        <v>43126</v>
      </c>
      <c r="B209" s="160">
        <v>539</v>
      </c>
      <c r="C209" s="24">
        <v>574</v>
      </c>
      <c r="D209" s="24">
        <v>555</v>
      </c>
      <c r="E209" s="22" t="s">
        <v>1001</v>
      </c>
      <c r="F209" s="16"/>
      <c r="G209" s="22" t="s">
        <v>1152</v>
      </c>
      <c r="H209" s="17"/>
      <c r="I209" s="35">
        <v>36000000</v>
      </c>
      <c r="J209" s="35">
        <v>31650000</v>
      </c>
      <c r="K209" s="35">
        <f t="shared" si="1"/>
        <v>4350000</v>
      </c>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row>
    <row r="210" spans="1:209" x14ac:dyDescent="0.25">
      <c r="A210" s="37">
        <v>43126</v>
      </c>
      <c r="B210" s="160">
        <v>602</v>
      </c>
      <c r="C210" s="24">
        <v>647</v>
      </c>
      <c r="D210" s="24">
        <v>556</v>
      </c>
      <c r="E210" s="22" t="s">
        <v>1005</v>
      </c>
      <c r="F210" s="16"/>
      <c r="G210" s="22" t="s">
        <v>1153</v>
      </c>
      <c r="H210" s="17"/>
      <c r="I210" s="35">
        <v>83300000</v>
      </c>
      <c r="J210" s="35">
        <v>16800000</v>
      </c>
      <c r="K210" s="35">
        <f t="shared" si="1"/>
        <v>66500000</v>
      </c>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c r="EB210" s="17"/>
      <c r="EC210" s="17"/>
      <c r="ED210" s="17"/>
      <c r="EE210" s="17"/>
      <c r="EF210" s="17"/>
      <c r="EG210" s="17"/>
      <c r="EH210" s="17"/>
      <c r="EI210" s="17"/>
      <c r="EJ210" s="17"/>
      <c r="EK210" s="17"/>
      <c r="EL210" s="17"/>
      <c r="EM210" s="17"/>
      <c r="EN210" s="17"/>
      <c r="EO210" s="17"/>
      <c r="EP210" s="17"/>
      <c r="EQ210" s="17"/>
      <c r="ER210" s="17"/>
      <c r="ES210" s="17"/>
      <c r="ET210" s="17"/>
      <c r="EU210" s="17"/>
      <c r="EV210" s="17"/>
      <c r="EW210" s="17"/>
      <c r="EX210" s="17"/>
      <c r="EY210" s="17"/>
      <c r="EZ210" s="17"/>
      <c r="FA210" s="17"/>
      <c r="FB210" s="17"/>
      <c r="FC210" s="17"/>
      <c r="FD210" s="17"/>
      <c r="FE210" s="17"/>
      <c r="FF210" s="17"/>
      <c r="FG210" s="17"/>
      <c r="FH210" s="17"/>
      <c r="FI210" s="17"/>
      <c r="FJ210" s="17"/>
      <c r="FK210" s="17"/>
      <c r="FL210" s="17"/>
      <c r="FM210" s="17"/>
      <c r="FN210" s="17"/>
      <c r="FO210" s="17"/>
      <c r="FP210" s="17"/>
      <c r="FQ210" s="17"/>
      <c r="FR210" s="17"/>
      <c r="FS210" s="17"/>
      <c r="FT210" s="17"/>
      <c r="FU210" s="17"/>
      <c r="FV210" s="17"/>
      <c r="FW210" s="17"/>
      <c r="FX210" s="17"/>
      <c r="FY210" s="17"/>
      <c r="FZ210" s="17"/>
      <c r="GA210" s="17"/>
      <c r="GB210" s="17"/>
      <c r="GC210" s="17"/>
      <c r="GD210" s="17"/>
      <c r="GE210" s="17"/>
      <c r="GF210" s="17"/>
      <c r="GG210" s="17"/>
      <c r="GH210" s="17"/>
      <c r="GI210" s="17"/>
      <c r="GJ210" s="17"/>
      <c r="GK210" s="17"/>
      <c r="GL210" s="17"/>
      <c r="GM210" s="17"/>
      <c r="GN210" s="17"/>
      <c r="GO210" s="17"/>
      <c r="GP210" s="17"/>
      <c r="GQ210" s="17"/>
      <c r="GR210" s="17"/>
      <c r="GS210" s="17"/>
      <c r="GT210" s="17"/>
      <c r="GU210" s="17"/>
      <c r="GV210" s="17"/>
      <c r="GW210" s="17"/>
      <c r="GX210" s="17"/>
      <c r="GY210" s="17"/>
      <c r="GZ210" s="17"/>
      <c r="HA210" s="17"/>
    </row>
    <row r="211" spans="1:209" x14ac:dyDescent="0.25">
      <c r="A211" s="37">
        <v>43126</v>
      </c>
      <c r="B211" s="160">
        <v>500</v>
      </c>
      <c r="C211" s="24">
        <v>523</v>
      </c>
      <c r="D211" s="24">
        <v>557</v>
      </c>
      <c r="E211" s="22" t="s">
        <v>608</v>
      </c>
      <c r="F211" s="16"/>
      <c r="G211" s="22" t="s">
        <v>1154</v>
      </c>
      <c r="H211" s="17"/>
      <c r="I211" s="35">
        <v>16000000</v>
      </c>
      <c r="J211" s="35">
        <v>14066667</v>
      </c>
      <c r="K211" s="35">
        <f t="shared" si="1"/>
        <v>1933333</v>
      </c>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7"/>
      <c r="ER211" s="17"/>
      <c r="ES211" s="17"/>
      <c r="ET211" s="17"/>
      <c r="EU211" s="17"/>
      <c r="EV211" s="17"/>
      <c r="EW211" s="17"/>
      <c r="EX211" s="17"/>
      <c r="EY211" s="17"/>
      <c r="EZ211" s="17"/>
      <c r="FA211" s="17"/>
      <c r="FB211" s="17"/>
      <c r="FC211" s="17"/>
      <c r="FD211" s="17"/>
      <c r="FE211" s="17"/>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row>
    <row r="212" spans="1:209" x14ac:dyDescent="0.25">
      <c r="A212" s="37">
        <v>43126</v>
      </c>
      <c r="B212" s="160">
        <v>576</v>
      </c>
      <c r="C212" s="24">
        <v>619</v>
      </c>
      <c r="D212" s="24">
        <v>559</v>
      </c>
      <c r="E212" s="22" t="s">
        <v>1006</v>
      </c>
      <c r="F212" s="16"/>
      <c r="G212" s="22" t="s">
        <v>1155</v>
      </c>
      <c r="H212" s="17"/>
      <c r="I212" s="35">
        <v>238000000</v>
      </c>
      <c r="J212" s="35">
        <v>0</v>
      </c>
      <c r="K212" s="35">
        <f t="shared" si="1"/>
        <v>238000000</v>
      </c>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7"/>
      <c r="ER212" s="17"/>
      <c r="ES212" s="17"/>
      <c r="ET212" s="17"/>
      <c r="EU212" s="17"/>
      <c r="EV212" s="17"/>
      <c r="EW212" s="17"/>
      <c r="EX212" s="17"/>
      <c r="EY212" s="17"/>
      <c r="EZ212" s="17"/>
      <c r="FA212" s="17"/>
      <c r="FB212" s="17"/>
      <c r="FC212" s="17"/>
      <c r="FD212" s="17"/>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row>
    <row r="213" spans="1:209" x14ac:dyDescent="0.25">
      <c r="A213" s="37">
        <v>43126</v>
      </c>
      <c r="B213" s="160">
        <v>501</v>
      </c>
      <c r="C213" s="24">
        <v>524</v>
      </c>
      <c r="D213" s="24">
        <v>560</v>
      </c>
      <c r="E213" s="22" t="s">
        <v>608</v>
      </c>
      <c r="F213" s="16"/>
      <c r="G213" s="22" t="s">
        <v>1156</v>
      </c>
      <c r="H213" s="17"/>
      <c r="I213" s="35">
        <v>16000000</v>
      </c>
      <c r="J213" s="35">
        <v>13933333</v>
      </c>
      <c r="K213" s="35">
        <f t="shared" si="1"/>
        <v>2066667</v>
      </c>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row>
    <row r="214" spans="1:209" x14ac:dyDescent="0.25">
      <c r="A214" s="37">
        <v>43126</v>
      </c>
      <c r="B214" s="160">
        <v>582</v>
      </c>
      <c r="C214" s="24">
        <v>605</v>
      </c>
      <c r="D214" s="24">
        <v>562</v>
      </c>
      <c r="E214" s="22" t="s">
        <v>1007</v>
      </c>
      <c r="F214" s="16"/>
      <c r="G214" s="22" t="s">
        <v>1157</v>
      </c>
      <c r="H214" s="17"/>
      <c r="I214" s="35">
        <v>37800000</v>
      </c>
      <c r="J214" s="35">
        <v>33390000</v>
      </c>
      <c r="K214" s="35">
        <f t="shared" si="1"/>
        <v>4410000</v>
      </c>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7"/>
      <c r="ER214" s="17"/>
      <c r="ES214" s="17"/>
      <c r="ET214" s="17"/>
      <c r="EU214" s="17"/>
      <c r="EV214" s="17"/>
      <c r="EW214" s="17"/>
      <c r="EX214" s="17"/>
      <c r="EY214" s="17"/>
      <c r="EZ214" s="17"/>
      <c r="FA214" s="17"/>
      <c r="FB214" s="17"/>
      <c r="FC214" s="17"/>
      <c r="FD214" s="17"/>
      <c r="FE214" s="17"/>
      <c r="FF214" s="17"/>
      <c r="FG214" s="17"/>
      <c r="FH214" s="17"/>
      <c r="FI214" s="17"/>
      <c r="FJ214" s="17"/>
      <c r="FK214" s="17"/>
      <c r="FL214" s="17"/>
      <c r="FM214" s="17"/>
      <c r="FN214" s="17"/>
      <c r="FO214" s="17"/>
      <c r="FP214" s="17"/>
      <c r="FQ214" s="17"/>
      <c r="FR214" s="17"/>
      <c r="FS214" s="17"/>
      <c r="FT214" s="17"/>
      <c r="FU214" s="17"/>
      <c r="FV214" s="17"/>
      <c r="FW214" s="17"/>
      <c r="FX214" s="17"/>
      <c r="FY214" s="17"/>
      <c r="FZ214" s="17"/>
      <c r="GA214" s="17"/>
      <c r="GB214" s="17"/>
      <c r="GC214" s="17"/>
      <c r="GD214" s="17"/>
      <c r="GE214" s="17"/>
      <c r="GF214" s="17"/>
      <c r="GG214" s="17"/>
      <c r="GH214" s="17"/>
      <c r="GI214" s="17"/>
      <c r="GJ214" s="17"/>
      <c r="GK214" s="17"/>
      <c r="GL214" s="17"/>
      <c r="GM214" s="17"/>
      <c r="GN214" s="17"/>
      <c r="GO214" s="17"/>
      <c r="GP214" s="17"/>
      <c r="GQ214" s="17"/>
      <c r="GR214" s="17"/>
      <c r="GS214" s="17"/>
      <c r="GT214" s="17"/>
      <c r="GU214" s="17"/>
      <c r="GV214" s="17"/>
      <c r="GW214" s="17"/>
      <c r="GX214" s="17"/>
      <c r="GY214" s="17"/>
      <c r="GZ214" s="17"/>
      <c r="HA214" s="17"/>
    </row>
    <row r="215" spans="1:209" x14ac:dyDescent="0.25">
      <c r="A215" s="37">
        <v>43126</v>
      </c>
      <c r="B215" s="160">
        <v>554</v>
      </c>
      <c r="C215" s="24">
        <v>559</v>
      </c>
      <c r="D215" s="24">
        <v>563</v>
      </c>
      <c r="E215" s="22" t="s">
        <v>1004</v>
      </c>
      <c r="F215" s="16"/>
      <c r="G215" s="22" t="s">
        <v>1158</v>
      </c>
      <c r="H215" s="17"/>
      <c r="I215" s="35">
        <v>60500000</v>
      </c>
      <c r="J215" s="35">
        <v>29850000</v>
      </c>
      <c r="K215" s="35">
        <f t="shared" si="1"/>
        <v>30650000</v>
      </c>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c r="EB215" s="17"/>
      <c r="EC215" s="17"/>
      <c r="ED215" s="17"/>
      <c r="EE215" s="17"/>
      <c r="EF215" s="17"/>
      <c r="EG215" s="17"/>
      <c r="EH215" s="17"/>
      <c r="EI215" s="17"/>
      <c r="EJ215" s="17"/>
      <c r="EK215" s="17"/>
      <c r="EL215" s="17"/>
      <c r="EM215" s="17"/>
      <c r="EN215" s="17"/>
      <c r="EO215" s="17"/>
      <c r="EP215" s="17"/>
      <c r="EQ215" s="17"/>
      <c r="ER215" s="17"/>
      <c r="ES215" s="17"/>
      <c r="ET215" s="17"/>
      <c r="EU215" s="17"/>
      <c r="EV215" s="17"/>
      <c r="EW215" s="17"/>
      <c r="EX215" s="17"/>
      <c r="EY215" s="17"/>
      <c r="EZ215" s="17"/>
      <c r="FA215" s="17"/>
      <c r="FB215" s="17"/>
      <c r="FC215" s="17"/>
      <c r="FD215" s="17"/>
      <c r="FE215" s="17"/>
      <c r="FF215" s="17"/>
      <c r="FG215" s="17"/>
      <c r="FH215" s="17"/>
      <c r="FI215" s="17"/>
      <c r="FJ215" s="17"/>
      <c r="FK215" s="17"/>
      <c r="FL215" s="17"/>
      <c r="FM215" s="17"/>
      <c r="FN215" s="17"/>
      <c r="FO215" s="17"/>
      <c r="FP215" s="17"/>
      <c r="FQ215" s="17"/>
      <c r="FR215" s="17"/>
      <c r="FS215" s="17"/>
      <c r="FT215" s="17"/>
      <c r="FU215" s="17"/>
      <c r="FV215" s="17"/>
      <c r="FW215" s="17"/>
      <c r="FX215" s="17"/>
      <c r="FY215" s="17"/>
      <c r="FZ215" s="17"/>
      <c r="GA215" s="17"/>
      <c r="GB215" s="17"/>
      <c r="GC215" s="17"/>
      <c r="GD215" s="17"/>
      <c r="GE215" s="17"/>
      <c r="GF215" s="17"/>
      <c r="GG215" s="17"/>
      <c r="GH215" s="17"/>
      <c r="GI215" s="17"/>
      <c r="GJ215" s="17"/>
      <c r="GK215" s="17"/>
      <c r="GL215" s="17"/>
      <c r="GM215" s="17"/>
      <c r="GN215" s="17"/>
      <c r="GO215" s="17"/>
      <c r="GP215" s="17"/>
      <c r="GQ215" s="17"/>
      <c r="GR215" s="17"/>
      <c r="GS215" s="17"/>
      <c r="GT215" s="17"/>
      <c r="GU215" s="17"/>
      <c r="GV215" s="17"/>
      <c r="GW215" s="17"/>
      <c r="GX215" s="17"/>
      <c r="GY215" s="17"/>
      <c r="GZ215" s="17"/>
      <c r="HA215" s="17"/>
    </row>
    <row r="216" spans="1:209" x14ac:dyDescent="0.25">
      <c r="A216" s="37">
        <v>43126</v>
      </c>
      <c r="B216" s="160">
        <v>555</v>
      </c>
      <c r="C216" s="24">
        <v>557</v>
      </c>
      <c r="D216" s="24">
        <v>564</v>
      </c>
      <c r="E216" s="22" t="s">
        <v>1004</v>
      </c>
      <c r="F216" s="16"/>
      <c r="G216" s="22" t="s">
        <v>1159</v>
      </c>
      <c r="H216" s="17"/>
      <c r="I216" s="35">
        <v>60500000</v>
      </c>
      <c r="J216" s="35">
        <v>22050000</v>
      </c>
      <c r="K216" s="35">
        <f t="shared" si="1"/>
        <v>38450000</v>
      </c>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7"/>
      <c r="FH216" s="17"/>
      <c r="FI216" s="17"/>
      <c r="FJ216" s="17"/>
      <c r="FK216" s="17"/>
      <c r="FL216" s="17"/>
      <c r="FM216" s="17"/>
      <c r="FN216" s="17"/>
      <c r="FO216" s="17"/>
      <c r="FP216" s="17"/>
      <c r="FQ216" s="17"/>
      <c r="FR216" s="17"/>
      <c r="FS216" s="17"/>
      <c r="FT216" s="17"/>
      <c r="FU216" s="17"/>
      <c r="FV216" s="17"/>
      <c r="FW216" s="17"/>
      <c r="FX216" s="17"/>
      <c r="FY216" s="17"/>
      <c r="FZ216" s="17"/>
      <c r="GA216" s="17"/>
      <c r="GB216" s="17"/>
      <c r="GC216" s="17"/>
      <c r="GD216" s="17"/>
      <c r="GE216" s="17"/>
      <c r="GF216" s="17"/>
      <c r="GG216" s="17"/>
      <c r="GH216" s="17"/>
      <c r="GI216" s="17"/>
      <c r="GJ216" s="17"/>
      <c r="GK216" s="17"/>
      <c r="GL216" s="17"/>
      <c r="GM216" s="17"/>
      <c r="GN216" s="17"/>
      <c r="GO216" s="17"/>
      <c r="GP216" s="17"/>
      <c r="GQ216" s="17"/>
      <c r="GR216" s="17"/>
      <c r="GS216" s="17"/>
      <c r="GT216" s="17"/>
      <c r="GU216" s="17"/>
      <c r="GV216" s="17"/>
      <c r="GW216" s="17"/>
      <c r="GX216" s="17"/>
      <c r="GY216" s="17"/>
      <c r="GZ216" s="17"/>
      <c r="HA216" s="17"/>
    </row>
    <row r="217" spans="1:209" x14ac:dyDescent="0.25">
      <c r="A217" s="37">
        <v>43126</v>
      </c>
      <c r="B217" s="160">
        <v>557</v>
      </c>
      <c r="C217" s="24">
        <v>556</v>
      </c>
      <c r="D217" s="24">
        <v>565</v>
      </c>
      <c r="E217" s="22" t="s">
        <v>1004</v>
      </c>
      <c r="F217" s="16"/>
      <c r="G217" s="22" t="s">
        <v>1160</v>
      </c>
      <c r="H217" s="17"/>
      <c r="I217" s="35">
        <v>60500000</v>
      </c>
      <c r="J217" s="35">
        <v>37450000</v>
      </c>
      <c r="K217" s="35">
        <f t="shared" si="1"/>
        <v>23050000</v>
      </c>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c r="EB217" s="17"/>
      <c r="EC217" s="17"/>
      <c r="ED217" s="17"/>
      <c r="EE217" s="17"/>
      <c r="EF217" s="17"/>
      <c r="EG217" s="17"/>
      <c r="EH217" s="17"/>
      <c r="EI217" s="17"/>
      <c r="EJ217" s="17"/>
      <c r="EK217" s="17"/>
      <c r="EL217" s="17"/>
      <c r="EM217" s="17"/>
      <c r="EN217" s="17"/>
      <c r="EO217" s="17"/>
      <c r="EP217" s="17"/>
      <c r="EQ217" s="17"/>
      <c r="ER217" s="17"/>
      <c r="ES217" s="17"/>
      <c r="ET217" s="17"/>
      <c r="EU217" s="17"/>
      <c r="EV217" s="17"/>
      <c r="EW217" s="17"/>
      <c r="EX217" s="17"/>
      <c r="EY217" s="17"/>
      <c r="EZ217" s="17"/>
      <c r="FA217" s="17"/>
      <c r="FB217" s="17"/>
      <c r="FC217" s="17"/>
      <c r="FD217" s="17"/>
      <c r="FE217" s="17"/>
      <c r="FF217" s="17"/>
      <c r="FG217" s="17"/>
      <c r="FH217" s="17"/>
      <c r="FI217" s="17"/>
      <c r="FJ217" s="17"/>
      <c r="FK217" s="17"/>
      <c r="FL217" s="17"/>
      <c r="FM217" s="17"/>
      <c r="FN217" s="17"/>
      <c r="FO217" s="17"/>
      <c r="FP217" s="17"/>
      <c r="FQ217" s="17"/>
      <c r="FR217" s="17"/>
      <c r="FS217" s="17"/>
      <c r="FT217" s="17"/>
      <c r="FU217" s="17"/>
      <c r="FV217" s="17"/>
      <c r="FW217" s="17"/>
      <c r="FX217" s="17"/>
      <c r="FY217" s="17"/>
      <c r="FZ217" s="17"/>
      <c r="GA217" s="17"/>
      <c r="GB217" s="17"/>
      <c r="GC217" s="17"/>
      <c r="GD217" s="17"/>
      <c r="GE217" s="17"/>
      <c r="GF217" s="17"/>
      <c r="GG217" s="17"/>
      <c r="GH217" s="17"/>
      <c r="GI217" s="17"/>
      <c r="GJ217" s="17"/>
      <c r="GK217" s="17"/>
      <c r="GL217" s="17"/>
      <c r="GM217" s="17"/>
      <c r="GN217" s="17"/>
      <c r="GO217" s="17"/>
      <c r="GP217" s="17"/>
      <c r="GQ217" s="17"/>
      <c r="GR217" s="17"/>
      <c r="GS217" s="17"/>
      <c r="GT217" s="17"/>
      <c r="GU217" s="17"/>
      <c r="GV217" s="17"/>
      <c r="GW217" s="17"/>
      <c r="GX217" s="17"/>
      <c r="GY217" s="17"/>
      <c r="GZ217" s="17"/>
      <c r="HA217" s="17"/>
    </row>
    <row r="218" spans="1:209" x14ac:dyDescent="0.25">
      <c r="A218" s="37">
        <v>43126</v>
      </c>
      <c r="B218" s="160">
        <v>568</v>
      </c>
      <c r="C218" s="24">
        <v>615</v>
      </c>
      <c r="D218" s="24">
        <v>566</v>
      </c>
      <c r="E218" s="22" t="s">
        <v>958</v>
      </c>
      <c r="F218" s="16"/>
      <c r="G218" s="22" t="s">
        <v>1161</v>
      </c>
      <c r="H218" s="17"/>
      <c r="I218" s="35">
        <v>39992000</v>
      </c>
      <c r="J218" s="35">
        <v>34993000</v>
      </c>
      <c r="K218" s="35">
        <f t="shared" si="1"/>
        <v>4999000</v>
      </c>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c r="EB218" s="17"/>
      <c r="EC218" s="17"/>
      <c r="ED218" s="17"/>
      <c r="EE218" s="17"/>
      <c r="EF218" s="17"/>
      <c r="EG218" s="17"/>
      <c r="EH218" s="17"/>
      <c r="EI218" s="17"/>
      <c r="EJ218" s="17"/>
      <c r="EK218" s="17"/>
      <c r="EL218" s="17"/>
      <c r="EM218" s="17"/>
      <c r="EN218" s="17"/>
      <c r="EO218" s="17"/>
      <c r="EP218" s="17"/>
      <c r="EQ218" s="17"/>
      <c r="ER218" s="17"/>
      <c r="ES218" s="17"/>
      <c r="ET218" s="17"/>
      <c r="EU218" s="17"/>
      <c r="EV218" s="17"/>
      <c r="EW218" s="17"/>
      <c r="EX218" s="17"/>
      <c r="EY218" s="17"/>
      <c r="EZ218" s="17"/>
      <c r="FA218" s="17"/>
      <c r="FB218" s="17"/>
      <c r="FC218" s="17"/>
      <c r="FD218" s="17"/>
      <c r="FE218" s="17"/>
      <c r="FF218" s="17"/>
      <c r="FG218" s="17"/>
      <c r="FH218" s="17"/>
      <c r="FI218" s="17"/>
      <c r="FJ218" s="17"/>
      <c r="FK218" s="17"/>
      <c r="FL218" s="17"/>
      <c r="FM218" s="17"/>
      <c r="FN218" s="17"/>
      <c r="FO218" s="17"/>
      <c r="FP218" s="17"/>
      <c r="FQ218" s="17"/>
      <c r="FR218" s="17"/>
      <c r="FS218" s="17"/>
      <c r="FT218" s="17"/>
      <c r="FU218" s="17"/>
      <c r="FV218" s="17"/>
      <c r="FW218" s="17"/>
      <c r="FX218" s="17"/>
      <c r="FY218" s="17"/>
      <c r="FZ218" s="17"/>
      <c r="GA218" s="17"/>
      <c r="GB218" s="17"/>
      <c r="GC218" s="17"/>
      <c r="GD218" s="17"/>
      <c r="GE218" s="17"/>
      <c r="GF218" s="17"/>
      <c r="GG218" s="17"/>
      <c r="GH218" s="17"/>
      <c r="GI218" s="17"/>
      <c r="GJ218" s="17"/>
      <c r="GK218" s="17"/>
      <c r="GL218" s="17"/>
      <c r="GM218" s="17"/>
      <c r="GN218" s="17"/>
      <c r="GO218" s="17"/>
      <c r="GP218" s="17"/>
      <c r="GQ218" s="17"/>
      <c r="GR218" s="17"/>
      <c r="GS218" s="17"/>
      <c r="GT218" s="17"/>
      <c r="GU218" s="17"/>
      <c r="GV218" s="17"/>
      <c r="GW218" s="17"/>
      <c r="GX218" s="17"/>
      <c r="GY218" s="17"/>
      <c r="GZ218" s="17"/>
      <c r="HA218" s="17"/>
    </row>
    <row r="219" spans="1:209" x14ac:dyDescent="0.25">
      <c r="A219" s="37">
        <v>43126</v>
      </c>
      <c r="B219" s="160">
        <v>595</v>
      </c>
      <c r="C219" s="24">
        <v>616</v>
      </c>
      <c r="D219" s="24">
        <v>567</v>
      </c>
      <c r="E219" s="22" t="s">
        <v>915</v>
      </c>
      <c r="F219" s="16"/>
      <c r="G219" s="22" t="s">
        <v>867</v>
      </c>
      <c r="H219" s="17"/>
      <c r="I219" s="35">
        <v>94000000</v>
      </c>
      <c r="J219" s="35">
        <v>72816667</v>
      </c>
      <c r="K219" s="35">
        <f t="shared" si="1"/>
        <v>21183333</v>
      </c>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c r="DU219" s="17"/>
      <c r="DV219" s="17"/>
      <c r="DW219" s="17"/>
      <c r="DX219" s="17"/>
      <c r="DY219" s="17"/>
      <c r="DZ219" s="17"/>
      <c r="EA219" s="17"/>
      <c r="EB219" s="17"/>
      <c r="EC219" s="17"/>
      <c r="ED219" s="17"/>
      <c r="EE219" s="17"/>
      <c r="EF219" s="17"/>
      <c r="EG219" s="17"/>
      <c r="EH219" s="17"/>
      <c r="EI219" s="17"/>
      <c r="EJ219" s="17"/>
      <c r="EK219" s="17"/>
      <c r="EL219" s="17"/>
      <c r="EM219" s="17"/>
      <c r="EN219" s="17"/>
      <c r="EO219" s="17"/>
      <c r="EP219" s="17"/>
      <c r="EQ219" s="17"/>
      <c r="ER219" s="17"/>
      <c r="ES219" s="17"/>
      <c r="ET219" s="17"/>
      <c r="EU219" s="17"/>
      <c r="EV219" s="17"/>
      <c r="EW219" s="17"/>
      <c r="EX219" s="17"/>
      <c r="EY219" s="17"/>
      <c r="EZ219" s="17"/>
      <c r="FA219" s="17"/>
      <c r="FB219" s="17"/>
      <c r="FC219" s="17"/>
      <c r="FD219" s="17"/>
      <c r="FE219" s="17"/>
      <c r="FF219" s="17"/>
      <c r="FG219" s="17"/>
      <c r="FH219" s="17"/>
      <c r="FI219" s="17"/>
      <c r="FJ219" s="17"/>
      <c r="FK219" s="17"/>
      <c r="FL219" s="17"/>
      <c r="FM219" s="17"/>
      <c r="FN219" s="17"/>
      <c r="FO219" s="17"/>
      <c r="FP219" s="17"/>
      <c r="FQ219" s="17"/>
      <c r="FR219" s="17"/>
      <c r="FS219" s="17"/>
      <c r="FT219" s="17"/>
      <c r="FU219" s="17"/>
      <c r="FV219" s="17"/>
      <c r="FW219" s="17"/>
      <c r="FX219" s="17"/>
      <c r="FY219" s="17"/>
      <c r="FZ219" s="17"/>
      <c r="GA219" s="17"/>
      <c r="GB219" s="17"/>
      <c r="GC219" s="17"/>
      <c r="GD219" s="17"/>
      <c r="GE219" s="17"/>
      <c r="GF219" s="17"/>
      <c r="GG219" s="17"/>
      <c r="GH219" s="17"/>
      <c r="GI219" s="17"/>
      <c r="GJ219" s="17"/>
      <c r="GK219" s="17"/>
      <c r="GL219" s="17"/>
      <c r="GM219" s="17"/>
      <c r="GN219" s="17"/>
      <c r="GO219" s="17"/>
      <c r="GP219" s="17"/>
      <c r="GQ219" s="17"/>
      <c r="GR219" s="17"/>
      <c r="GS219" s="17"/>
      <c r="GT219" s="17"/>
      <c r="GU219" s="17"/>
      <c r="GV219" s="17"/>
      <c r="GW219" s="17"/>
      <c r="GX219" s="17"/>
      <c r="GY219" s="17"/>
      <c r="GZ219" s="17"/>
      <c r="HA219" s="17"/>
    </row>
    <row r="220" spans="1:209" x14ac:dyDescent="0.25">
      <c r="A220" s="37">
        <v>43126</v>
      </c>
      <c r="B220" s="160">
        <v>562</v>
      </c>
      <c r="C220" s="24">
        <v>561</v>
      </c>
      <c r="D220" s="24">
        <v>569</v>
      </c>
      <c r="E220" s="22" t="s">
        <v>955</v>
      </c>
      <c r="F220" s="16"/>
      <c r="G220" s="22" t="s">
        <v>1162</v>
      </c>
      <c r="H220" s="17"/>
      <c r="I220" s="35">
        <v>38000000</v>
      </c>
      <c r="J220" s="35">
        <v>32458334</v>
      </c>
      <c r="K220" s="35">
        <f t="shared" si="1"/>
        <v>5541666</v>
      </c>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c r="DU220" s="17"/>
      <c r="DV220" s="17"/>
      <c r="DW220" s="17"/>
      <c r="DX220" s="17"/>
      <c r="DY220" s="17"/>
      <c r="DZ220" s="17"/>
      <c r="EA220" s="17"/>
      <c r="EB220" s="17"/>
      <c r="EC220" s="17"/>
      <c r="ED220" s="17"/>
      <c r="EE220" s="17"/>
      <c r="EF220" s="17"/>
      <c r="EG220" s="17"/>
      <c r="EH220" s="17"/>
      <c r="EI220" s="17"/>
      <c r="EJ220" s="17"/>
      <c r="EK220" s="17"/>
      <c r="EL220" s="17"/>
      <c r="EM220" s="17"/>
      <c r="EN220" s="17"/>
      <c r="EO220" s="17"/>
      <c r="EP220" s="17"/>
      <c r="EQ220" s="17"/>
      <c r="ER220" s="17"/>
      <c r="ES220" s="17"/>
      <c r="ET220" s="17"/>
      <c r="EU220" s="17"/>
      <c r="EV220" s="17"/>
      <c r="EW220" s="17"/>
      <c r="EX220" s="17"/>
      <c r="EY220" s="17"/>
      <c r="EZ220" s="17"/>
      <c r="FA220" s="17"/>
      <c r="FB220" s="17"/>
      <c r="FC220" s="17"/>
      <c r="FD220" s="17"/>
      <c r="FE220" s="17"/>
      <c r="FF220" s="17"/>
      <c r="FG220" s="17"/>
      <c r="FH220" s="17"/>
      <c r="FI220" s="17"/>
      <c r="FJ220" s="17"/>
      <c r="FK220" s="17"/>
      <c r="FL220" s="17"/>
      <c r="FM220" s="17"/>
      <c r="FN220" s="17"/>
      <c r="FO220" s="17"/>
      <c r="FP220" s="17"/>
      <c r="FQ220" s="17"/>
      <c r="FR220" s="17"/>
      <c r="FS220" s="17"/>
      <c r="FT220" s="17"/>
      <c r="FU220" s="17"/>
      <c r="FV220" s="17"/>
      <c r="FW220" s="17"/>
      <c r="FX220" s="17"/>
      <c r="FY220" s="17"/>
      <c r="FZ220" s="17"/>
      <c r="GA220" s="17"/>
      <c r="GB220" s="17"/>
      <c r="GC220" s="17"/>
      <c r="GD220" s="17"/>
      <c r="GE220" s="17"/>
      <c r="GF220" s="17"/>
      <c r="GG220" s="17"/>
      <c r="GH220" s="17"/>
      <c r="GI220" s="17"/>
      <c r="GJ220" s="17"/>
      <c r="GK220" s="17"/>
      <c r="GL220" s="17"/>
      <c r="GM220" s="17"/>
      <c r="GN220" s="17"/>
      <c r="GO220" s="17"/>
      <c r="GP220" s="17"/>
      <c r="GQ220" s="17"/>
      <c r="GR220" s="17"/>
      <c r="GS220" s="17"/>
      <c r="GT220" s="17"/>
      <c r="GU220" s="17"/>
      <c r="GV220" s="17"/>
      <c r="GW220" s="17"/>
      <c r="GX220" s="17"/>
      <c r="GY220" s="17"/>
      <c r="GZ220" s="17"/>
      <c r="HA220" s="17"/>
    </row>
    <row r="221" spans="1:209" x14ac:dyDescent="0.25">
      <c r="A221" s="37">
        <v>43126</v>
      </c>
      <c r="B221" s="160">
        <v>558</v>
      </c>
      <c r="C221" s="24">
        <v>558</v>
      </c>
      <c r="D221" s="24">
        <v>570</v>
      </c>
      <c r="E221" s="22" t="s">
        <v>1004</v>
      </c>
      <c r="F221" s="16"/>
      <c r="G221" s="22" t="s">
        <v>1163</v>
      </c>
      <c r="H221" s="17"/>
      <c r="I221" s="35">
        <v>60500000</v>
      </c>
      <c r="J221" s="35">
        <v>8200000</v>
      </c>
      <c r="K221" s="35">
        <f t="shared" si="1"/>
        <v>52300000</v>
      </c>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c r="DU221" s="17"/>
      <c r="DV221" s="17"/>
      <c r="DW221" s="17"/>
      <c r="DX221" s="17"/>
      <c r="DY221" s="17"/>
      <c r="DZ221" s="17"/>
      <c r="EA221" s="17"/>
      <c r="EB221" s="17"/>
      <c r="EC221" s="17"/>
      <c r="ED221" s="17"/>
      <c r="EE221" s="17"/>
      <c r="EF221" s="17"/>
      <c r="EG221" s="17"/>
      <c r="EH221" s="17"/>
      <c r="EI221" s="17"/>
      <c r="EJ221" s="17"/>
      <c r="EK221" s="17"/>
      <c r="EL221" s="17"/>
      <c r="EM221" s="17"/>
      <c r="EN221" s="17"/>
      <c r="EO221" s="17"/>
      <c r="EP221" s="17"/>
      <c r="EQ221" s="17"/>
      <c r="ER221" s="17"/>
      <c r="ES221" s="17"/>
      <c r="ET221" s="17"/>
      <c r="EU221" s="17"/>
      <c r="EV221" s="17"/>
      <c r="EW221" s="17"/>
      <c r="EX221" s="17"/>
      <c r="EY221" s="17"/>
      <c r="EZ221" s="17"/>
      <c r="FA221" s="17"/>
      <c r="FB221" s="17"/>
      <c r="FC221" s="17"/>
      <c r="FD221" s="17"/>
      <c r="FE221" s="17"/>
      <c r="FF221" s="17"/>
      <c r="FG221" s="17"/>
      <c r="FH221" s="17"/>
      <c r="FI221" s="17"/>
      <c r="FJ221" s="17"/>
      <c r="FK221" s="17"/>
      <c r="FL221" s="17"/>
      <c r="FM221" s="17"/>
      <c r="FN221" s="17"/>
      <c r="FO221" s="17"/>
      <c r="FP221" s="17"/>
      <c r="FQ221" s="17"/>
      <c r="FR221" s="17"/>
      <c r="FS221" s="17"/>
      <c r="FT221" s="17"/>
      <c r="FU221" s="17"/>
      <c r="FV221" s="17"/>
      <c r="FW221" s="17"/>
      <c r="FX221" s="17"/>
      <c r="FY221" s="17"/>
      <c r="FZ221" s="17"/>
      <c r="GA221" s="17"/>
      <c r="GB221" s="17"/>
      <c r="GC221" s="17"/>
      <c r="GD221" s="17"/>
      <c r="GE221" s="17"/>
      <c r="GF221" s="17"/>
      <c r="GG221" s="17"/>
      <c r="GH221" s="17"/>
      <c r="GI221" s="17"/>
      <c r="GJ221" s="17"/>
      <c r="GK221" s="17"/>
      <c r="GL221" s="17"/>
      <c r="GM221" s="17"/>
      <c r="GN221" s="17"/>
      <c r="GO221" s="17"/>
      <c r="GP221" s="17"/>
      <c r="GQ221" s="17"/>
      <c r="GR221" s="17"/>
      <c r="GS221" s="17"/>
      <c r="GT221" s="17"/>
      <c r="GU221" s="17"/>
      <c r="GV221" s="17"/>
      <c r="GW221" s="17"/>
      <c r="GX221" s="17"/>
      <c r="GY221" s="17"/>
      <c r="GZ221" s="17"/>
      <c r="HA221" s="17"/>
    </row>
    <row r="222" spans="1:209" x14ac:dyDescent="0.25">
      <c r="A222" s="37">
        <v>43126</v>
      </c>
      <c r="B222" s="160">
        <v>544</v>
      </c>
      <c r="C222" s="24">
        <v>580</v>
      </c>
      <c r="D222" s="24">
        <v>573</v>
      </c>
      <c r="E222" s="22" t="s">
        <v>1001</v>
      </c>
      <c r="F222" s="16"/>
      <c r="G222" s="22" t="s">
        <v>1164</v>
      </c>
      <c r="H222" s="17"/>
      <c r="I222" s="35">
        <v>36000000</v>
      </c>
      <c r="J222" s="35">
        <v>31650000</v>
      </c>
      <c r="K222" s="35">
        <f t="shared" si="1"/>
        <v>4350000</v>
      </c>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c r="EB222" s="17"/>
      <c r="EC222" s="17"/>
      <c r="ED222" s="17"/>
      <c r="EE222" s="17"/>
      <c r="EF222" s="17"/>
      <c r="EG222" s="17"/>
      <c r="EH222" s="17"/>
      <c r="EI222" s="17"/>
      <c r="EJ222" s="17"/>
      <c r="EK222" s="17"/>
      <c r="EL222" s="17"/>
      <c r="EM222" s="17"/>
      <c r="EN222" s="17"/>
      <c r="EO222" s="17"/>
      <c r="EP222" s="17"/>
      <c r="EQ222" s="17"/>
      <c r="ER222" s="17"/>
      <c r="ES222" s="17"/>
      <c r="ET222" s="17"/>
      <c r="EU222" s="17"/>
      <c r="EV222" s="17"/>
      <c r="EW222" s="17"/>
      <c r="EX222" s="17"/>
      <c r="EY222" s="17"/>
      <c r="EZ222" s="17"/>
      <c r="FA222" s="17"/>
      <c r="FB222" s="17"/>
      <c r="FC222" s="17"/>
      <c r="FD222" s="17"/>
      <c r="FE222" s="17"/>
      <c r="FF222" s="17"/>
      <c r="FG222" s="17"/>
      <c r="FH222" s="17"/>
      <c r="FI222" s="17"/>
      <c r="FJ222" s="17"/>
      <c r="FK222" s="17"/>
      <c r="FL222" s="17"/>
      <c r="FM222" s="17"/>
      <c r="FN222" s="17"/>
      <c r="FO222" s="17"/>
      <c r="FP222" s="17"/>
      <c r="FQ222" s="17"/>
      <c r="FR222" s="17"/>
      <c r="FS222" s="17"/>
      <c r="FT222" s="17"/>
      <c r="FU222" s="17"/>
      <c r="FV222" s="17"/>
      <c r="FW222" s="17"/>
      <c r="FX222" s="17"/>
      <c r="FY222" s="17"/>
      <c r="FZ222" s="17"/>
      <c r="GA222" s="17"/>
      <c r="GB222" s="17"/>
      <c r="GC222" s="17"/>
      <c r="GD222" s="17"/>
      <c r="GE222" s="17"/>
      <c r="GF222" s="17"/>
      <c r="GG222" s="17"/>
      <c r="GH222" s="17"/>
      <c r="GI222" s="17"/>
      <c r="GJ222" s="17"/>
      <c r="GK222" s="17"/>
      <c r="GL222" s="17"/>
      <c r="GM222" s="17"/>
      <c r="GN222" s="17"/>
      <c r="GO222" s="17"/>
      <c r="GP222" s="17"/>
      <c r="GQ222" s="17"/>
      <c r="GR222" s="17"/>
      <c r="GS222" s="17"/>
      <c r="GT222" s="17"/>
      <c r="GU222" s="17"/>
      <c r="GV222" s="17"/>
      <c r="GW222" s="17"/>
      <c r="GX222" s="17"/>
      <c r="GY222" s="17"/>
      <c r="GZ222" s="17"/>
      <c r="HA222" s="17"/>
    </row>
    <row r="223" spans="1:209" x14ac:dyDescent="0.25">
      <c r="A223" s="37">
        <v>43126</v>
      </c>
      <c r="B223" s="160">
        <v>548</v>
      </c>
      <c r="C223" s="24">
        <v>600</v>
      </c>
      <c r="D223" s="24">
        <v>576</v>
      </c>
      <c r="E223" s="22" t="s">
        <v>612</v>
      </c>
      <c r="F223" s="16"/>
      <c r="G223" s="22" t="s">
        <v>1165</v>
      </c>
      <c r="H223" s="17"/>
      <c r="I223" s="35">
        <v>38400000</v>
      </c>
      <c r="J223" s="35">
        <v>33760000</v>
      </c>
      <c r="K223" s="35">
        <f t="shared" si="1"/>
        <v>4640000</v>
      </c>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c r="EB223" s="17"/>
      <c r="EC223" s="17"/>
      <c r="ED223" s="17"/>
      <c r="EE223" s="17"/>
      <c r="EF223" s="17"/>
      <c r="EG223" s="17"/>
      <c r="EH223" s="17"/>
      <c r="EI223" s="17"/>
      <c r="EJ223" s="17"/>
      <c r="EK223" s="17"/>
      <c r="EL223" s="17"/>
      <c r="EM223" s="17"/>
      <c r="EN223" s="17"/>
      <c r="EO223" s="17"/>
      <c r="EP223" s="17"/>
      <c r="EQ223" s="17"/>
      <c r="ER223" s="17"/>
      <c r="ES223" s="17"/>
      <c r="ET223" s="17"/>
      <c r="EU223" s="17"/>
      <c r="EV223" s="17"/>
      <c r="EW223" s="17"/>
      <c r="EX223" s="17"/>
      <c r="EY223" s="17"/>
      <c r="EZ223" s="17"/>
      <c r="FA223" s="17"/>
      <c r="FB223" s="17"/>
      <c r="FC223" s="17"/>
      <c r="FD223" s="17"/>
      <c r="FE223" s="17"/>
      <c r="FF223" s="17"/>
      <c r="FG223" s="17"/>
      <c r="FH223" s="17"/>
      <c r="FI223" s="17"/>
      <c r="FJ223" s="17"/>
      <c r="FK223" s="17"/>
      <c r="FL223" s="17"/>
      <c r="FM223" s="17"/>
      <c r="FN223" s="17"/>
      <c r="FO223" s="17"/>
      <c r="FP223" s="17"/>
      <c r="FQ223" s="17"/>
      <c r="FR223" s="17"/>
      <c r="FS223" s="17"/>
      <c r="FT223" s="17"/>
      <c r="FU223" s="17"/>
      <c r="FV223" s="17"/>
      <c r="FW223" s="17"/>
      <c r="FX223" s="17"/>
      <c r="FY223" s="17"/>
      <c r="FZ223" s="17"/>
      <c r="GA223" s="17"/>
      <c r="GB223" s="17"/>
      <c r="GC223" s="17"/>
      <c r="GD223" s="17"/>
      <c r="GE223" s="17"/>
      <c r="GF223" s="17"/>
      <c r="GG223" s="17"/>
      <c r="GH223" s="17"/>
      <c r="GI223" s="17"/>
      <c r="GJ223" s="17"/>
      <c r="GK223" s="17"/>
      <c r="GL223" s="17"/>
      <c r="GM223" s="17"/>
      <c r="GN223" s="17"/>
      <c r="GO223" s="17"/>
      <c r="GP223" s="17"/>
      <c r="GQ223" s="17"/>
      <c r="GR223" s="17"/>
      <c r="GS223" s="17"/>
      <c r="GT223" s="17"/>
      <c r="GU223" s="17"/>
      <c r="GV223" s="17"/>
      <c r="GW223" s="17"/>
      <c r="GX223" s="17"/>
      <c r="GY223" s="17"/>
      <c r="GZ223" s="17"/>
      <c r="HA223" s="17"/>
    </row>
    <row r="224" spans="1:209" x14ac:dyDescent="0.25">
      <c r="A224" s="37">
        <v>43126</v>
      </c>
      <c r="B224" s="160">
        <v>549</v>
      </c>
      <c r="C224" s="24">
        <v>602</v>
      </c>
      <c r="D224" s="24">
        <v>577</v>
      </c>
      <c r="E224" s="22" t="s">
        <v>612</v>
      </c>
      <c r="F224" s="16"/>
      <c r="G224" s="22" t="s">
        <v>1166</v>
      </c>
      <c r="H224" s="17"/>
      <c r="I224" s="35">
        <v>38400000</v>
      </c>
      <c r="J224" s="35">
        <v>33760000</v>
      </c>
      <c r="K224" s="35">
        <f t="shared" si="1"/>
        <v>4640000</v>
      </c>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c r="EI224" s="17"/>
      <c r="EJ224" s="17"/>
      <c r="EK224" s="17"/>
      <c r="EL224" s="17"/>
      <c r="EM224" s="17"/>
      <c r="EN224" s="17"/>
      <c r="EO224" s="17"/>
      <c r="EP224" s="17"/>
      <c r="EQ224" s="17"/>
      <c r="ER224" s="17"/>
      <c r="ES224" s="17"/>
      <c r="ET224" s="17"/>
      <c r="EU224" s="17"/>
      <c r="EV224" s="17"/>
      <c r="EW224" s="17"/>
      <c r="EX224" s="17"/>
      <c r="EY224" s="17"/>
      <c r="EZ224" s="17"/>
      <c r="FA224" s="17"/>
      <c r="FB224" s="17"/>
      <c r="FC224" s="17"/>
      <c r="FD224" s="17"/>
      <c r="FE224" s="17"/>
      <c r="FF224" s="17"/>
      <c r="FG224" s="17"/>
      <c r="FH224" s="17"/>
      <c r="FI224" s="17"/>
      <c r="FJ224" s="17"/>
      <c r="FK224" s="17"/>
      <c r="FL224" s="17"/>
      <c r="FM224" s="17"/>
      <c r="FN224" s="17"/>
      <c r="FO224" s="17"/>
      <c r="FP224" s="17"/>
      <c r="FQ224" s="17"/>
      <c r="FR224" s="17"/>
      <c r="FS224" s="17"/>
      <c r="FT224" s="17"/>
      <c r="FU224" s="17"/>
      <c r="FV224" s="17"/>
      <c r="FW224" s="17"/>
      <c r="FX224" s="17"/>
      <c r="FY224" s="17"/>
      <c r="FZ224" s="17"/>
      <c r="GA224" s="17"/>
      <c r="GB224" s="17"/>
      <c r="GC224" s="17"/>
      <c r="GD224" s="17"/>
      <c r="GE224" s="17"/>
      <c r="GF224" s="17"/>
      <c r="GG224" s="17"/>
      <c r="GH224" s="17"/>
      <c r="GI224" s="17"/>
      <c r="GJ224" s="17"/>
      <c r="GK224" s="17"/>
      <c r="GL224" s="17"/>
      <c r="GM224" s="17"/>
      <c r="GN224" s="17"/>
      <c r="GO224" s="17"/>
      <c r="GP224" s="17"/>
      <c r="GQ224" s="17"/>
      <c r="GR224" s="17"/>
      <c r="GS224" s="17"/>
      <c r="GT224" s="17"/>
      <c r="GU224" s="17"/>
      <c r="GV224" s="17"/>
      <c r="GW224" s="17"/>
      <c r="GX224" s="17"/>
      <c r="GY224" s="17"/>
      <c r="GZ224" s="17"/>
      <c r="HA224" s="17"/>
    </row>
    <row r="225" spans="1:209" x14ac:dyDescent="0.25">
      <c r="A225" s="37">
        <v>43126</v>
      </c>
      <c r="B225" s="160">
        <v>565</v>
      </c>
      <c r="C225" s="24">
        <v>599</v>
      </c>
      <c r="D225" s="24">
        <v>581</v>
      </c>
      <c r="E225" s="22" t="s">
        <v>608</v>
      </c>
      <c r="F225" s="16"/>
      <c r="G225" s="22" t="s">
        <v>1167</v>
      </c>
      <c r="H225" s="17"/>
      <c r="I225" s="35">
        <v>11872000</v>
      </c>
      <c r="J225" s="35">
        <v>10437467</v>
      </c>
      <c r="K225" s="35">
        <f t="shared" si="1"/>
        <v>1434533</v>
      </c>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c r="EI225" s="17"/>
      <c r="EJ225" s="17"/>
      <c r="EK225" s="17"/>
      <c r="EL225" s="17"/>
      <c r="EM225" s="17"/>
      <c r="EN225" s="17"/>
      <c r="EO225" s="17"/>
      <c r="EP225" s="17"/>
      <c r="EQ225" s="17"/>
      <c r="ER225" s="17"/>
      <c r="ES225" s="17"/>
      <c r="ET225" s="17"/>
      <c r="EU225" s="17"/>
      <c r="EV225" s="17"/>
      <c r="EW225" s="17"/>
      <c r="EX225" s="17"/>
      <c r="EY225" s="17"/>
      <c r="EZ225" s="17"/>
      <c r="FA225" s="17"/>
      <c r="FB225" s="17"/>
      <c r="FC225" s="17"/>
      <c r="FD225" s="17"/>
      <c r="FE225" s="17"/>
      <c r="FF225" s="17"/>
      <c r="FG225" s="17"/>
      <c r="FH225" s="17"/>
      <c r="FI225" s="17"/>
      <c r="FJ225" s="17"/>
      <c r="FK225" s="17"/>
      <c r="FL225" s="17"/>
      <c r="FM225" s="17"/>
      <c r="FN225" s="17"/>
      <c r="FO225" s="17"/>
      <c r="FP225" s="17"/>
      <c r="FQ225" s="17"/>
      <c r="FR225" s="17"/>
      <c r="FS225" s="17"/>
      <c r="FT225" s="17"/>
      <c r="FU225" s="17"/>
      <c r="FV225" s="17"/>
      <c r="FW225" s="17"/>
      <c r="FX225" s="17"/>
      <c r="FY225" s="17"/>
      <c r="FZ225" s="17"/>
      <c r="GA225" s="17"/>
      <c r="GB225" s="17"/>
      <c r="GC225" s="17"/>
      <c r="GD225" s="17"/>
      <c r="GE225" s="17"/>
      <c r="GF225" s="17"/>
      <c r="GG225" s="17"/>
      <c r="GH225" s="17"/>
      <c r="GI225" s="17"/>
      <c r="GJ225" s="17"/>
      <c r="GK225" s="17"/>
      <c r="GL225" s="17"/>
      <c r="GM225" s="17"/>
      <c r="GN225" s="17"/>
      <c r="GO225" s="17"/>
      <c r="GP225" s="17"/>
      <c r="GQ225" s="17"/>
      <c r="GR225" s="17"/>
      <c r="GS225" s="17"/>
      <c r="GT225" s="17"/>
      <c r="GU225" s="17"/>
      <c r="GV225" s="17"/>
      <c r="GW225" s="17"/>
      <c r="GX225" s="17"/>
      <c r="GY225" s="17"/>
      <c r="GZ225" s="17"/>
      <c r="HA225" s="17"/>
    </row>
    <row r="226" spans="1:209" x14ac:dyDescent="0.25">
      <c r="A226" s="37">
        <v>43126</v>
      </c>
      <c r="B226" s="160">
        <v>591</v>
      </c>
      <c r="C226" s="24">
        <v>510</v>
      </c>
      <c r="D226" s="24">
        <v>582</v>
      </c>
      <c r="E226" s="22" t="s">
        <v>592</v>
      </c>
      <c r="F226" s="16"/>
      <c r="G226" s="22" t="s">
        <v>1168</v>
      </c>
      <c r="H226" s="17"/>
      <c r="I226" s="35">
        <v>26960000</v>
      </c>
      <c r="J226" s="35">
        <v>23702333</v>
      </c>
      <c r="K226" s="35">
        <f t="shared" si="1"/>
        <v>3257667</v>
      </c>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7"/>
      <c r="FH226" s="17"/>
      <c r="FI226" s="17"/>
      <c r="FJ226" s="17"/>
      <c r="FK226" s="17"/>
      <c r="FL226" s="17"/>
      <c r="FM226" s="17"/>
      <c r="FN226" s="17"/>
      <c r="FO226" s="17"/>
      <c r="FP226" s="17"/>
      <c r="FQ226" s="17"/>
      <c r="FR226" s="17"/>
      <c r="FS226" s="17"/>
      <c r="FT226" s="17"/>
      <c r="FU226" s="17"/>
      <c r="FV226" s="17"/>
      <c r="FW226" s="17"/>
      <c r="FX226" s="17"/>
      <c r="FY226" s="17"/>
      <c r="FZ226" s="17"/>
      <c r="GA226" s="17"/>
      <c r="GB226" s="17"/>
      <c r="GC226" s="17"/>
      <c r="GD226" s="17"/>
      <c r="GE226" s="17"/>
      <c r="GF226" s="17"/>
      <c r="GG226" s="17"/>
      <c r="GH226" s="17"/>
      <c r="GI226" s="17"/>
      <c r="GJ226" s="17"/>
      <c r="GK226" s="17"/>
      <c r="GL226" s="17"/>
      <c r="GM226" s="17"/>
      <c r="GN226" s="17"/>
      <c r="GO226" s="17"/>
      <c r="GP226" s="17"/>
      <c r="GQ226" s="17"/>
      <c r="GR226" s="17"/>
      <c r="GS226" s="17"/>
      <c r="GT226" s="17"/>
      <c r="GU226" s="17"/>
      <c r="GV226" s="17"/>
      <c r="GW226" s="17"/>
      <c r="GX226" s="17"/>
      <c r="GY226" s="17"/>
      <c r="GZ226" s="17"/>
      <c r="HA226" s="17"/>
    </row>
    <row r="227" spans="1:209" x14ac:dyDescent="0.25">
      <c r="A227" s="37">
        <v>43126</v>
      </c>
      <c r="B227" s="160">
        <v>580</v>
      </c>
      <c r="C227" s="24">
        <v>601</v>
      </c>
      <c r="D227" s="24">
        <v>585</v>
      </c>
      <c r="E227" s="22" t="s">
        <v>612</v>
      </c>
      <c r="F227" s="16"/>
      <c r="G227" s="22" t="s">
        <v>1169</v>
      </c>
      <c r="H227" s="17"/>
      <c r="I227" s="35">
        <v>38400000</v>
      </c>
      <c r="J227" s="35">
        <v>33760000</v>
      </c>
      <c r="K227" s="35">
        <f t="shared" si="1"/>
        <v>4640000</v>
      </c>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c r="EB227" s="17"/>
      <c r="EC227" s="17"/>
      <c r="ED227" s="17"/>
      <c r="EE227" s="17"/>
      <c r="EF227" s="17"/>
      <c r="EG227" s="17"/>
      <c r="EH227" s="17"/>
      <c r="EI227" s="17"/>
      <c r="EJ227" s="17"/>
      <c r="EK227" s="17"/>
      <c r="EL227" s="17"/>
      <c r="EM227" s="17"/>
      <c r="EN227" s="17"/>
      <c r="EO227" s="17"/>
      <c r="EP227" s="17"/>
      <c r="EQ227" s="17"/>
      <c r="ER227" s="17"/>
      <c r="ES227" s="17"/>
      <c r="ET227" s="17"/>
      <c r="EU227" s="17"/>
      <c r="EV227" s="17"/>
      <c r="EW227" s="17"/>
      <c r="EX227" s="17"/>
      <c r="EY227" s="17"/>
      <c r="EZ227" s="17"/>
      <c r="FA227" s="17"/>
      <c r="FB227" s="17"/>
      <c r="FC227" s="17"/>
      <c r="FD227" s="17"/>
      <c r="FE227" s="17"/>
      <c r="FF227" s="17"/>
      <c r="FG227" s="17"/>
      <c r="FH227" s="17"/>
      <c r="FI227" s="17"/>
      <c r="FJ227" s="17"/>
      <c r="FK227" s="17"/>
      <c r="FL227" s="17"/>
      <c r="FM227" s="17"/>
      <c r="FN227" s="17"/>
      <c r="FO227" s="17"/>
      <c r="FP227" s="17"/>
      <c r="FQ227" s="17"/>
      <c r="FR227" s="17"/>
      <c r="FS227" s="17"/>
      <c r="FT227" s="17"/>
      <c r="FU227" s="17"/>
      <c r="FV227" s="17"/>
      <c r="FW227" s="17"/>
      <c r="FX227" s="17"/>
      <c r="FY227" s="17"/>
      <c r="FZ227" s="17"/>
      <c r="GA227" s="17"/>
      <c r="GB227" s="17"/>
      <c r="GC227" s="17"/>
      <c r="GD227" s="17"/>
      <c r="GE227" s="17"/>
      <c r="GF227" s="17"/>
      <c r="GG227" s="17"/>
      <c r="GH227" s="17"/>
      <c r="GI227" s="17"/>
      <c r="GJ227" s="17"/>
      <c r="GK227" s="17"/>
      <c r="GL227" s="17"/>
      <c r="GM227" s="17"/>
      <c r="GN227" s="17"/>
      <c r="GO227" s="17"/>
      <c r="GP227" s="17"/>
      <c r="GQ227" s="17"/>
      <c r="GR227" s="17"/>
      <c r="GS227" s="17"/>
      <c r="GT227" s="17"/>
      <c r="GU227" s="17"/>
      <c r="GV227" s="17"/>
      <c r="GW227" s="17"/>
      <c r="GX227" s="17"/>
      <c r="GY227" s="17"/>
      <c r="GZ227" s="17"/>
      <c r="HA227" s="17"/>
    </row>
    <row r="228" spans="1:209" x14ac:dyDescent="0.25">
      <c r="A228" s="37">
        <v>43126</v>
      </c>
      <c r="B228" s="160">
        <v>489</v>
      </c>
      <c r="C228" s="24">
        <v>491</v>
      </c>
      <c r="D228" s="24">
        <v>587</v>
      </c>
      <c r="E228" s="22" t="s">
        <v>999</v>
      </c>
      <c r="F228" s="16"/>
      <c r="G228" s="22" t="s">
        <v>1170</v>
      </c>
      <c r="H228" s="17"/>
      <c r="I228" s="35">
        <v>24706000</v>
      </c>
      <c r="J228" s="35">
        <v>15722000</v>
      </c>
      <c r="K228" s="35">
        <f t="shared" si="1"/>
        <v>8984000</v>
      </c>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c r="EB228" s="17"/>
      <c r="EC228" s="17"/>
      <c r="ED228" s="17"/>
      <c r="EE228" s="17"/>
      <c r="EF228" s="17"/>
      <c r="EG228" s="17"/>
      <c r="EH228" s="17"/>
      <c r="EI228" s="17"/>
      <c r="EJ228" s="17"/>
      <c r="EK228" s="17"/>
      <c r="EL228" s="17"/>
      <c r="EM228" s="17"/>
      <c r="EN228" s="17"/>
      <c r="EO228" s="17"/>
      <c r="EP228" s="17"/>
      <c r="EQ228" s="17"/>
      <c r="ER228" s="17"/>
      <c r="ES228" s="17"/>
      <c r="ET228" s="17"/>
      <c r="EU228" s="17"/>
      <c r="EV228" s="17"/>
      <c r="EW228" s="17"/>
      <c r="EX228" s="17"/>
      <c r="EY228" s="17"/>
      <c r="EZ228" s="17"/>
      <c r="FA228" s="17"/>
      <c r="FB228" s="17"/>
      <c r="FC228" s="17"/>
      <c r="FD228" s="17"/>
      <c r="FE228" s="17"/>
      <c r="FF228" s="17"/>
      <c r="FG228" s="17"/>
      <c r="FH228" s="17"/>
      <c r="FI228" s="17"/>
      <c r="FJ228" s="17"/>
      <c r="FK228" s="17"/>
      <c r="FL228" s="17"/>
      <c r="FM228" s="17"/>
      <c r="FN228" s="17"/>
      <c r="FO228" s="17"/>
      <c r="FP228" s="17"/>
      <c r="FQ228" s="17"/>
      <c r="FR228" s="17"/>
      <c r="FS228" s="17"/>
      <c r="FT228" s="17"/>
      <c r="FU228" s="17"/>
      <c r="FV228" s="17"/>
      <c r="FW228" s="17"/>
      <c r="FX228" s="17"/>
      <c r="FY228" s="17"/>
      <c r="FZ228" s="17"/>
      <c r="GA228" s="17"/>
      <c r="GB228" s="17"/>
      <c r="GC228" s="17"/>
      <c r="GD228" s="17"/>
      <c r="GE228" s="17"/>
      <c r="GF228" s="17"/>
      <c r="GG228" s="17"/>
      <c r="GH228" s="17"/>
      <c r="GI228" s="17"/>
      <c r="GJ228" s="17"/>
      <c r="GK228" s="17"/>
      <c r="GL228" s="17"/>
      <c r="GM228" s="17"/>
      <c r="GN228" s="17"/>
      <c r="GO228" s="17"/>
      <c r="GP228" s="17"/>
      <c r="GQ228" s="17"/>
      <c r="GR228" s="17"/>
      <c r="GS228" s="17"/>
      <c r="GT228" s="17"/>
      <c r="GU228" s="17"/>
      <c r="GV228" s="17"/>
      <c r="GW228" s="17"/>
      <c r="GX228" s="17"/>
      <c r="GY228" s="17"/>
      <c r="GZ228" s="17"/>
      <c r="HA228" s="17"/>
    </row>
    <row r="229" spans="1:209" x14ac:dyDescent="0.25">
      <c r="A229" s="37">
        <v>43126</v>
      </c>
      <c r="B229" s="160">
        <v>19</v>
      </c>
      <c r="C229" s="24">
        <v>509</v>
      </c>
      <c r="D229" s="24">
        <v>588</v>
      </c>
      <c r="E229" s="22" t="s">
        <v>592</v>
      </c>
      <c r="F229" s="16"/>
      <c r="G229" s="22" t="s">
        <v>1171</v>
      </c>
      <c r="H229" s="17"/>
      <c r="I229" s="35">
        <v>26960000</v>
      </c>
      <c r="J229" s="35">
        <v>23702333</v>
      </c>
      <c r="K229" s="35">
        <f t="shared" si="1"/>
        <v>3257667</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c r="EB229" s="17"/>
      <c r="EC229" s="17"/>
      <c r="ED229" s="17"/>
      <c r="EE229" s="17"/>
      <c r="EF229" s="17"/>
      <c r="EG229" s="17"/>
      <c r="EH229" s="17"/>
      <c r="EI229" s="17"/>
      <c r="EJ229" s="17"/>
      <c r="EK229" s="17"/>
      <c r="EL229" s="17"/>
      <c r="EM229" s="17"/>
      <c r="EN229" s="17"/>
      <c r="EO229" s="17"/>
      <c r="EP229" s="17"/>
      <c r="EQ229" s="17"/>
      <c r="ER229" s="17"/>
      <c r="ES229" s="17"/>
      <c r="ET229" s="17"/>
      <c r="EU229" s="17"/>
      <c r="EV229" s="17"/>
      <c r="EW229" s="17"/>
      <c r="EX229" s="17"/>
      <c r="EY229" s="17"/>
      <c r="EZ229" s="17"/>
      <c r="FA229" s="17"/>
      <c r="FB229" s="17"/>
      <c r="FC229" s="17"/>
      <c r="FD229" s="17"/>
      <c r="FE229" s="17"/>
      <c r="FF229" s="17"/>
      <c r="FG229" s="17"/>
      <c r="FH229" s="17"/>
      <c r="FI229" s="17"/>
      <c r="FJ229" s="17"/>
      <c r="FK229" s="17"/>
      <c r="FL229" s="17"/>
      <c r="FM229" s="17"/>
      <c r="FN229" s="17"/>
      <c r="FO229" s="17"/>
      <c r="FP229" s="17"/>
      <c r="FQ229" s="17"/>
      <c r="FR229" s="17"/>
      <c r="FS229" s="17"/>
      <c r="FT229" s="17"/>
      <c r="FU229" s="17"/>
      <c r="FV229" s="17"/>
      <c r="FW229" s="17"/>
      <c r="FX229" s="17"/>
      <c r="FY229" s="17"/>
      <c r="FZ229" s="17"/>
      <c r="GA229" s="17"/>
      <c r="GB229" s="17"/>
      <c r="GC229" s="17"/>
      <c r="GD229" s="17"/>
      <c r="GE229" s="17"/>
      <c r="GF229" s="17"/>
      <c r="GG229" s="17"/>
      <c r="GH229" s="17"/>
      <c r="GI229" s="17"/>
      <c r="GJ229" s="17"/>
      <c r="GK229" s="17"/>
      <c r="GL229" s="17"/>
      <c r="GM229" s="17"/>
      <c r="GN229" s="17"/>
      <c r="GO229" s="17"/>
      <c r="GP229" s="17"/>
      <c r="GQ229" s="17"/>
      <c r="GR229" s="17"/>
      <c r="GS229" s="17"/>
      <c r="GT229" s="17"/>
      <c r="GU229" s="17"/>
      <c r="GV229" s="17"/>
      <c r="GW229" s="17"/>
      <c r="GX229" s="17"/>
      <c r="GY229" s="17"/>
      <c r="GZ229" s="17"/>
      <c r="HA229" s="17"/>
    </row>
    <row r="230" spans="1:209" x14ac:dyDescent="0.25">
      <c r="A230" s="37">
        <v>43126</v>
      </c>
      <c r="B230" s="160">
        <v>583</v>
      </c>
      <c r="C230" s="24">
        <v>568</v>
      </c>
      <c r="D230" s="24">
        <v>590</v>
      </c>
      <c r="E230" s="22" t="s">
        <v>608</v>
      </c>
      <c r="F230" s="16"/>
      <c r="G230" s="22" t="s">
        <v>1172</v>
      </c>
      <c r="H230" s="17"/>
      <c r="I230" s="35">
        <v>16000000</v>
      </c>
      <c r="J230" s="35">
        <v>13933333</v>
      </c>
      <c r="K230" s="35">
        <f t="shared" si="1"/>
        <v>2066667</v>
      </c>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c r="EB230" s="17"/>
      <c r="EC230" s="17"/>
      <c r="ED230" s="17"/>
      <c r="EE230" s="17"/>
      <c r="EF230" s="17"/>
      <c r="EG230" s="17"/>
      <c r="EH230" s="17"/>
      <c r="EI230" s="17"/>
      <c r="EJ230" s="17"/>
      <c r="EK230" s="17"/>
      <c r="EL230" s="17"/>
      <c r="EM230" s="17"/>
      <c r="EN230" s="17"/>
      <c r="EO230" s="17"/>
      <c r="EP230" s="17"/>
      <c r="EQ230" s="17"/>
      <c r="ER230" s="17"/>
      <c r="ES230" s="17"/>
      <c r="ET230" s="17"/>
      <c r="EU230" s="17"/>
      <c r="EV230" s="17"/>
      <c r="EW230" s="17"/>
      <c r="EX230" s="17"/>
      <c r="EY230" s="17"/>
      <c r="EZ230" s="17"/>
      <c r="FA230" s="17"/>
      <c r="FB230" s="17"/>
      <c r="FC230" s="17"/>
      <c r="FD230" s="17"/>
      <c r="FE230" s="17"/>
      <c r="FF230" s="17"/>
      <c r="FG230" s="17"/>
      <c r="FH230" s="17"/>
      <c r="FI230" s="17"/>
      <c r="FJ230" s="17"/>
      <c r="FK230" s="17"/>
      <c r="FL230" s="17"/>
      <c r="FM230" s="17"/>
      <c r="FN230" s="17"/>
      <c r="FO230" s="17"/>
      <c r="FP230" s="17"/>
      <c r="FQ230" s="17"/>
      <c r="FR230" s="17"/>
      <c r="FS230" s="17"/>
      <c r="FT230" s="17"/>
      <c r="FU230" s="17"/>
      <c r="FV230" s="17"/>
      <c r="FW230" s="17"/>
      <c r="FX230" s="17"/>
      <c r="FY230" s="17"/>
      <c r="FZ230" s="17"/>
      <c r="GA230" s="17"/>
      <c r="GB230" s="17"/>
      <c r="GC230" s="17"/>
      <c r="GD230" s="17"/>
      <c r="GE230" s="17"/>
      <c r="GF230" s="17"/>
      <c r="GG230" s="17"/>
      <c r="GH230" s="17"/>
      <c r="GI230" s="17"/>
      <c r="GJ230" s="17"/>
      <c r="GK230" s="17"/>
      <c r="GL230" s="17"/>
      <c r="GM230" s="17"/>
      <c r="GN230" s="17"/>
      <c r="GO230" s="17"/>
      <c r="GP230" s="17"/>
      <c r="GQ230" s="17"/>
      <c r="GR230" s="17"/>
      <c r="GS230" s="17"/>
      <c r="GT230" s="17"/>
      <c r="GU230" s="17"/>
      <c r="GV230" s="17"/>
      <c r="GW230" s="17"/>
      <c r="GX230" s="17"/>
      <c r="GY230" s="17"/>
      <c r="GZ230" s="17"/>
      <c r="HA230" s="17"/>
    </row>
    <row r="231" spans="1:209" x14ac:dyDescent="0.25">
      <c r="A231" s="37">
        <v>43126</v>
      </c>
      <c r="B231" s="160">
        <v>546</v>
      </c>
      <c r="C231" s="24">
        <v>585</v>
      </c>
      <c r="D231" s="24">
        <v>600</v>
      </c>
      <c r="E231" s="22" t="s">
        <v>608</v>
      </c>
      <c r="F231" s="16"/>
      <c r="G231" s="22" t="s">
        <v>1173</v>
      </c>
      <c r="H231" s="17"/>
      <c r="I231" s="35">
        <v>11872000</v>
      </c>
      <c r="J231" s="35">
        <v>10437467</v>
      </c>
      <c r="K231" s="35">
        <f t="shared" si="1"/>
        <v>1434533</v>
      </c>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row>
    <row r="232" spans="1:209" x14ac:dyDescent="0.25">
      <c r="A232" s="37">
        <v>43126</v>
      </c>
      <c r="B232" s="160">
        <v>538</v>
      </c>
      <c r="C232" s="24">
        <v>573</v>
      </c>
      <c r="D232" s="24">
        <v>601</v>
      </c>
      <c r="E232" s="22" t="s">
        <v>1001</v>
      </c>
      <c r="F232" s="16"/>
      <c r="G232" s="22" t="s">
        <v>1174</v>
      </c>
      <c r="H232" s="17"/>
      <c r="I232" s="35">
        <v>36000000</v>
      </c>
      <c r="J232" s="35">
        <v>31650000</v>
      </c>
      <c r="K232" s="35">
        <f t="shared" si="1"/>
        <v>4350000</v>
      </c>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row>
    <row r="233" spans="1:209" x14ac:dyDescent="0.25">
      <c r="A233" s="37">
        <v>43126</v>
      </c>
      <c r="B233" s="160">
        <v>503</v>
      </c>
      <c r="C233" s="24">
        <v>531</v>
      </c>
      <c r="D233" s="24">
        <v>603</v>
      </c>
      <c r="E233" s="22" t="s">
        <v>597</v>
      </c>
      <c r="F233" s="16"/>
      <c r="G233" s="22" t="s">
        <v>1175</v>
      </c>
      <c r="H233" s="17"/>
      <c r="I233" s="35">
        <v>36000000</v>
      </c>
      <c r="J233" s="35">
        <v>31650000</v>
      </c>
      <c r="K233" s="35">
        <f t="shared" si="1"/>
        <v>4350000</v>
      </c>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row>
    <row r="234" spans="1:209" x14ac:dyDescent="0.25">
      <c r="A234" s="37">
        <v>43126</v>
      </c>
      <c r="B234" s="160">
        <v>563</v>
      </c>
      <c r="C234" s="24">
        <v>614</v>
      </c>
      <c r="D234" s="24">
        <v>606</v>
      </c>
      <c r="E234" s="22" t="s">
        <v>569</v>
      </c>
      <c r="F234" s="16"/>
      <c r="G234" s="22" t="s">
        <v>1176</v>
      </c>
      <c r="H234" s="17"/>
      <c r="I234" s="35">
        <v>37800000</v>
      </c>
      <c r="J234" s="35">
        <v>33075000</v>
      </c>
      <c r="K234" s="35">
        <f t="shared" si="1"/>
        <v>4725000</v>
      </c>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c r="CL234" s="17"/>
      <c r="CM234" s="17"/>
      <c r="CN234" s="17"/>
      <c r="CO234" s="17"/>
      <c r="CP234" s="17"/>
      <c r="CQ234" s="17"/>
      <c r="CR234" s="17"/>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c r="DR234" s="17"/>
      <c r="DS234" s="17"/>
      <c r="DT234" s="17"/>
      <c r="DU234" s="17"/>
      <c r="DV234" s="17"/>
      <c r="DW234" s="17"/>
      <c r="DX234" s="17"/>
      <c r="DY234" s="17"/>
      <c r="DZ234" s="17"/>
      <c r="EA234" s="17"/>
      <c r="EB234" s="17"/>
      <c r="EC234" s="17"/>
      <c r="ED234" s="17"/>
      <c r="EE234" s="17"/>
      <c r="EF234" s="17"/>
      <c r="EG234" s="17"/>
      <c r="EH234" s="17"/>
      <c r="EI234" s="17"/>
      <c r="EJ234" s="17"/>
      <c r="EK234" s="17"/>
      <c r="EL234" s="17"/>
      <c r="EM234" s="17"/>
      <c r="EN234" s="17"/>
      <c r="EO234" s="17"/>
      <c r="EP234" s="17"/>
      <c r="EQ234" s="17"/>
      <c r="ER234" s="17"/>
      <c r="ES234" s="17"/>
      <c r="ET234" s="17"/>
      <c r="EU234" s="17"/>
      <c r="EV234" s="17"/>
      <c r="EW234" s="17"/>
      <c r="EX234" s="17"/>
      <c r="EY234" s="17"/>
      <c r="EZ234" s="17"/>
      <c r="FA234" s="17"/>
      <c r="FB234" s="17"/>
      <c r="FC234" s="17"/>
      <c r="FD234" s="17"/>
      <c r="FE234" s="17"/>
      <c r="FF234" s="17"/>
      <c r="FG234" s="17"/>
      <c r="FH234" s="17"/>
      <c r="FI234" s="17"/>
      <c r="FJ234" s="17"/>
      <c r="FK234" s="17"/>
      <c r="FL234" s="17"/>
      <c r="FM234" s="17"/>
      <c r="FN234" s="17"/>
      <c r="FO234" s="17"/>
      <c r="FP234" s="17"/>
      <c r="FQ234" s="17"/>
      <c r="FR234" s="17"/>
      <c r="FS234" s="17"/>
      <c r="FT234" s="17"/>
      <c r="FU234" s="17"/>
      <c r="FV234" s="17"/>
      <c r="FW234" s="17"/>
      <c r="FX234" s="17"/>
      <c r="FY234" s="17"/>
      <c r="FZ234" s="17"/>
      <c r="GA234" s="17"/>
      <c r="GB234" s="17"/>
      <c r="GC234" s="17"/>
      <c r="GD234" s="17"/>
      <c r="GE234" s="17"/>
      <c r="GF234" s="17"/>
      <c r="GG234" s="17"/>
      <c r="GH234" s="17"/>
      <c r="GI234" s="17"/>
      <c r="GJ234" s="17"/>
      <c r="GK234" s="17"/>
      <c r="GL234" s="17"/>
      <c r="GM234" s="17"/>
      <c r="GN234" s="17"/>
      <c r="GO234" s="17"/>
      <c r="GP234" s="17"/>
      <c r="GQ234" s="17"/>
      <c r="GR234" s="17"/>
      <c r="GS234" s="17"/>
      <c r="GT234" s="17"/>
      <c r="GU234" s="17"/>
      <c r="GV234" s="17"/>
      <c r="GW234" s="17"/>
      <c r="GX234" s="17"/>
      <c r="GY234" s="17"/>
      <c r="GZ234" s="17"/>
      <c r="HA234" s="17"/>
    </row>
    <row r="235" spans="1:209" x14ac:dyDescent="0.25">
      <c r="A235" s="37">
        <v>43126</v>
      </c>
      <c r="B235" s="160">
        <v>596</v>
      </c>
      <c r="C235" s="24">
        <v>621</v>
      </c>
      <c r="D235" s="24">
        <v>608</v>
      </c>
      <c r="E235" s="22" t="s">
        <v>597</v>
      </c>
      <c r="F235" s="16"/>
      <c r="G235" s="22" t="s">
        <v>1177</v>
      </c>
      <c r="H235" s="17"/>
      <c r="I235" s="35">
        <v>36000000</v>
      </c>
      <c r="J235" s="35">
        <v>31800000</v>
      </c>
      <c r="K235" s="35">
        <f t="shared" si="1"/>
        <v>4200000</v>
      </c>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c r="CL235" s="17"/>
      <c r="CM235" s="17"/>
      <c r="CN235" s="17"/>
      <c r="CO235" s="17"/>
      <c r="CP235" s="17"/>
      <c r="CQ235" s="17"/>
      <c r="CR235" s="17"/>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c r="DR235" s="17"/>
      <c r="DS235" s="17"/>
      <c r="DT235" s="17"/>
      <c r="DU235" s="17"/>
      <c r="DV235" s="17"/>
      <c r="DW235" s="17"/>
      <c r="DX235" s="17"/>
      <c r="DY235" s="17"/>
      <c r="DZ235" s="17"/>
      <c r="EA235" s="17"/>
      <c r="EB235" s="17"/>
      <c r="EC235" s="17"/>
      <c r="ED235" s="17"/>
      <c r="EE235" s="17"/>
      <c r="EF235" s="17"/>
      <c r="EG235" s="17"/>
      <c r="EH235" s="17"/>
      <c r="EI235" s="17"/>
      <c r="EJ235" s="17"/>
      <c r="EK235" s="17"/>
      <c r="EL235" s="17"/>
      <c r="EM235" s="17"/>
      <c r="EN235" s="17"/>
      <c r="EO235" s="17"/>
      <c r="EP235" s="17"/>
      <c r="EQ235" s="17"/>
      <c r="ER235" s="17"/>
      <c r="ES235" s="17"/>
      <c r="ET235" s="17"/>
      <c r="EU235" s="17"/>
      <c r="EV235" s="17"/>
      <c r="EW235" s="17"/>
      <c r="EX235" s="17"/>
      <c r="EY235" s="17"/>
      <c r="EZ235" s="17"/>
      <c r="FA235" s="17"/>
      <c r="FB235" s="17"/>
      <c r="FC235" s="17"/>
      <c r="FD235" s="17"/>
      <c r="FE235" s="17"/>
      <c r="FF235" s="17"/>
      <c r="FG235" s="17"/>
      <c r="FH235" s="17"/>
      <c r="FI235" s="17"/>
      <c r="FJ235" s="17"/>
      <c r="FK235" s="17"/>
      <c r="FL235" s="17"/>
      <c r="FM235" s="17"/>
      <c r="FN235" s="17"/>
      <c r="FO235" s="17"/>
      <c r="FP235" s="17"/>
      <c r="FQ235" s="17"/>
      <c r="FR235" s="17"/>
      <c r="FS235" s="17"/>
      <c r="FT235" s="17"/>
      <c r="FU235" s="17"/>
      <c r="FV235" s="17"/>
      <c r="FW235" s="17"/>
      <c r="FX235" s="17"/>
      <c r="FY235" s="17"/>
      <c r="FZ235" s="17"/>
      <c r="GA235" s="17"/>
      <c r="GB235" s="17"/>
      <c r="GC235" s="17"/>
      <c r="GD235" s="17"/>
      <c r="GE235" s="17"/>
      <c r="GF235" s="17"/>
      <c r="GG235" s="17"/>
      <c r="GH235" s="17"/>
      <c r="GI235" s="17"/>
      <c r="GJ235" s="17"/>
      <c r="GK235" s="17"/>
      <c r="GL235" s="17"/>
      <c r="GM235" s="17"/>
      <c r="GN235" s="17"/>
      <c r="GO235" s="17"/>
      <c r="GP235" s="17"/>
      <c r="GQ235" s="17"/>
      <c r="GR235" s="17"/>
      <c r="GS235" s="17"/>
      <c r="GT235" s="17"/>
      <c r="GU235" s="17"/>
      <c r="GV235" s="17"/>
      <c r="GW235" s="17"/>
      <c r="GX235" s="17"/>
      <c r="GY235" s="17"/>
      <c r="GZ235" s="17"/>
      <c r="HA235" s="17"/>
    </row>
    <row r="236" spans="1:209" x14ac:dyDescent="0.25">
      <c r="A236" s="37">
        <v>43126</v>
      </c>
      <c r="B236" s="160">
        <v>612</v>
      </c>
      <c r="C236" s="24">
        <v>635</v>
      </c>
      <c r="D236" s="24">
        <v>609</v>
      </c>
      <c r="E236" s="22" t="s">
        <v>1008</v>
      </c>
      <c r="F236" s="16"/>
      <c r="G236" s="22" t="s">
        <v>1178</v>
      </c>
      <c r="H236" s="17"/>
      <c r="I236" s="35">
        <v>60000000</v>
      </c>
      <c r="J236" s="35">
        <v>60000000</v>
      </c>
      <c r="K236" s="35">
        <f t="shared" si="1"/>
        <v>0</v>
      </c>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7"/>
      <c r="FH236" s="17"/>
      <c r="FI236" s="17"/>
      <c r="FJ236" s="17"/>
      <c r="FK236" s="17"/>
      <c r="FL236" s="17"/>
      <c r="FM236" s="17"/>
      <c r="FN236" s="17"/>
      <c r="FO236" s="17"/>
      <c r="FP236" s="17"/>
      <c r="FQ236" s="17"/>
      <c r="FR236" s="17"/>
      <c r="FS236" s="17"/>
      <c r="FT236" s="17"/>
      <c r="FU236" s="17"/>
      <c r="FV236" s="17"/>
      <c r="FW236" s="17"/>
      <c r="FX236" s="17"/>
      <c r="FY236" s="17"/>
      <c r="FZ236" s="17"/>
      <c r="GA236" s="17"/>
      <c r="GB236" s="17"/>
      <c r="GC236" s="17"/>
      <c r="GD236" s="17"/>
      <c r="GE236" s="17"/>
      <c r="GF236" s="17"/>
      <c r="GG236" s="17"/>
      <c r="GH236" s="17"/>
      <c r="GI236" s="17"/>
      <c r="GJ236" s="17"/>
      <c r="GK236" s="17"/>
      <c r="GL236" s="17"/>
      <c r="GM236" s="17"/>
      <c r="GN236" s="17"/>
      <c r="GO236" s="17"/>
      <c r="GP236" s="17"/>
      <c r="GQ236" s="17"/>
      <c r="GR236" s="17"/>
      <c r="GS236" s="17"/>
      <c r="GT236" s="17"/>
      <c r="GU236" s="17"/>
      <c r="GV236" s="17"/>
      <c r="GW236" s="17"/>
      <c r="GX236" s="17"/>
      <c r="GY236" s="17"/>
      <c r="GZ236" s="17"/>
      <c r="HA236" s="17"/>
    </row>
    <row r="237" spans="1:209" x14ac:dyDescent="0.25">
      <c r="A237" s="37">
        <v>43126</v>
      </c>
      <c r="B237" s="160">
        <v>606</v>
      </c>
      <c r="C237" s="24">
        <v>624</v>
      </c>
      <c r="D237" s="24">
        <v>612</v>
      </c>
      <c r="E237" s="22" t="s">
        <v>1009</v>
      </c>
      <c r="F237" s="16"/>
      <c r="G237" s="22" t="s">
        <v>1179</v>
      </c>
      <c r="H237" s="17"/>
      <c r="I237" s="35">
        <v>20000000</v>
      </c>
      <c r="J237" s="35">
        <v>20000000</v>
      </c>
      <c r="K237" s="35">
        <f t="shared" si="1"/>
        <v>0</v>
      </c>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c r="CL237" s="17"/>
      <c r="CM237" s="17"/>
      <c r="CN237" s="17"/>
      <c r="CO237" s="17"/>
      <c r="CP237" s="17"/>
      <c r="CQ237" s="17"/>
      <c r="CR237" s="17"/>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c r="DR237" s="17"/>
      <c r="DS237" s="17"/>
      <c r="DT237" s="17"/>
      <c r="DU237" s="17"/>
      <c r="DV237" s="17"/>
      <c r="DW237" s="17"/>
      <c r="DX237" s="17"/>
      <c r="DY237" s="17"/>
      <c r="DZ237" s="17"/>
      <c r="EA237" s="17"/>
      <c r="EB237" s="17"/>
      <c r="EC237" s="17"/>
      <c r="ED237" s="17"/>
      <c r="EE237" s="17"/>
      <c r="EF237" s="17"/>
      <c r="EG237" s="17"/>
      <c r="EH237" s="17"/>
      <c r="EI237" s="17"/>
      <c r="EJ237" s="17"/>
      <c r="EK237" s="17"/>
      <c r="EL237" s="17"/>
      <c r="EM237" s="17"/>
      <c r="EN237" s="17"/>
      <c r="EO237" s="17"/>
      <c r="EP237" s="17"/>
      <c r="EQ237" s="17"/>
      <c r="ER237" s="17"/>
      <c r="ES237" s="17"/>
      <c r="ET237" s="17"/>
      <c r="EU237" s="17"/>
      <c r="EV237" s="17"/>
      <c r="EW237" s="17"/>
      <c r="EX237" s="17"/>
      <c r="EY237" s="17"/>
      <c r="EZ237" s="17"/>
      <c r="FA237" s="17"/>
      <c r="FB237" s="17"/>
      <c r="FC237" s="17"/>
      <c r="FD237" s="17"/>
      <c r="FE237" s="17"/>
      <c r="FF237" s="17"/>
      <c r="FG237" s="17"/>
      <c r="FH237" s="17"/>
      <c r="FI237" s="17"/>
      <c r="FJ237" s="17"/>
      <c r="FK237" s="17"/>
      <c r="FL237" s="17"/>
      <c r="FM237" s="17"/>
      <c r="FN237" s="17"/>
      <c r="FO237" s="17"/>
      <c r="FP237" s="17"/>
      <c r="FQ237" s="17"/>
      <c r="FR237" s="17"/>
      <c r="FS237" s="17"/>
      <c r="FT237" s="17"/>
      <c r="FU237" s="17"/>
      <c r="FV237" s="17"/>
      <c r="FW237" s="17"/>
      <c r="FX237" s="17"/>
      <c r="FY237" s="17"/>
      <c r="FZ237" s="17"/>
      <c r="GA237" s="17"/>
      <c r="GB237" s="17"/>
      <c r="GC237" s="17"/>
      <c r="GD237" s="17"/>
      <c r="GE237" s="17"/>
      <c r="GF237" s="17"/>
      <c r="GG237" s="17"/>
      <c r="GH237" s="17"/>
      <c r="GI237" s="17"/>
      <c r="GJ237" s="17"/>
      <c r="GK237" s="17"/>
      <c r="GL237" s="17"/>
      <c r="GM237" s="17"/>
      <c r="GN237" s="17"/>
      <c r="GO237" s="17"/>
      <c r="GP237" s="17"/>
      <c r="GQ237" s="17"/>
      <c r="GR237" s="17"/>
      <c r="GS237" s="17"/>
      <c r="GT237" s="17"/>
      <c r="GU237" s="17"/>
      <c r="GV237" s="17"/>
      <c r="GW237" s="17"/>
      <c r="GX237" s="17"/>
      <c r="GY237" s="17"/>
      <c r="GZ237" s="17"/>
      <c r="HA237" s="17"/>
    </row>
    <row r="238" spans="1:209" x14ac:dyDescent="0.25">
      <c r="A238" s="37">
        <v>43126</v>
      </c>
      <c r="B238" s="160">
        <v>593</v>
      </c>
      <c r="C238" s="24">
        <v>612</v>
      </c>
      <c r="D238" s="24">
        <v>614</v>
      </c>
      <c r="E238" s="22" t="s">
        <v>567</v>
      </c>
      <c r="F238" s="16"/>
      <c r="G238" s="22" t="s">
        <v>1180</v>
      </c>
      <c r="H238" s="17"/>
      <c r="I238" s="35">
        <v>16800000</v>
      </c>
      <c r="J238" s="35">
        <v>14420000</v>
      </c>
      <c r="K238" s="35">
        <f t="shared" si="1"/>
        <v>2380000</v>
      </c>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c r="EI238" s="17"/>
      <c r="EJ238" s="17"/>
      <c r="EK238" s="17"/>
      <c r="EL238" s="17"/>
      <c r="EM238" s="17"/>
      <c r="EN238" s="17"/>
      <c r="EO238" s="17"/>
      <c r="EP238" s="17"/>
      <c r="EQ238" s="17"/>
      <c r="ER238" s="17"/>
      <c r="ES238" s="17"/>
      <c r="ET238" s="17"/>
      <c r="EU238" s="17"/>
      <c r="EV238" s="17"/>
      <c r="EW238" s="17"/>
      <c r="EX238" s="17"/>
      <c r="EY238" s="17"/>
      <c r="EZ238" s="17"/>
      <c r="FA238" s="17"/>
      <c r="FB238" s="17"/>
      <c r="FC238" s="17"/>
      <c r="FD238" s="17"/>
      <c r="FE238" s="17"/>
      <c r="FF238" s="17"/>
      <c r="FG238" s="17"/>
      <c r="FH238" s="17"/>
      <c r="FI238" s="17"/>
      <c r="FJ238" s="17"/>
      <c r="FK238" s="17"/>
      <c r="FL238" s="17"/>
      <c r="FM238" s="17"/>
      <c r="FN238" s="17"/>
      <c r="FO238" s="17"/>
      <c r="FP238" s="17"/>
      <c r="FQ238" s="17"/>
      <c r="FR238" s="17"/>
      <c r="FS238" s="17"/>
      <c r="FT238" s="17"/>
      <c r="FU238" s="17"/>
      <c r="FV238" s="17"/>
      <c r="FW238" s="17"/>
      <c r="FX238" s="17"/>
      <c r="FY238" s="17"/>
      <c r="FZ238" s="17"/>
      <c r="GA238" s="17"/>
      <c r="GB238" s="17"/>
      <c r="GC238" s="17"/>
      <c r="GD238" s="17"/>
      <c r="GE238" s="17"/>
      <c r="GF238" s="17"/>
      <c r="GG238" s="17"/>
      <c r="GH238" s="17"/>
      <c r="GI238" s="17"/>
      <c r="GJ238" s="17"/>
      <c r="GK238" s="17"/>
      <c r="GL238" s="17"/>
      <c r="GM238" s="17"/>
      <c r="GN238" s="17"/>
      <c r="GO238" s="17"/>
      <c r="GP238" s="17"/>
      <c r="GQ238" s="17"/>
      <c r="GR238" s="17"/>
      <c r="GS238" s="17"/>
      <c r="GT238" s="17"/>
      <c r="GU238" s="17"/>
      <c r="GV238" s="17"/>
      <c r="GW238" s="17"/>
      <c r="GX238" s="17"/>
      <c r="GY238" s="17"/>
      <c r="GZ238" s="17"/>
      <c r="HA238" s="17"/>
    </row>
    <row r="239" spans="1:209" x14ac:dyDescent="0.25">
      <c r="A239" s="37">
        <v>43126</v>
      </c>
      <c r="B239" s="160">
        <v>597</v>
      </c>
      <c r="C239" s="24">
        <v>623</v>
      </c>
      <c r="D239" s="24">
        <v>615</v>
      </c>
      <c r="E239" s="22" t="s">
        <v>1009</v>
      </c>
      <c r="F239" s="16"/>
      <c r="G239" s="22" t="s">
        <v>1181</v>
      </c>
      <c r="H239" s="17"/>
      <c r="I239" s="35">
        <v>20000000</v>
      </c>
      <c r="J239" s="35">
        <v>20000000</v>
      </c>
      <c r="K239" s="35">
        <f t="shared" si="1"/>
        <v>0</v>
      </c>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c r="CL239" s="17"/>
      <c r="CM239" s="17"/>
      <c r="CN239" s="17"/>
      <c r="CO239" s="17"/>
      <c r="CP239" s="17"/>
      <c r="CQ239" s="17"/>
      <c r="CR239" s="17"/>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c r="DR239" s="17"/>
      <c r="DS239" s="17"/>
      <c r="DT239" s="17"/>
      <c r="DU239" s="17"/>
      <c r="DV239" s="17"/>
      <c r="DW239" s="17"/>
      <c r="DX239" s="17"/>
      <c r="DY239" s="17"/>
      <c r="DZ239" s="17"/>
      <c r="EA239" s="17"/>
      <c r="EB239" s="17"/>
      <c r="EC239" s="17"/>
      <c r="ED239" s="17"/>
      <c r="EE239" s="17"/>
      <c r="EF239" s="17"/>
      <c r="EG239" s="17"/>
      <c r="EH239" s="17"/>
      <c r="EI239" s="17"/>
      <c r="EJ239" s="17"/>
      <c r="EK239" s="17"/>
      <c r="EL239" s="17"/>
      <c r="EM239" s="17"/>
      <c r="EN239" s="17"/>
      <c r="EO239" s="17"/>
      <c r="EP239" s="17"/>
      <c r="EQ239" s="17"/>
      <c r="ER239" s="17"/>
      <c r="ES239" s="17"/>
      <c r="ET239" s="17"/>
      <c r="EU239" s="17"/>
      <c r="EV239" s="17"/>
      <c r="EW239" s="17"/>
      <c r="EX239" s="17"/>
      <c r="EY239" s="17"/>
      <c r="EZ239" s="17"/>
      <c r="FA239" s="17"/>
      <c r="FB239" s="17"/>
      <c r="FC239" s="17"/>
      <c r="FD239" s="17"/>
      <c r="FE239" s="17"/>
      <c r="FF239" s="17"/>
      <c r="FG239" s="17"/>
      <c r="FH239" s="17"/>
      <c r="FI239" s="17"/>
      <c r="FJ239" s="17"/>
      <c r="FK239" s="17"/>
      <c r="FL239" s="17"/>
      <c r="FM239" s="17"/>
      <c r="FN239" s="17"/>
      <c r="FO239" s="17"/>
      <c r="FP239" s="17"/>
      <c r="FQ239" s="17"/>
      <c r="FR239" s="17"/>
      <c r="FS239" s="17"/>
      <c r="FT239" s="17"/>
      <c r="FU239" s="17"/>
      <c r="FV239" s="17"/>
      <c r="FW239" s="17"/>
      <c r="FX239" s="17"/>
      <c r="FY239" s="17"/>
      <c r="FZ239" s="17"/>
      <c r="GA239" s="17"/>
      <c r="GB239" s="17"/>
      <c r="GC239" s="17"/>
      <c r="GD239" s="17"/>
      <c r="GE239" s="17"/>
      <c r="GF239" s="17"/>
      <c r="GG239" s="17"/>
      <c r="GH239" s="17"/>
      <c r="GI239" s="17"/>
      <c r="GJ239" s="17"/>
      <c r="GK239" s="17"/>
      <c r="GL239" s="17"/>
      <c r="GM239" s="17"/>
      <c r="GN239" s="17"/>
      <c r="GO239" s="17"/>
      <c r="GP239" s="17"/>
      <c r="GQ239" s="17"/>
      <c r="GR239" s="17"/>
      <c r="GS239" s="17"/>
      <c r="GT239" s="17"/>
      <c r="GU239" s="17"/>
      <c r="GV239" s="17"/>
      <c r="GW239" s="17"/>
      <c r="GX239" s="17"/>
      <c r="GY239" s="17"/>
      <c r="GZ239" s="17"/>
      <c r="HA239" s="17"/>
    </row>
    <row r="240" spans="1:209" x14ac:dyDescent="0.25">
      <c r="A240" s="37">
        <v>43126</v>
      </c>
      <c r="B240" s="160">
        <v>615</v>
      </c>
      <c r="C240" s="24">
        <v>631</v>
      </c>
      <c r="D240" s="24">
        <v>617</v>
      </c>
      <c r="E240" s="22" t="s">
        <v>970</v>
      </c>
      <c r="F240" s="16"/>
      <c r="G240" s="22" t="s">
        <v>1182</v>
      </c>
      <c r="H240" s="17"/>
      <c r="I240" s="35">
        <v>40632000</v>
      </c>
      <c r="J240" s="35">
        <v>35722300</v>
      </c>
      <c r="K240" s="35">
        <f t="shared" si="1"/>
        <v>4909700</v>
      </c>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c r="DR240" s="17"/>
      <c r="DS240" s="17"/>
      <c r="DT240" s="17"/>
      <c r="DU240" s="17"/>
      <c r="DV240" s="17"/>
      <c r="DW240" s="17"/>
      <c r="DX240" s="17"/>
      <c r="DY240" s="17"/>
      <c r="DZ240" s="17"/>
      <c r="EA240" s="17"/>
      <c r="EB240" s="17"/>
      <c r="EC240" s="17"/>
      <c r="ED240" s="17"/>
      <c r="EE240" s="17"/>
      <c r="EF240" s="17"/>
      <c r="EG240" s="17"/>
      <c r="EH240" s="17"/>
      <c r="EI240" s="17"/>
      <c r="EJ240" s="17"/>
      <c r="EK240" s="17"/>
      <c r="EL240" s="17"/>
      <c r="EM240" s="17"/>
      <c r="EN240" s="17"/>
      <c r="EO240" s="17"/>
      <c r="EP240" s="17"/>
      <c r="EQ240" s="17"/>
      <c r="ER240" s="17"/>
      <c r="ES240" s="17"/>
      <c r="ET240" s="17"/>
      <c r="EU240" s="17"/>
      <c r="EV240" s="17"/>
      <c r="EW240" s="17"/>
      <c r="EX240" s="17"/>
      <c r="EY240" s="17"/>
      <c r="EZ240" s="17"/>
      <c r="FA240" s="17"/>
      <c r="FB240" s="17"/>
      <c r="FC240" s="17"/>
      <c r="FD240" s="17"/>
      <c r="FE240" s="17"/>
      <c r="FF240" s="17"/>
      <c r="FG240" s="17"/>
      <c r="FH240" s="17"/>
      <c r="FI240" s="17"/>
      <c r="FJ240" s="17"/>
      <c r="FK240" s="17"/>
      <c r="FL240" s="17"/>
      <c r="FM240" s="17"/>
      <c r="FN240" s="17"/>
      <c r="FO240" s="17"/>
      <c r="FP240" s="17"/>
      <c r="FQ240" s="17"/>
      <c r="FR240" s="17"/>
      <c r="FS240" s="17"/>
      <c r="FT240" s="17"/>
      <c r="FU240" s="17"/>
      <c r="FV240" s="17"/>
      <c r="FW240" s="17"/>
      <c r="FX240" s="17"/>
      <c r="FY240" s="17"/>
      <c r="FZ240" s="17"/>
      <c r="GA240" s="17"/>
      <c r="GB240" s="17"/>
      <c r="GC240" s="17"/>
      <c r="GD240" s="17"/>
      <c r="GE240" s="17"/>
      <c r="GF240" s="17"/>
      <c r="GG240" s="17"/>
      <c r="GH240" s="17"/>
      <c r="GI240" s="17"/>
      <c r="GJ240" s="17"/>
      <c r="GK240" s="17"/>
      <c r="GL240" s="17"/>
      <c r="GM240" s="17"/>
      <c r="GN240" s="17"/>
      <c r="GO240" s="17"/>
      <c r="GP240" s="17"/>
      <c r="GQ240" s="17"/>
      <c r="GR240" s="17"/>
      <c r="GS240" s="17"/>
      <c r="GT240" s="17"/>
      <c r="GU240" s="17"/>
      <c r="GV240" s="17"/>
      <c r="GW240" s="17"/>
      <c r="GX240" s="17"/>
      <c r="GY240" s="17"/>
      <c r="GZ240" s="17"/>
      <c r="HA240" s="17"/>
    </row>
    <row r="241" spans="1:209" x14ac:dyDescent="0.25">
      <c r="A241" s="37">
        <v>43126</v>
      </c>
      <c r="B241" s="160">
        <v>600</v>
      </c>
      <c r="C241" s="24">
        <v>636</v>
      </c>
      <c r="D241" s="24">
        <v>618</v>
      </c>
      <c r="E241" s="22" t="s">
        <v>570</v>
      </c>
      <c r="F241" s="16"/>
      <c r="G241" s="22" t="s">
        <v>1183</v>
      </c>
      <c r="H241" s="17"/>
      <c r="I241" s="35">
        <v>25275000</v>
      </c>
      <c r="J241" s="35">
        <v>25275000</v>
      </c>
      <c r="K241" s="35">
        <f t="shared" si="1"/>
        <v>0</v>
      </c>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c r="EI241" s="17"/>
      <c r="EJ241" s="17"/>
      <c r="EK241" s="17"/>
      <c r="EL241" s="17"/>
      <c r="EM241" s="17"/>
      <c r="EN241" s="17"/>
      <c r="EO241" s="17"/>
      <c r="EP241" s="17"/>
      <c r="EQ241" s="17"/>
      <c r="ER241" s="17"/>
      <c r="ES241" s="17"/>
      <c r="ET241" s="17"/>
      <c r="EU241" s="17"/>
      <c r="EV241" s="17"/>
      <c r="EW241" s="17"/>
      <c r="EX241" s="17"/>
      <c r="EY241" s="17"/>
      <c r="EZ241" s="17"/>
      <c r="FA241" s="17"/>
      <c r="FB241" s="17"/>
      <c r="FC241" s="17"/>
      <c r="FD241" s="17"/>
      <c r="FE241" s="17"/>
      <c r="FF241" s="17"/>
      <c r="FG241" s="17"/>
      <c r="FH241" s="17"/>
      <c r="FI241" s="17"/>
      <c r="FJ241" s="17"/>
      <c r="FK241" s="17"/>
      <c r="FL241" s="17"/>
      <c r="FM241" s="17"/>
      <c r="FN241" s="17"/>
      <c r="FO241" s="17"/>
      <c r="FP241" s="17"/>
      <c r="FQ241" s="17"/>
      <c r="FR241" s="17"/>
      <c r="FS241" s="17"/>
      <c r="FT241" s="17"/>
      <c r="FU241" s="17"/>
      <c r="FV241" s="17"/>
      <c r="FW241" s="17"/>
      <c r="FX241" s="17"/>
      <c r="FY241" s="17"/>
      <c r="FZ241" s="17"/>
      <c r="GA241" s="17"/>
      <c r="GB241" s="17"/>
      <c r="GC241" s="17"/>
      <c r="GD241" s="17"/>
      <c r="GE241" s="17"/>
      <c r="GF241" s="17"/>
      <c r="GG241" s="17"/>
      <c r="GH241" s="17"/>
      <c r="GI241" s="17"/>
      <c r="GJ241" s="17"/>
      <c r="GK241" s="17"/>
      <c r="GL241" s="17"/>
      <c r="GM241" s="17"/>
      <c r="GN241" s="17"/>
      <c r="GO241" s="17"/>
      <c r="GP241" s="17"/>
      <c r="GQ241" s="17"/>
      <c r="GR241" s="17"/>
      <c r="GS241" s="17"/>
      <c r="GT241" s="17"/>
      <c r="GU241" s="17"/>
      <c r="GV241" s="17"/>
      <c r="GW241" s="17"/>
      <c r="GX241" s="17"/>
      <c r="GY241" s="17"/>
      <c r="GZ241" s="17"/>
      <c r="HA241" s="17"/>
    </row>
    <row r="242" spans="1:209" x14ac:dyDescent="0.25">
      <c r="A242" s="37">
        <v>43126</v>
      </c>
      <c r="B242" s="160">
        <v>541</v>
      </c>
      <c r="C242" s="24">
        <v>576</v>
      </c>
      <c r="D242" s="24">
        <v>619</v>
      </c>
      <c r="E242" s="22" t="s">
        <v>1001</v>
      </c>
      <c r="F242" s="16"/>
      <c r="G242" s="22" t="s">
        <v>1184</v>
      </c>
      <c r="H242" s="17"/>
      <c r="I242" s="35">
        <v>36000000</v>
      </c>
      <c r="J242" s="35">
        <v>31800000</v>
      </c>
      <c r="K242" s="35">
        <f t="shared" si="1"/>
        <v>4200000</v>
      </c>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row>
    <row r="243" spans="1:209" x14ac:dyDescent="0.25">
      <c r="A243" s="37">
        <v>43126</v>
      </c>
      <c r="B243" s="160">
        <v>589</v>
      </c>
      <c r="C243" s="24">
        <v>640</v>
      </c>
      <c r="D243" s="24">
        <v>624</v>
      </c>
      <c r="E243" s="22" t="s">
        <v>1010</v>
      </c>
      <c r="F243" s="16"/>
      <c r="G243" s="22" t="s">
        <v>1185</v>
      </c>
      <c r="H243" s="17"/>
      <c r="I243" s="35">
        <v>10500000</v>
      </c>
      <c r="J243" s="35">
        <v>10500000</v>
      </c>
      <c r="K243" s="35">
        <f t="shared" si="1"/>
        <v>0</v>
      </c>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row>
    <row r="244" spans="1:209" x14ac:dyDescent="0.25">
      <c r="A244" s="37">
        <v>43126</v>
      </c>
      <c r="B244" s="160">
        <v>610</v>
      </c>
      <c r="C244" s="24">
        <v>648</v>
      </c>
      <c r="D244" s="24">
        <v>627</v>
      </c>
      <c r="E244" s="22" t="s">
        <v>1011</v>
      </c>
      <c r="F244" s="16"/>
      <c r="G244" s="22" t="s">
        <v>1186</v>
      </c>
      <c r="H244" s="17"/>
      <c r="I244" s="35">
        <v>37800000</v>
      </c>
      <c r="J244" s="35">
        <v>33075000</v>
      </c>
      <c r="K244" s="35">
        <f t="shared" si="1"/>
        <v>4725000</v>
      </c>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row>
    <row r="245" spans="1:209" x14ac:dyDescent="0.25">
      <c r="A245" s="37">
        <v>43126</v>
      </c>
      <c r="B245" s="160">
        <v>620</v>
      </c>
      <c r="C245" s="24">
        <v>641</v>
      </c>
      <c r="D245" s="24">
        <v>630</v>
      </c>
      <c r="E245" s="22" t="s">
        <v>1012</v>
      </c>
      <c r="F245" s="16"/>
      <c r="G245" s="22" t="s">
        <v>1187</v>
      </c>
      <c r="H245" s="17"/>
      <c r="I245" s="35">
        <v>17600000</v>
      </c>
      <c r="J245" s="35">
        <v>15546667</v>
      </c>
      <c r="K245" s="35">
        <f t="shared" si="1"/>
        <v>2053333</v>
      </c>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row>
    <row r="246" spans="1:209" x14ac:dyDescent="0.25">
      <c r="A246" s="37">
        <v>43126</v>
      </c>
      <c r="B246" s="160">
        <v>542</v>
      </c>
      <c r="C246" s="24">
        <v>577</v>
      </c>
      <c r="D246" s="24">
        <v>632</v>
      </c>
      <c r="E246" s="22" t="s">
        <v>1001</v>
      </c>
      <c r="F246" s="16"/>
      <c r="G246" s="22" t="s">
        <v>1188</v>
      </c>
      <c r="H246" s="17"/>
      <c r="I246" s="35">
        <v>36000000</v>
      </c>
      <c r="J246" s="35">
        <v>31650000</v>
      </c>
      <c r="K246" s="35">
        <f t="shared" si="1"/>
        <v>4350000</v>
      </c>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row>
    <row r="247" spans="1:209" x14ac:dyDescent="0.25">
      <c r="A247" s="37">
        <v>43126</v>
      </c>
      <c r="B247" s="160">
        <v>632</v>
      </c>
      <c r="C247" s="24">
        <v>649</v>
      </c>
      <c r="D247" s="24">
        <v>633</v>
      </c>
      <c r="E247" s="22" t="s">
        <v>961</v>
      </c>
      <c r="F247" s="16"/>
      <c r="G247" s="22" t="s">
        <v>1189</v>
      </c>
      <c r="H247" s="17"/>
      <c r="I247" s="35">
        <v>39992000</v>
      </c>
      <c r="J247" s="35">
        <v>35159633</v>
      </c>
      <c r="K247" s="35">
        <f t="shared" si="1"/>
        <v>4832367</v>
      </c>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row>
    <row r="248" spans="1:209" x14ac:dyDescent="0.25">
      <c r="A248" s="37">
        <v>43126</v>
      </c>
      <c r="B248" s="160">
        <v>637</v>
      </c>
      <c r="C248" s="24">
        <v>617</v>
      </c>
      <c r="D248" s="24">
        <v>634</v>
      </c>
      <c r="E248" s="22" t="s">
        <v>608</v>
      </c>
      <c r="F248" s="16"/>
      <c r="G248" s="22" t="s">
        <v>1190</v>
      </c>
      <c r="H248" s="17"/>
      <c r="I248" s="35">
        <v>14992000</v>
      </c>
      <c r="J248" s="35">
        <v>13118000</v>
      </c>
      <c r="K248" s="35">
        <f t="shared" si="1"/>
        <v>1874000</v>
      </c>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row>
    <row r="249" spans="1:209" x14ac:dyDescent="0.25">
      <c r="A249" s="37">
        <v>43126</v>
      </c>
      <c r="B249" s="160">
        <v>618</v>
      </c>
      <c r="C249" s="24">
        <v>650</v>
      </c>
      <c r="D249" s="24">
        <v>635</v>
      </c>
      <c r="E249" s="22" t="s">
        <v>956</v>
      </c>
      <c r="F249" s="16"/>
      <c r="G249" s="22" t="s">
        <v>1191</v>
      </c>
      <c r="H249" s="17"/>
      <c r="I249" s="35">
        <v>56000000</v>
      </c>
      <c r="J249" s="35">
        <v>21000000</v>
      </c>
      <c r="K249" s="35">
        <f t="shared" si="1"/>
        <v>35000000</v>
      </c>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row>
    <row r="250" spans="1:209" x14ac:dyDescent="0.25">
      <c r="A250" s="37">
        <v>43126</v>
      </c>
      <c r="B250" s="160">
        <v>617</v>
      </c>
      <c r="C250" s="24">
        <v>613</v>
      </c>
      <c r="D250" s="24">
        <v>640</v>
      </c>
      <c r="E250" s="22" t="s">
        <v>569</v>
      </c>
      <c r="F250" s="16"/>
      <c r="G250" s="22" t="s">
        <v>1192</v>
      </c>
      <c r="H250" s="17"/>
      <c r="I250" s="35">
        <v>39992000</v>
      </c>
      <c r="J250" s="35">
        <v>35159633</v>
      </c>
      <c r="K250" s="35">
        <f t="shared" si="1"/>
        <v>4832367</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row>
    <row r="251" spans="1:209" x14ac:dyDescent="0.25">
      <c r="A251" s="37">
        <v>43126</v>
      </c>
      <c r="B251" s="160">
        <v>599</v>
      </c>
      <c r="C251" s="24">
        <v>630</v>
      </c>
      <c r="D251" s="24">
        <v>641</v>
      </c>
      <c r="E251" s="22" t="s">
        <v>1013</v>
      </c>
      <c r="F251" s="16"/>
      <c r="G251" s="22" t="s">
        <v>1193</v>
      </c>
      <c r="H251" s="17"/>
      <c r="I251" s="35">
        <v>37600000</v>
      </c>
      <c r="J251" s="35">
        <v>33213333</v>
      </c>
      <c r="K251" s="35">
        <f t="shared" si="1"/>
        <v>4386667</v>
      </c>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row>
    <row r="252" spans="1:209" x14ac:dyDescent="0.25">
      <c r="A252" s="37">
        <v>43126</v>
      </c>
      <c r="B252" s="160">
        <v>537</v>
      </c>
      <c r="C252" s="24">
        <v>572</v>
      </c>
      <c r="D252" s="24">
        <v>642</v>
      </c>
      <c r="E252" s="22" t="s">
        <v>1001</v>
      </c>
      <c r="F252" s="16"/>
      <c r="G252" s="22" t="s">
        <v>1194</v>
      </c>
      <c r="H252" s="17"/>
      <c r="I252" s="35">
        <v>36000000</v>
      </c>
      <c r="J252" s="35">
        <v>31650000</v>
      </c>
      <c r="K252" s="35">
        <f t="shared" ref="K252:K315" si="2">+I252-J252</f>
        <v>4350000</v>
      </c>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row>
    <row r="253" spans="1:209" x14ac:dyDescent="0.25">
      <c r="A253" s="37">
        <v>43126</v>
      </c>
      <c r="B253" s="160">
        <v>543</v>
      </c>
      <c r="C253" s="24">
        <v>578</v>
      </c>
      <c r="D253" s="24">
        <v>644</v>
      </c>
      <c r="E253" s="22" t="s">
        <v>1001</v>
      </c>
      <c r="F253" s="16"/>
      <c r="G253" s="22" t="s">
        <v>1195</v>
      </c>
      <c r="H253" s="17"/>
      <c r="I253" s="35">
        <v>36000000</v>
      </c>
      <c r="J253" s="35">
        <v>31800000</v>
      </c>
      <c r="K253" s="35">
        <f t="shared" si="2"/>
        <v>4200000</v>
      </c>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row>
    <row r="254" spans="1:209" x14ac:dyDescent="0.25">
      <c r="A254" s="37">
        <v>43126</v>
      </c>
      <c r="B254" s="160">
        <v>636</v>
      </c>
      <c r="C254" s="24">
        <v>656</v>
      </c>
      <c r="D254" s="24">
        <v>646</v>
      </c>
      <c r="E254" s="22" t="s">
        <v>956</v>
      </c>
      <c r="F254" s="16"/>
      <c r="G254" s="22" t="s">
        <v>1196</v>
      </c>
      <c r="H254" s="17"/>
      <c r="I254" s="35">
        <v>52000000</v>
      </c>
      <c r="J254" s="35">
        <v>30333334</v>
      </c>
      <c r="K254" s="35">
        <f t="shared" si="2"/>
        <v>21666666</v>
      </c>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row>
    <row r="255" spans="1:209" x14ac:dyDescent="0.25">
      <c r="A255" s="37">
        <v>43126</v>
      </c>
      <c r="B255" s="160">
        <v>641</v>
      </c>
      <c r="C255" s="24">
        <v>651</v>
      </c>
      <c r="D255" s="24">
        <v>648</v>
      </c>
      <c r="E255" s="22" t="s">
        <v>957</v>
      </c>
      <c r="F255" s="16"/>
      <c r="G255" s="22" t="s">
        <v>1197</v>
      </c>
      <c r="H255" s="17"/>
      <c r="I255" s="35">
        <v>30000000</v>
      </c>
      <c r="J255" s="35">
        <v>30000000</v>
      </c>
      <c r="K255" s="35">
        <f t="shared" si="2"/>
        <v>0</v>
      </c>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row>
    <row r="256" spans="1:209" x14ac:dyDescent="0.25">
      <c r="A256" s="37">
        <v>43126</v>
      </c>
      <c r="B256" s="160">
        <v>643</v>
      </c>
      <c r="C256" s="24">
        <v>689</v>
      </c>
      <c r="D256" s="24">
        <v>651</v>
      </c>
      <c r="E256" s="22" t="s">
        <v>594</v>
      </c>
      <c r="F256" s="16"/>
      <c r="G256" s="22" t="s">
        <v>1198</v>
      </c>
      <c r="H256" s="17"/>
      <c r="I256" s="35">
        <v>14992000</v>
      </c>
      <c r="J256" s="35">
        <v>12805667</v>
      </c>
      <c r="K256" s="35">
        <f t="shared" si="2"/>
        <v>2186333</v>
      </c>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row>
    <row r="257" spans="1:209" x14ac:dyDescent="0.25">
      <c r="A257" s="37">
        <v>43126</v>
      </c>
      <c r="B257" s="160">
        <v>598</v>
      </c>
      <c r="C257" s="24">
        <v>620</v>
      </c>
      <c r="D257" s="24">
        <v>660</v>
      </c>
      <c r="E257" s="22" t="s">
        <v>608</v>
      </c>
      <c r="F257" s="16"/>
      <c r="G257" s="22" t="s">
        <v>1199</v>
      </c>
      <c r="H257" s="17"/>
      <c r="I257" s="35">
        <v>14992000</v>
      </c>
      <c r="J257" s="35">
        <v>13180467</v>
      </c>
      <c r="K257" s="35">
        <f t="shared" si="2"/>
        <v>1811533</v>
      </c>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row>
    <row r="258" spans="1:209" x14ac:dyDescent="0.25">
      <c r="A258" s="37">
        <v>43126</v>
      </c>
      <c r="B258" s="160">
        <v>657</v>
      </c>
      <c r="C258" s="24">
        <v>688</v>
      </c>
      <c r="D258" s="24">
        <v>664</v>
      </c>
      <c r="E258" s="22" t="s">
        <v>597</v>
      </c>
      <c r="F258" s="16"/>
      <c r="G258" s="22" t="s">
        <v>1200</v>
      </c>
      <c r="H258" s="17"/>
      <c r="I258" s="35">
        <v>22500000</v>
      </c>
      <c r="J258" s="35">
        <v>22500000</v>
      </c>
      <c r="K258" s="35">
        <f t="shared" si="2"/>
        <v>0</v>
      </c>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row>
    <row r="259" spans="1:209" x14ac:dyDescent="0.25">
      <c r="A259" s="37">
        <v>43126</v>
      </c>
      <c r="B259" s="160">
        <v>655</v>
      </c>
      <c r="C259" s="24">
        <v>690</v>
      </c>
      <c r="D259" s="24">
        <v>665</v>
      </c>
      <c r="E259" s="22" t="s">
        <v>1014</v>
      </c>
      <c r="F259" s="16"/>
      <c r="G259" s="22" t="s">
        <v>1201</v>
      </c>
      <c r="H259" s="17"/>
      <c r="I259" s="35">
        <v>17600000</v>
      </c>
      <c r="J259" s="35">
        <v>15400000</v>
      </c>
      <c r="K259" s="35">
        <f t="shared" si="2"/>
        <v>2200000</v>
      </c>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row>
    <row r="260" spans="1:209" x14ac:dyDescent="0.25">
      <c r="A260" s="37">
        <v>43126</v>
      </c>
      <c r="B260" s="160">
        <v>608</v>
      </c>
      <c r="C260" s="24">
        <v>638</v>
      </c>
      <c r="D260" s="24">
        <v>667</v>
      </c>
      <c r="E260" s="22" t="s">
        <v>1015</v>
      </c>
      <c r="F260" s="16"/>
      <c r="G260" s="22" t="s">
        <v>1202</v>
      </c>
      <c r="H260" s="17"/>
      <c r="I260" s="35">
        <v>39999600</v>
      </c>
      <c r="J260" s="35">
        <v>24833085</v>
      </c>
      <c r="K260" s="35">
        <f t="shared" si="2"/>
        <v>15166515</v>
      </c>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row>
    <row r="261" spans="1:209" x14ac:dyDescent="0.25">
      <c r="A261" s="37">
        <v>43126</v>
      </c>
      <c r="B261" s="160">
        <v>650</v>
      </c>
      <c r="C261" s="24">
        <v>680</v>
      </c>
      <c r="D261" s="24">
        <v>668</v>
      </c>
      <c r="E261" s="22" t="s">
        <v>1016</v>
      </c>
      <c r="F261" s="16"/>
      <c r="G261" s="22" t="s">
        <v>1203</v>
      </c>
      <c r="H261" s="17"/>
      <c r="I261" s="35">
        <v>168000000</v>
      </c>
      <c r="J261" s="35">
        <v>112000000</v>
      </c>
      <c r="K261" s="35">
        <f t="shared" si="2"/>
        <v>56000000</v>
      </c>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row>
    <row r="262" spans="1:209" x14ac:dyDescent="0.25">
      <c r="A262" s="37">
        <v>43126</v>
      </c>
      <c r="B262" s="160">
        <v>651</v>
      </c>
      <c r="C262" s="24">
        <v>661</v>
      </c>
      <c r="D262" s="24">
        <v>669</v>
      </c>
      <c r="E262" s="22" t="s">
        <v>584</v>
      </c>
      <c r="F262" s="16"/>
      <c r="G262" s="22" t="s">
        <v>1204</v>
      </c>
      <c r="H262" s="17"/>
      <c r="I262" s="35">
        <v>36000000</v>
      </c>
      <c r="J262" s="35">
        <v>31650000</v>
      </c>
      <c r="K262" s="35">
        <f t="shared" si="2"/>
        <v>4350000</v>
      </c>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row>
    <row r="263" spans="1:209" x14ac:dyDescent="0.25">
      <c r="A263" s="37">
        <v>43126</v>
      </c>
      <c r="B263" s="160">
        <v>658</v>
      </c>
      <c r="C263" s="24">
        <v>691</v>
      </c>
      <c r="D263" s="24">
        <v>670</v>
      </c>
      <c r="E263" s="22" t="s">
        <v>1017</v>
      </c>
      <c r="F263" s="16"/>
      <c r="G263" s="22" t="s">
        <v>1205</v>
      </c>
      <c r="H263" s="17"/>
      <c r="I263" s="35">
        <v>56000000</v>
      </c>
      <c r="J263" s="35">
        <v>49233333</v>
      </c>
      <c r="K263" s="35">
        <f t="shared" si="2"/>
        <v>6766667</v>
      </c>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row>
    <row r="264" spans="1:209" x14ac:dyDescent="0.25">
      <c r="A264" s="37">
        <v>43126</v>
      </c>
      <c r="B264" s="160">
        <v>656</v>
      </c>
      <c r="C264" s="24">
        <v>658</v>
      </c>
      <c r="D264" s="24">
        <v>671</v>
      </c>
      <c r="E264" s="22" t="s">
        <v>984</v>
      </c>
      <c r="F264" s="16"/>
      <c r="G264" s="22" t="s">
        <v>1206</v>
      </c>
      <c r="H264" s="17"/>
      <c r="I264" s="35">
        <v>23625000</v>
      </c>
      <c r="J264" s="35">
        <v>23625000</v>
      </c>
      <c r="K264" s="35">
        <f t="shared" si="2"/>
        <v>0</v>
      </c>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row>
    <row r="265" spans="1:209" x14ac:dyDescent="0.25">
      <c r="A265" s="37">
        <v>43126</v>
      </c>
      <c r="B265" s="160">
        <v>639</v>
      </c>
      <c r="C265" s="24">
        <v>663</v>
      </c>
      <c r="D265" s="24">
        <v>673</v>
      </c>
      <c r="E265" s="22" t="s">
        <v>985</v>
      </c>
      <c r="F265" s="16"/>
      <c r="G265" s="22" t="s">
        <v>1207</v>
      </c>
      <c r="H265" s="17"/>
      <c r="I265" s="35">
        <v>39992000</v>
      </c>
      <c r="J265" s="35">
        <v>35159633</v>
      </c>
      <c r="K265" s="35">
        <f t="shared" si="2"/>
        <v>4832367</v>
      </c>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row>
    <row r="266" spans="1:209" x14ac:dyDescent="0.25">
      <c r="A266" s="37">
        <v>43126</v>
      </c>
      <c r="B266" s="160">
        <v>661</v>
      </c>
      <c r="C266" s="24">
        <v>700</v>
      </c>
      <c r="D266" s="24">
        <v>677</v>
      </c>
      <c r="E266" s="22" t="s">
        <v>1017</v>
      </c>
      <c r="F266" s="16"/>
      <c r="G266" s="22" t="s">
        <v>1208</v>
      </c>
      <c r="H266" s="17"/>
      <c r="I266" s="35">
        <v>19535000</v>
      </c>
      <c r="J266" s="35">
        <v>19535000</v>
      </c>
      <c r="K266" s="35">
        <f t="shared" si="2"/>
        <v>0</v>
      </c>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row>
    <row r="267" spans="1:209" x14ac:dyDescent="0.25">
      <c r="A267" s="37">
        <v>43126</v>
      </c>
      <c r="B267" s="160">
        <v>653</v>
      </c>
      <c r="C267" s="24">
        <v>660</v>
      </c>
      <c r="D267" s="24">
        <v>678</v>
      </c>
      <c r="E267" s="22" t="s">
        <v>584</v>
      </c>
      <c r="F267" s="16"/>
      <c r="G267" s="22" t="s">
        <v>1209</v>
      </c>
      <c r="H267" s="17"/>
      <c r="I267" s="35">
        <v>36000000</v>
      </c>
      <c r="J267" s="35">
        <v>31500000</v>
      </c>
      <c r="K267" s="35">
        <f t="shared" si="2"/>
        <v>4500000</v>
      </c>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c r="EB267" s="17"/>
      <c r="EC267" s="17"/>
      <c r="ED267" s="17"/>
      <c r="EE267" s="17"/>
      <c r="EF267" s="17"/>
      <c r="EG267" s="17"/>
      <c r="EH267" s="17"/>
      <c r="EI267" s="17"/>
      <c r="EJ267" s="17"/>
      <c r="EK267" s="17"/>
      <c r="EL267" s="17"/>
      <c r="EM267" s="17"/>
      <c r="EN267" s="17"/>
      <c r="EO267" s="17"/>
      <c r="EP267" s="17"/>
      <c r="EQ267" s="17"/>
      <c r="ER267" s="17"/>
      <c r="ES267" s="17"/>
      <c r="ET267" s="17"/>
      <c r="EU267" s="17"/>
      <c r="EV267" s="17"/>
      <c r="EW267" s="17"/>
      <c r="EX267" s="17"/>
      <c r="EY267" s="17"/>
      <c r="EZ267" s="17"/>
      <c r="FA267" s="17"/>
      <c r="FB267" s="17"/>
      <c r="FC267" s="17"/>
      <c r="FD267" s="17"/>
      <c r="FE267" s="17"/>
      <c r="FF267" s="17"/>
      <c r="FG267" s="17"/>
      <c r="FH267" s="17"/>
      <c r="FI267" s="17"/>
      <c r="FJ267" s="17"/>
      <c r="FK267" s="17"/>
      <c r="FL267" s="17"/>
      <c r="FM267" s="17"/>
      <c r="FN267" s="17"/>
      <c r="FO267" s="17"/>
      <c r="FP267" s="17"/>
      <c r="FQ267" s="17"/>
      <c r="FR267" s="17"/>
      <c r="FS267" s="17"/>
      <c r="FT267" s="17"/>
      <c r="FU267" s="17"/>
      <c r="FV267" s="17"/>
      <c r="FW267" s="17"/>
      <c r="FX267" s="17"/>
      <c r="FY267" s="17"/>
      <c r="FZ267" s="17"/>
      <c r="GA267" s="17"/>
      <c r="GB267" s="17"/>
      <c r="GC267" s="17"/>
      <c r="GD267" s="17"/>
      <c r="GE267" s="17"/>
      <c r="GF267" s="17"/>
      <c r="GG267" s="17"/>
      <c r="GH267" s="17"/>
      <c r="GI267" s="17"/>
      <c r="GJ267" s="17"/>
      <c r="GK267" s="17"/>
      <c r="GL267" s="17"/>
      <c r="GM267" s="17"/>
      <c r="GN267" s="17"/>
      <c r="GO267" s="17"/>
      <c r="GP267" s="17"/>
      <c r="GQ267" s="17"/>
      <c r="GR267" s="17"/>
      <c r="GS267" s="17"/>
      <c r="GT267" s="17"/>
      <c r="GU267" s="17"/>
      <c r="GV267" s="17"/>
      <c r="GW267" s="17"/>
      <c r="GX267" s="17"/>
      <c r="GY267" s="17"/>
      <c r="GZ267" s="17"/>
      <c r="HA267" s="17"/>
    </row>
    <row r="268" spans="1:209" x14ac:dyDescent="0.25">
      <c r="A268" s="37">
        <v>43144</v>
      </c>
      <c r="B268" s="160" t="s">
        <v>1272</v>
      </c>
      <c r="C268" s="24">
        <v>717</v>
      </c>
      <c r="D268" s="24">
        <v>692</v>
      </c>
      <c r="E268" s="22" t="s">
        <v>1273</v>
      </c>
      <c r="F268" s="16"/>
      <c r="G268" s="22" t="s">
        <v>1079</v>
      </c>
      <c r="H268" s="17"/>
      <c r="I268" s="35">
        <v>43974539</v>
      </c>
      <c r="J268" s="35">
        <v>43974539</v>
      </c>
      <c r="K268" s="35">
        <f t="shared" si="2"/>
        <v>0</v>
      </c>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c r="ED268" s="17"/>
      <c r="EE268" s="17"/>
      <c r="EF268" s="17"/>
      <c r="EG268" s="17"/>
      <c r="EH268" s="17"/>
      <c r="EI268" s="17"/>
      <c r="EJ268" s="17"/>
      <c r="EK268" s="17"/>
      <c r="EL268" s="17"/>
      <c r="EM268" s="17"/>
      <c r="EN268" s="17"/>
      <c r="EO268" s="17"/>
      <c r="EP268" s="17"/>
      <c r="EQ268" s="17"/>
      <c r="ER268" s="17"/>
      <c r="ES268" s="17"/>
      <c r="ET268" s="17"/>
      <c r="EU268" s="17"/>
      <c r="EV268" s="17"/>
      <c r="EW268" s="17"/>
      <c r="EX268" s="17"/>
      <c r="EY268" s="17"/>
      <c r="EZ268" s="17"/>
      <c r="FA268" s="17"/>
      <c r="FB268" s="17"/>
      <c r="FC268" s="17"/>
      <c r="FD268" s="17"/>
      <c r="FE268" s="17"/>
      <c r="FF268" s="17"/>
      <c r="FG268" s="17"/>
      <c r="FH268" s="17"/>
      <c r="FI268" s="17"/>
      <c r="FJ268" s="17"/>
      <c r="FK268" s="17"/>
      <c r="FL268" s="17"/>
      <c r="FM268" s="17"/>
      <c r="FN268" s="17"/>
      <c r="FO268" s="17"/>
      <c r="FP268" s="17"/>
      <c r="FQ268" s="17"/>
      <c r="FR268" s="17"/>
      <c r="FS268" s="17"/>
      <c r="FT268" s="17"/>
      <c r="FU268" s="17"/>
      <c r="FV268" s="17"/>
      <c r="FW268" s="17"/>
      <c r="FX268" s="17"/>
      <c r="FY268" s="17"/>
      <c r="FZ268" s="17"/>
      <c r="GA268" s="17"/>
      <c r="GB268" s="17"/>
      <c r="GC268" s="17"/>
      <c r="GD268" s="17"/>
      <c r="GE268" s="17"/>
      <c r="GF268" s="17"/>
      <c r="GG268" s="17"/>
      <c r="GH268" s="17"/>
      <c r="GI268" s="17"/>
      <c r="GJ268" s="17"/>
      <c r="GK268" s="17"/>
      <c r="GL268" s="17"/>
      <c r="GM268" s="17"/>
      <c r="GN268" s="17"/>
      <c r="GO268" s="17"/>
      <c r="GP268" s="17"/>
      <c r="GQ268" s="17"/>
      <c r="GR268" s="17"/>
      <c r="GS268" s="17"/>
      <c r="GT268" s="17"/>
      <c r="GU268" s="17"/>
      <c r="GV268" s="17"/>
      <c r="GW268" s="17"/>
      <c r="GX268" s="17"/>
      <c r="GY268" s="17"/>
      <c r="GZ268" s="17"/>
      <c r="HA268" s="17"/>
    </row>
    <row r="269" spans="1:209" x14ac:dyDescent="0.25">
      <c r="A269" s="37">
        <v>43146</v>
      </c>
      <c r="B269" s="160" t="s">
        <v>1280</v>
      </c>
      <c r="C269" s="24">
        <v>705</v>
      </c>
      <c r="D269" s="24">
        <v>697</v>
      </c>
      <c r="E269" s="22" t="s">
        <v>1271</v>
      </c>
      <c r="F269" s="16"/>
      <c r="G269" s="22" t="s">
        <v>1281</v>
      </c>
      <c r="H269" s="17"/>
      <c r="I269" s="35">
        <v>1167790103</v>
      </c>
      <c r="J269" s="35">
        <v>1167790103</v>
      </c>
      <c r="K269" s="35">
        <f t="shared" si="2"/>
        <v>0</v>
      </c>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c r="DO269" s="17"/>
      <c r="DP269" s="17"/>
      <c r="DQ269" s="17"/>
      <c r="DR269" s="17"/>
      <c r="DS269" s="17"/>
      <c r="DT269" s="17"/>
      <c r="DU269" s="17"/>
      <c r="DV269" s="17"/>
      <c r="DW269" s="17"/>
      <c r="DX269" s="17"/>
      <c r="DY269" s="17"/>
      <c r="DZ269" s="17"/>
      <c r="EA269" s="17"/>
      <c r="EB269" s="17"/>
      <c r="EC269" s="17"/>
      <c r="ED269" s="17"/>
      <c r="EE269" s="17"/>
      <c r="EF269" s="17"/>
      <c r="EG269" s="17"/>
      <c r="EH269" s="17"/>
      <c r="EI269" s="17"/>
      <c r="EJ269" s="17"/>
      <c r="EK269" s="17"/>
      <c r="EL269" s="17"/>
      <c r="EM269" s="17"/>
      <c r="EN269" s="17"/>
      <c r="EO269" s="17"/>
      <c r="EP269" s="17"/>
      <c r="EQ269" s="17"/>
      <c r="ER269" s="17"/>
      <c r="ES269" s="17"/>
      <c r="ET269" s="17"/>
      <c r="EU269" s="17"/>
      <c r="EV269" s="17"/>
      <c r="EW269" s="17"/>
      <c r="EX269" s="17"/>
      <c r="EY269" s="17"/>
      <c r="EZ269" s="17"/>
      <c r="FA269" s="17"/>
      <c r="FB269" s="17"/>
      <c r="FC269" s="17"/>
      <c r="FD269" s="17"/>
      <c r="FE269" s="17"/>
      <c r="FF269" s="17"/>
      <c r="FG269" s="17"/>
      <c r="FH269" s="17"/>
      <c r="FI269" s="17"/>
      <c r="FJ269" s="17"/>
      <c r="FK269" s="17"/>
      <c r="FL269" s="17"/>
      <c r="FM269" s="17"/>
      <c r="FN269" s="17"/>
      <c r="FO269" s="17"/>
      <c r="FP269" s="17"/>
      <c r="FQ269" s="17"/>
      <c r="FR269" s="17"/>
      <c r="FS269" s="17"/>
      <c r="FT269" s="17"/>
      <c r="FU269" s="17"/>
      <c r="FV269" s="17"/>
      <c r="FW269" s="17"/>
      <c r="FX269" s="17"/>
      <c r="FY269" s="17"/>
      <c r="FZ269" s="17"/>
      <c r="GA269" s="17"/>
      <c r="GB269" s="17"/>
      <c r="GC269" s="17"/>
      <c r="GD269" s="17"/>
      <c r="GE269" s="17"/>
      <c r="GF269" s="17"/>
      <c r="GG269" s="17"/>
      <c r="GH269" s="17"/>
      <c r="GI269" s="17"/>
      <c r="GJ269" s="17"/>
      <c r="GK269" s="17"/>
      <c r="GL269" s="17"/>
      <c r="GM269" s="17"/>
      <c r="GN269" s="17"/>
      <c r="GO269" s="17"/>
      <c r="GP269" s="17"/>
      <c r="GQ269" s="17"/>
      <c r="GR269" s="17"/>
      <c r="GS269" s="17"/>
      <c r="GT269" s="17"/>
      <c r="GU269" s="17"/>
      <c r="GV269" s="17"/>
      <c r="GW269" s="17"/>
      <c r="GX269" s="17"/>
      <c r="GY269" s="17"/>
      <c r="GZ269" s="17"/>
      <c r="HA269" s="17"/>
    </row>
    <row r="270" spans="1:209" x14ac:dyDescent="0.25">
      <c r="A270" s="37">
        <v>43147</v>
      </c>
      <c r="B270" s="160" t="s">
        <v>1275</v>
      </c>
      <c r="C270" s="24">
        <v>723</v>
      </c>
      <c r="D270" s="24">
        <v>716</v>
      </c>
      <c r="E270" s="22" t="s">
        <v>1276</v>
      </c>
      <c r="F270" s="16"/>
      <c r="G270" s="22" t="s">
        <v>1079</v>
      </c>
      <c r="H270" s="17"/>
      <c r="I270" s="35">
        <v>139162287</v>
      </c>
      <c r="J270" s="35">
        <v>139162287</v>
      </c>
      <c r="K270" s="35">
        <f t="shared" si="2"/>
        <v>0</v>
      </c>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c r="ED270" s="17"/>
      <c r="EE270" s="17"/>
      <c r="EF270" s="17"/>
      <c r="EG270" s="17"/>
      <c r="EH270" s="17"/>
      <c r="EI270" s="17"/>
      <c r="EJ270" s="17"/>
      <c r="EK270" s="17"/>
      <c r="EL270" s="17"/>
      <c r="EM270" s="17"/>
      <c r="EN270" s="17"/>
      <c r="EO270" s="17"/>
      <c r="EP270" s="17"/>
      <c r="EQ270" s="17"/>
      <c r="ER270" s="17"/>
      <c r="ES270" s="17"/>
      <c r="ET270" s="17"/>
      <c r="EU270" s="17"/>
      <c r="EV270" s="17"/>
      <c r="EW270" s="17"/>
      <c r="EX270" s="17"/>
      <c r="EY270" s="17"/>
      <c r="EZ270" s="17"/>
      <c r="FA270" s="17"/>
      <c r="FB270" s="17"/>
      <c r="FC270" s="17"/>
      <c r="FD270" s="17"/>
      <c r="FE270" s="17"/>
      <c r="FF270" s="17"/>
      <c r="FG270" s="17"/>
      <c r="FH270" s="17"/>
      <c r="FI270" s="17"/>
      <c r="FJ270" s="17"/>
      <c r="FK270" s="17"/>
      <c r="FL270" s="17"/>
      <c r="FM270" s="17"/>
      <c r="FN270" s="17"/>
      <c r="FO270" s="17"/>
      <c r="FP270" s="17"/>
      <c r="FQ270" s="17"/>
      <c r="FR270" s="17"/>
      <c r="FS270" s="17"/>
      <c r="FT270" s="17"/>
      <c r="FU270" s="17"/>
      <c r="FV270" s="17"/>
      <c r="FW270" s="17"/>
      <c r="FX270" s="17"/>
      <c r="FY270" s="17"/>
      <c r="FZ270" s="17"/>
      <c r="GA270" s="17"/>
      <c r="GB270" s="17"/>
      <c r="GC270" s="17"/>
      <c r="GD270" s="17"/>
      <c r="GE270" s="17"/>
      <c r="GF270" s="17"/>
      <c r="GG270" s="17"/>
      <c r="GH270" s="17"/>
      <c r="GI270" s="17"/>
      <c r="GJ270" s="17"/>
      <c r="GK270" s="17"/>
      <c r="GL270" s="17"/>
      <c r="GM270" s="17"/>
      <c r="GN270" s="17"/>
      <c r="GO270" s="17"/>
      <c r="GP270" s="17"/>
      <c r="GQ270" s="17"/>
      <c r="GR270" s="17"/>
      <c r="GS270" s="17"/>
      <c r="GT270" s="17"/>
      <c r="GU270" s="17"/>
      <c r="GV270" s="17"/>
      <c r="GW270" s="17"/>
      <c r="GX270" s="17"/>
      <c r="GY270" s="17"/>
      <c r="GZ270" s="17"/>
      <c r="HA270" s="17"/>
    </row>
    <row r="271" spans="1:209" x14ac:dyDescent="0.25">
      <c r="A271" s="37">
        <v>43147</v>
      </c>
      <c r="B271" s="160" t="s">
        <v>1277</v>
      </c>
      <c r="C271" s="24">
        <v>722</v>
      </c>
      <c r="D271" s="24">
        <v>717</v>
      </c>
      <c r="E271" s="22" t="s">
        <v>1278</v>
      </c>
      <c r="F271" s="16"/>
      <c r="G271" s="22" t="s">
        <v>1079</v>
      </c>
      <c r="H271" s="17"/>
      <c r="I271" s="35">
        <v>214108</v>
      </c>
      <c r="J271" s="35">
        <v>214108</v>
      </c>
      <c r="K271" s="35">
        <f t="shared" si="2"/>
        <v>0</v>
      </c>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c r="ED271" s="17"/>
      <c r="EE271" s="17"/>
      <c r="EF271" s="17"/>
      <c r="EG271" s="17"/>
      <c r="EH271" s="17"/>
      <c r="EI271" s="17"/>
      <c r="EJ271" s="17"/>
      <c r="EK271" s="17"/>
      <c r="EL271" s="17"/>
      <c r="EM271" s="17"/>
      <c r="EN271" s="17"/>
      <c r="EO271" s="17"/>
      <c r="EP271" s="17"/>
      <c r="EQ271" s="17"/>
      <c r="ER271" s="17"/>
      <c r="ES271" s="17"/>
      <c r="ET271" s="17"/>
      <c r="EU271" s="17"/>
      <c r="EV271" s="17"/>
      <c r="EW271" s="17"/>
      <c r="EX271" s="17"/>
      <c r="EY271" s="17"/>
      <c r="EZ271" s="17"/>
      <c r="FA271" s="17"/>
      <c r="FB271" s="17"/>
      <c r="FC271" s="17"/>
      <c r="FD271" s="17"/>
      <c r="FE271" s="17"/>
      <c r="FF271" s="17"/>
      <c r="FG271" s="17"/>
      <c r="FH271" s="17"/>
      <c r="FI271" s="17"/>
      <c r="FJ271" s="17"/>
      <c r="FK271" s="17"/>
      <c r="FL271" s="17"/>
      <c r="FM271" s="17"/>
      <c r="FN271" s="17"/>
      <c r="FO271" s="17"/>
      <c r="FP271" s="17"/>
      <c r="FQ271" s="17"/>
      <c r="FR271" s="17"/>
      <c r="FS271" s="17"/>
      <c r="FT271" s="17"/>
      <c r="FU271" s="17"/>
      <c r="FV271" s="17"/>
      <c r="FW271" s="17"/>
      <c r="FX271" s="17"/>
      <c r="FY271" s="17"/>
      <c r="FZ271" s="17"/>
      <c r="GA271" s="17"/>
      <c r="GB271" s="17"/>
      <c r="GC271" s="17"/>
      <c r="GD271" s="17"/>
      <c r="GE271" s="17"/>
      <c r="GF271" s="17"/>
      <c r="GG271" s="17"/>
      <c r="GH271" s="17"/>
      <c r="GI271" s="17"/>
      <c r="GJ271" s="17"/>
      <c r="GK271" s="17"/>
      <c r="GL271" s="17"/>
      <c r="GM271" s="17"/>
      <c r="GN271" s="17"/>
      <c r="GO271" s="17"/>
      <c r="GP271" s="17"/>
      <c r="GQ271" s="17"/>
      <c r="GR271" s="17"/>
      <c r="GS271" s="17"/>
      <c r="GT271" s="17"/>
      <c r="GU271" s="17"/>
      <c r="GV271" s="17"/>
      <c r="GW271" s="17"/>
      <c r="GX271" s="17"/>
      <c r="GY271" s="17"/>
      <c r="GZ271" s="17"/>
      <c r="HA271" s="17"/>
    </row>
    <row r="272" spans="1:209" x14ac:dyDescent="0.25">
      <c r="A272" s="37">
        <v>43166</v>
      </c>
      <c r="B272" s="10" t="s">
        <v>1295</v>
      </c>
      <c r="C272" s="24">
        <v>737</v>
      </c>
      <c r="D272" s="24">
        <v>749</v>
      </c>
      <c r="E272" s="22" t="s">
        <v>1296</v>
      </c>
      <c r="F272" s="16"/>
      <c r="G272" s="22" t="s">
        <v>1079</v>
      </c>
      <c r="H272" s="17"/>
      <c r="I272" s="35">
        <v>48811263</v>
      </c>
      <c r="J272" s="35">
        <v>48811263</v>
      </c>
      <c r="K272" s="35">
        <f t="shared" si="2"/>
        <v>0</v>
      </c>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c r="ED272" s="17"/>
      <c r="EE272" s="17"/>
      <c r="EF272" s="17"/>
      <c r="EG272" s="17"/>
      <c r="EH272" s="17"/>
      <c r="EI272" s="17"/>
      <c r="EJ272" s="17"/>
      <c r="EK272" s="17"/>
      <c r="EL272" s="17"/>
      <c r="EM272" s="17"/>
      <c r="EN272" s="17"/>
      <c r="EO272" s="17"/>
      <c r="EP272" s="17"/>
      <c r="EQ272" s="17"/>
      <c r="ER272" s="17"/>
      <c r="ES272" s="17"/>
      <c r="ET272" s="17"/>
      <c r="EU272" s="17"/>
      <c r="EV272" s="17"/>
      <c r="EW272" s="17"/>
      <c r="EX272" s="17"/>
      <c r="EY272" s="17"/>
      <c r="EZ272" s="17"/>
      <c r="FA272" s="17"/>
      <c r="FB272" s="17"/>
      <c r="FC272" s="17"/>
      <c r="FD272" s="17"/>
      <c r="FE272" s="17"/>
      <c r="FF272" s="17"/>
      <c r="FG272" s="17"/>
      <c r="FH272" s="17"/>
      <c r="FI272" s="17"/>
      <c r="FJ272" s="17"/>
      <c r="FK272" s="17"/>
      <c r="FL272" s="17"/>
      <c r="FM272" s="17"/>
      <c r="FN272" s="17"/>
      <c r="FO272" s="17"/>
      <c r="FP272" s="17"/>
      <c r="FQ272" s="17"/>
      <c r="FR272" s="17"/>
      <c r="FS272" s="17"/>
      <c r="FT272" s="17"/>
      <c r="FU272" s="17"/>
      <c r="FV272" s="17"/>
      <c r="FW272" s="17"/>
      <c r="FX272" s="17"/>
      <c r="FY272" s="17"/>
      <c r="FZ272" s="17"/>
      <c r="GA272" s="17"/>
      <c r="GB272" s="17"/>
      <c r="GC272" s="17"/>
      <c r="GD272" s="17"/>
      <c r="GE272" s="17"/>
      <c r="GF272" s="17"/>
      <c r="GG272" s="17"/>
      <c r="GH272" s="17"/>
      <c r="GI272" s="17"/>
      <c r="GJ272" s="17"/>
      <c r="GK272" s="17"/>
      <c r="GL272" s="17"/>
      <c r="GM272" s="17"/>
      <c r="GN272" s="17"/>
      <c r="GO272" s="17"/>
      <c r="GP272" s="17"/>
      <c r="GQ272" s="17"/>
      <c r="GR272" s="17"/>
      <c r="GS272" s="17"/>
      <c r="GT272" s="17"/>
      <c r="GU272" s="17"/>
      <c r="GV272" s="17"/>
      <c r="GW272" s="17"/>
      <c r="GX272" s="17"/>
      <c r="GY272" s="17"/>
      <c r="GZ272" s="17"/>
      <c r="HA272" s="17"/>
    </row>
    <row r="273" spans="1:209" x14ac:dyDescent="0.25">
      <c r="A273" s="37">
        <v>43174</v>
      </c>
      <c r="B273" s="10" t="s">
        <v>1308</v>
      </c>
      <c r="C273" s="24">
        <v>748</v>
      </c>
      <c r="D273" s="24">
        <v>757</v>
      </c>
      <c r="E273" s="22" t="s">
        <v>1309</v>
      </c>
      <c r="F273" s="16"/>
      <c r="G273" s="22" t="s">
        <v>1079</v>
      </c>
      <c r="H273" s="17"/>
      <c r="I273" s="35">
        <v>134748652</v>
      </c>
      <c r="J273" s="35">
        <v>134748652</v>
      </c>
      <c r="K273" s="35">
        <f t="shared" si="2"/>
        <v>0</v>
      </c>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c r="EB273" s="17"/>
      <c r="EC273" s="17"/>
      <c r="ED273" s="17"/>
      <c r="EE273" s="17"/>
      <c r="EF273" s="17"/>
      <c r="EG273" s="17"/>
      <c r="EH273" s="17"/>
      <c r="EI273" s="17"/>
      <c r="EJ273" s="17"/>
      <c r="EK273" s="17"/>
      <c r="EL273" s="17"/>
      <c r="EM273" s="17"/>
      <c r="EN273" s="17"/>
      <c r="EO273" s="17"/>
      <c r="EP273" s="17"/>
      <c r="EQ273" s="17"/>
      <c r="ER273" s="17"/>
      <c r="ES273" s="17"/>
      <c r="ET273" s="17"/>
      <c r="EU273" s="17"/>
      <c r="EV273" s="17"/>
      <c r="EW273" s="17"/>
      <c r="EX273" s="17"/>
      <c r="EY273" s="17"/>
      <c r="EZ273" s="17"/>
      <c r="FA273" s="17"/>
      <c r="FB273" s="17"/>
      <c r="FC273" s="17"/>
      <c r="FD273" s="17"/>
      <c r="FE273" s="17"/>
      <c r="FF273" s="17"/>
      <c r="FG273" s="17"/>
      <c r="FH273" s="17"/>
      <c r="FI273" s="17"/>
      <c r="FJ273" s="17"/>
      <c r="FK273" s="17"/>
      <c r="FL273" s="17"/>
      <c r="FM273" s="17"/>
      <c r="FN273" s="17"/>
      <c r="FO273" s="17"/>
      <c r="FP273" s="17"/>
      <c r="FQ273" s="17"/>
      <c r="FR273" s="17"/>
      <c r="FS273" s="17"/>
      <c r="FT273" s="17"/>
      <c r="FU273" s="17"/>
      <c r="FV273" s="17"/>
      <c r="FW273" s="17"/>
      <c r="FX273" s="17"/>
      <c r="FY273" s="17"/>
      <c r="FZ273" s="17"/>
      <c r="GA273" s="17"/>
      <c r="GB273" s="17"/>
      <c r="GC273" s="17"/>
      <c r="GD273" s="17"/>
      <c r="GE273" s="17"/>
      <c r="GF273" s="17"/>
      <c r="GG273" s="17"/>
      <c r="GH273" s="17"/>
      <c r="GI273" s="17"/>
      <c r="GJ273" s="17"/>
      <c r="GK273" s="17"/>
      <c r="GL273" s="17"/>
      <c r="GM273" s="17"/>
      <c r="GN273" s="17"/>
      <c r="GO273" s="17"/>
      <c r="GP273" s="17"/>
      <c r="GQ273" s="17"/>
      <c r="GR273" s="17"/>
      <c r="GS273" s="17"/>
      <c r="GT273" s="17"/>
      <c r="GU273" s="17"/>
      <c r="GV273" s="17"/>
      <c r="GW273" s="17"/>
      <c r="GX273" s="17"/>
      <c r="GY273" s="17"/>
      <c r="GZ273" s="17"/>
      <c r="HA273" s="17"/>
    </row>
    <row r="274" spans="1:209" x14ac:dyDescent="0.25">
      <c r="A274" s="37">
        <v>43186</v>
      </c>
      <c r="B274" s="10" t="s">
        <v>1312</v>
      </c>
      <c r="C274" s="24">
        <v>754</v>
      </c>
      <c r="D274" s="24">
        <v>773</v>
      </c>
      <c r="E274" s="22" t="s">
        <v>1310</v>
      </c>
      <c r="F274" s="16"/>
      <c r="G274" s="22" t="s">
        <v>1310</v>
      </c>
      <c r="H274" s="17"/>
      <c r="I274" s="35">
        <v>11160000</v>
      </c>
      <c r="J274" s="35">
        <v>11160000</v>
      </c>
      <c r="K274" s="35">
        <f t="shared" si="2"/>
        <v>0</v>
      </c>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row>
    <row r="275" spans="1:209" x14ac:dyDescent="0.25">
      <c r="A275" s="37">
        <v>43201</v>
      </c>
      <c r="B275" s="10" t="s">
        <v>1323</v>
      </c>
      <c r="C275" s="24">
        <v>763</v>
      </c>
      <c r="D275" s="24">
        <v>786</v>
      </c>
      <c r="E275" s="22" t="s">
        <v>1324</v>
      </c>
      <c r="F275" s="16"/>
      <c r="G275" s="22" t="s">
        <v>1079</v>
      </c>
      <c r="H275" s="17"/>
      <c r="I275" s="35">
        <v>48254786</v>
      </c>
      <c r="J275" s="35">
        <v>48254786</v>
      </c>
      <c r="K275" s="35">
        <f t="shared" si="2"/>
        <v>0</v>
      </c>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c r="EB275" s="17"/>
      <c r="EC275" s="17"/>
      <c r="ED275" s="17"/>
      <c r="EE275" s="17"/>
      <c r="EF275" s="17"/>
      <c r="EG275" s="17"/>
      <c r="EH275" s="17"/>
      <c r="EI275" s="17"/>
      <c r="EJ275" s="17"/>
      <c r="EK275" s="17"/>
      <c r="EL275" s="17"/>
      <c r="EM275" s="17"/>
      <c r="EN275" s="17"/>
      <c r="EO275" s="17"/>
      <c r="EP275" s="17"/>
      <c r="EQ275" s="17"/>
      <c r="ER275" s="17"/>
      <c r="ES275" s="17"/>
      <c r="ET275" s="17"/>
      <c r="EU275" s="17"/>
      <c r="EV275" s="17"/>
      <c r="EW275" s="17"/>
      <c r="EX275" s="17"/>
      <c r="EY275" s="17"/>
      <c r="EZ275" s="17"/>
      <c r="FA275" s="17"/>
      <c r="FB275" s="17"/>
      <c r="FC275" s="17"/>
      <c r="FD275" s="17"/>
      <c r="FE275" s="17"/>
      <c r="FF275" s="17"/>
      <c r="FG275" s="17"/>
      <c r="FH275" s="17"/>
      <c r="FI275" s="17"/>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17"/>
      <c r="GY275" s="17"/>
      <c r="GZ275" s="17"/>
      <c r="HA275" s="17"/>
    </row>
    <row r="276" spans="1:209" x14ac:dyDescent="0.25">
      <c r="A276" s="37">
        <v>43207</v>
      </c>
      <c r="B276" s="10" t="s">
        <v>1328</v>
      </c>
      <c r="C276" s="24">
        <v>767</v>
      </c>
      <c r="D276" s="24">
        <v>795</v>
      </c>
      <c r="E276" s="22" t="s">
        <v>1329</v>
      </c>
      <c r="F276" s="16"/>
      <c r="G276" s="22" t="s">
        <v>1079</v>
      </c>
      <c r="H276" s="17"/>
      <c r="I276" s="35">
        <v>145927333</v>
      </c>
      <c r="J276" s="35">
        <v>145927333</v>
      </c>
      <c r="K276" s="35">
        <f t="shared" si="2"/>
        <v>0</v>
      </c>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7"/>
      <c r="FH276" s="17"/>
      <c r="FI276" s="17"/>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17"/>
      <c r="GY276" s="17"/>
      <c r="GZ276" s="17"/>
      <c r="HA276" s="17"/>
    </row>
    <row r="277" spans="1:209" x14ac:dyDescent="0.25">
      <c r="A277" s="37">
        <v>43210</v>
      </c>
      <c r="B277" s="10" t="s">
        <v>1330</v>
      </c>
      <c r="C277" s="24">
        <v>769</v>
      </c>
      <c r="D277" s="24">
        <v>802</v>
      </c>
      <c r="E277" s="22" t="s">
        <v>1331</v>
      </c>
      <c r="F277" s="16"/>
      <c r="G277" s="22" t="s">
        <v>1332</v>
      </c>
      <c r="H277" s="17"/>
      <c r="I277" s="35">
        <v>8000000</v>
      </c>
      <c r="J277" s="35">
        <v>7733334</v>
      </c>
      <c r="K277" s="35">
        <f t="shared" si="2"/>
        <v>266666</v>
      </c>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c r="CI277" s="17"/>
      <c r="CJ277" s="17"/>
      <c r="CK277" s="17"/>
      <c r="CL277" s="17"/>
      <c r="CM277" s="17"/>
      <c r="CN277" s="17"/>
      <c r="CO277" s="17"/>
      <c r="CP277" s="17"/>
      <c r="CQ277" s="17"/>
      <c r="CR277" s="17"/>
      <c r="CS277" s="17"/>
      <c r="CT277" s="17"/>
      <c r="CU277" s="17"/>
      <c r="CV277" s="17"/>
      <c r="CW277" s="17"/>
      <c r="CX277" s="17"/>
      <c r="CY277" s="17"/>
      <c r="CZ277" s="17"/>
      <c r="DA277" s="17"/>
      <c r="DB277" s="17"/>
      <c r="DC277" s="17"/>
      <c r="DD277" s="17"/>
      <c r="DE277" s="17"/>
      <c r="DF277" s="17"/>
      <c r="DG277" s="17"/>
      <c r="DH277" s="17"/>
      <c r="DI277" s="17"/>
      <c r="DJ277" s="17"/>
      <c r="DK277" s="17"/>
      <c r="DL277" s="17"/>
      <c r="DM277" s="17"/>
      <c r="DN277" s="17"/>
      <c r="DO277" s="17"/>
      <c r="DP277" s="17"/>
      <c r="DQ277" s="17"/>
      <c r="DR277" s="17"/>
      <c r="DS277" s="17"/>
      <c r="DT277" s="17"/>
      <c r="DU277" s="17"/>
      <c r="DV277" s="17"/>
      <c r="DW277" s="17"/>
      <c r="DX277" s="17"/>
      <c r="DY277" s="17"/>
      <c r="DZ277" s="17"/>
      <c r="EA277" s="17"/>
      <c r="EB277" s="17"/>
      <c r="EC277" s="17"/>
      <c r="ED277" s="17"/>
      <c r="EE277" s="17"/>
      <c r="EF277" s="17"/>
      <c r="EG277" s="17"/>
      <c r="EH277" s="17"/>
      <c r="EI277" s="17"/>
      <c r="EJ277" s="17"/>
      <c r="EK277" s="17"/>
      <c r="EL277" s="17"/>
      <c r="EM277" s="17"/>
      <c r="EN277" s="17"/>
      <c r="EO277" s="17"/>
      <c r="EP277" s="17"/>
      <c r="EQ277" s="17"/>
      <c r="ER277" s="17"/>
      <c r="ES277" s="17"/>
      <c r="ET277" s="17"/>
      <c r="EU277" s="17"/>
      <c r="EV277" s="17"/>
      <c r="EW277" s="17"/>
      <c r="EX277" s="17"/>
      <c r="EY277" s="17"/>
      <c r="EZ277" s="17"/>
      <c r="FA277" s="17"/>
      <c r="FB277" s="17"/>
      <c r="FC277" s="17"/>
      <c r="FD277" s="17"/>
      <c r="FE277" s="17"/>
      <c r="FF277" s="17"/>
      <c r="FG277" s="17"/>
      <c r="FH277" s="17"/>
      <c r="FI277" s="17"/>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17"/>
      <c r="GY277" s="17"/>
      <c r="GZ277" s="17"/>
      <c r="HA277" s="17"/>
    </row>
    <row r="278" spans="1:209" x14ac:dyDescent="0.25">
      <c r="A278" s="37">
        <v>43228</v>
      </c>
      <c r="B278" s="10" t="s">
        <v>1343</v>
      </c>
      <c r="C278" s="24">
        <v>775</v>
      </c>
      <c r="D278" s="24">
        <v>820</v>
      </c>
      <c r="E278" s="22" t="s">
        <v>1345</v>
      </c>
      <c r="F278" s="16"/>
      <c r="G278" s="22" t="s">
        <v>1347</v>
      </c>
      <c r="H278" s="17"/>
      <c r="I278" s="35">
        <v>101618000</v>
      </c>
      <c r="J278" s="35">
        <v>90313000</v>
      </c>
      <c r="K278" s="35">
        <f t="shared" si="2"/>
        <v>11305000</v>
      </c>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c r="CL278" s="17"/>
      <c r="CM278" s="17"/>
      <c r="CN278" s="17"/>
      <c r="CO278" s="17"/>
      <c r="CP278" s="17"/>
      <c r="CQ278" s="17"/>
      <c r="CR278" s="17"/>
      <c r="CS278" s="17"/>
      <c r="CT278" s="17"/>
      <c r="CU278" s="17"/>
      <c r="CV278" s="17"/>
      <c r="CW278" s="17"/>
      <c r="CX278" s="17"/>
      <c r="CY278" s="17"/>
      <c r="CZ278" s="17"/>
      <c r="DA278" s="17"/>
      <c r="DB278" s="17"/>
      <c r="DC278" s="17"/>
      <c r="DD278" s="17"/>
      <c r="DE278" s="17"/>
      <c r="DF278" s="17"/>
      <c r="DG278" s="17"/>
      <c r="DH278" s="17"/>
      <c r="DI278" s="17"/>
      <c r="DJ278" s="17"/>
      <c r="DK278" s="17"/>
      <c r="DL278" s="17"/>
      <c r="DM278" s="17"/>
      <c r="DN278" s="17"/>
      <c r="DO278" s="17"/>
      <c r="DP278" s="17"/>
      <c r="DQ278" s="17"/>
      <c r="DR278" s="17"/>
      <c r="DS278" s="17"/>
      <c r="DT278" s="17"/>
      <c r="DU278" s="17"/>
      <c r="DV278" s="17"/>
      <c r="DW278" s="17"/>
      <c r="DX278" s="17"/>
      <c r="DY278" s="17"/>
      <c r="DZ278" s="17"/>
      <c r="EA278" s="17"/>
      <c r="EB278" s="17"/>
      <c r="EC278" s="17"/>
      <c r="ED278" s="17"/>
      <c r="EE278" s="17"/>
      <c r="EF278" s="17"/>
      <c r="EG278" s="17"/>
      <c r="EH278" s="17"/>
      <c r="EI278" s="17"/>
      <c r="EJ278" s="17"/>
      <c r="EK278" s="17"/>
      <c r="EL278" s="17"/>
      <c r="EM278" s="17"/>
      <c r="EN278" s="17"/>
      <c r="EO278" s="17"/>
      <c r="EP278" s="17"/>
      <c r="EQ278" s="17"/>
      <c r="ER278" s="17"/>
      <c r="ES278" s="17"/>
      <c r="ET278" s="17"/>
      <c r="EU278" s="17"/>
      <c r="EV278" s="17"/>
      <c r="EW278" s="17"/>
      <c r="EX278" s="17"/>
      <c r="EY278" s="17"/>
      <c r="EZ278" s="17"/>
      <c r="FA278" s="17"/>
      <c r="FB278" s="17"/>
      <c r="FC278" s="17"/>
      <c r="FD278" s="17"/>
      <c r="FE278" s="17"/>
      <c r="FF278" s="17"/>
      <c r="FG278" s="17"/>
      <c r="FH278" s="17"/>
      <c r="FI278" s="17"/>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17"/>
      <c r="GY278" s="17"/>
      <c r="GZ278" s="17"/>
      <c r="HA278" s="17"/>
    </row>
    <row r="279" spans="1:209" x14ac:dyDescent="0.25">
      <c r="A279" s="37">
        <v>43229</v>
      </c>
      <c r="B279" s="10" t="s">
        <v>1344</v>
      </c>
      <c r="C279" s="24">
        <v>778</v>
      </c>
      <c r="D279" s="24">
        <v>822</v>
      </c>
      <c r="E279" s="22" t="s">
        <v>1346</v>
      </c>
      <c r="F279" s="16"/>
      <c r="G279" s="22" t="s">
        <v>1079</v>
      </c>
      <c r="H279" s="17"/>
      <c r="I279" s="35">
        <v>42655610</v>
      </c>
      <c r="J279" s="35">
        <v>42655610</v>
      </c>
      <c r="K279" s="35">
        <f t="shared" si="2"/>
        <v>0</v>
      </c>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17"/>
      <c r="GY279" s="17"/>
      <c r="GZ279" s="17"/>
      <c r="HA279" s="17"/>
    </row>
    <row r="280" spans="1:209" x14ac:dyDescent="0.25">
      <c r="A280" s="37">
        <v>43241</v>
      </c>
      <c r="B280" s="10" t="s">
        <v>1355</v>
      </c>
      <c r="C280" s="24">
        <v>785</v>
      </c>
      <c r="D280" s="24">
        <v>835</v>
      </c>
      <c r="E280" s="22" t="s">
        <v>1356</v>
      </c>
      <c r="F280" s="16"/>
      <c r="G280" s="22" t="s">
        <v>1079</v>
      </c>
      <c r="H280" s="17"/>
      <c r="I280" s="35">
        <v>132683853</v>
      </c>
      <c r="J280" s="35">
        <v>132683853</v>
      </c>
      <c r="K280" s="35">
        <f t="shared" si="2"/>
        <v>0</v>
      </c>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17"/>
      <c r="GY280" s="17"/>
      <c r="GZ280" s="17"/>
      <c r="HA280" s="17"/>
    </row>
    <row r="281" spans="1:209" x14ac:dyDescent="0.25">
      <c r="A281" s="37">
        <v>43249</v>
      </c>
      <c r="B281" s="10" t="s">
        <v>1367</v>
      </c>
      <c r="C281" s="24">
        <v>791</v>
      </c>
      <c r="D281" s="24">
        <v>842</v>
      </c>
      <c r="E281" s="22" t="s">
        <v>1362</v>
      </c>
      <c r="F281" s="16"/>
      <c r="G281" s="22" t="s">
        <v>1363</v>
      </c>
      <c r="H281" s="17"/>
      <c r="I281" s="35">
        <v>598714497</v>
      </c>
      <c r="J281" s="35">
        <v>0</v>
      </c>
      <c r="K281" s="35">
        <f t="shared" si="2"/>
        <v>598714497</v>
      </c>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row>
    <row r="282" spans="1:209" x14ac:dyDescent="0.25">
      <c r="A282" s="37">
        <v>43259</v>
      </c>
      <c r="B282" s="10" t="s">
        <v>1371</v>
      </c>
      <c r="C282" s="24">
        <v>806</v>
      </c>
      <c r="D282" s="24">
        <v>856</v>
      </c>
      <c r="E282" s="22" t="s">
        <v>1372</v>
      </c>
      <c r="F282" s="16"/>
      <c r="G282" s="22" t="s">
        <v>1079</v>
      </c>
      <c r="H282" s="17"/>
      <c r="I282" s="35">
        <v>41961332</v>
      </c>
      <c r="J282" s="35">
        <v>41961332</v>
      </c>
      <c r="K282" s="35">
        <f t="shared" si="2"/>
        <v>0</v>
      </c>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c r="CI282" s="17"/>
      <c r="CJ282" s="17"/>
      <c r="CK282" s="17"/>
      <c r="CL282" s="17"/>
      <c r="CM282" s="17"/>
      <c r="CN282" s="17"/>
      <c r="CO282" s="17"/>
      <c r="CP282" s="17"/>
      <c r="CQ282" s="17"/>
      <c r="CR282" s="17"/>
      <c r="CS282" s="17"/>
      <c r="CT282" s="17"/>
      <c r="CU282" s="17"/>
      <c r="CV282" s="17"/>
      <c r="CW282" s="17"/>
      <c r="CX282" s="17"/>
      <c r="CY282" s="17"/>
      <c r="CZ282" s="17"/>
      <c r="DA282" s="17"/>
      <c r="DB282" s="17"/>
      <c r="DC282" s="17"/>
      <c r="DD282" s="17"/>
      <c r="DE282" s="17"/>
      <c r="DF282" s="17"/>
      <c r="DG282" s="17"/>
      <c r="DH282" s="17"/>
      <c r="DI282" s="17"/>
      <c r="DJ282" s="17"/>
      <c r="DK282" s="17"/>
      <c r="DL282" s="17"/>
      <c r="DM282" s="17"/>
      <c r="DN282" s="17"/>
      <c r="DO282" s="17"/>
      <c r="DP282" s="17"/>
      <c r="DQ282" s="17"/>
      <c r="DR282" s="17"/>
      <c r="DS282" s="17"/>
      <c r="DT282" s="17"/>
      <c r="DU282" s="17"/>
      <c r="DV282" s="17"/>
      <c r="DW282" s="17"/>
      <c r="DX282" s="17"/>
      <c r="DY282" s="17"/>
      <c r="DZ282" s="17"/>
      <c r="EA282" s="17"/>
      <c r="EB282" s="17"/>
      <c r="EC282" s="17"/>
      <c r="ED282" s="17"/>
      <c r="EE282" s="17"/>
      <c r="EF282" s="17"/>
      <c r="EG282" s="17"/>
      <c r="EH282" s="17"/>
      <c r="EI282" s="17"/>
      <c r="EJ282" s="17"/>
      <c r="EK282" s="17"/>
      <c r="EL282" s="17"/>
      <c r="EM282" s="17"/>
      <c r="EN282" s="17"/>
      <c r="EO282" s="17"/>
      <c r="EP282" s="17"/>
      <c r="EQ282" s="17"/>
      <c r="ER282" s="17"/>
      <c r="ES282" s="17"/>
      <c r="ET282" s="17"/>
      <c r="EU282" s="17"/>
      <c r="EV282" s="17"/>
      <c r="EW282" s="17"/>
      <c r="EX282" s="17"/>
      <c r="EY282" s="17"/>
      <c r="EZ282" s="17"/>
      <c r="FA282" s="17"/>
      <c r="FB282" s="17"/>
      <c r="FC282" s="17"/>
      <c r="FD282" s="17"/>
      <c r="FE282" s="17"/>
      <c r="FF282" s="17"/>
      <c r="FG282" s="17"/>
      <c r="FH282" s="17"/>
      <c r="FI282" s="17"/>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17"/>
      <c r="GY282" s="17"/>
      <c r="GZ282" s="17"/>
      <c r="HA282" s="17"/>
    </row>
    <row r="283" spans="1:209" x14ac:dyDescent="0.25">
      <c r="A283" s="37">
        <v>43259</v>
      </c>
      <c r="B283" s="10" t="s">
        <v>1375</v>
      </c>
      <c r="C283" s="24">
        <v>810</v>
      </c>
      <c r="D283" s="24">
        <v>868</v>
      </c>
      <c r="E283" s="22" t="s">
        <v>1377</v>
      </c>
      <c r="F283" s="16"/>
      <c r="G283" s="22" t="s">
        <v>1079</v>
      </c>
      <c r="H283" s="17"/>
      <c r="I283" s="35">
        <v>304336950</v>
      </c>
      <c r="J283" s="35">
        <v>304336950</v>
      </c>
      <c r="K283" s="35">
        <f t="shared" si="2"/>
        <v>0</v>
      </c>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c r="CI283" s="17"/>
      <c r="CJ283" s="17"/>
      <c r="CK283" s="17"/>
      <c r="CL283" s="17"/>
      <c r="CM283" s="17"/>
      <c r="CN283" s="17"/>
      <c r="CO283" s="17"/>
      <c r="CP283" s="17"/>
      <c r="CQ283" s="17"/>
      <c r="CR283" s="17"/>
      <c r="CS283" s="17"/>
      <c r="CT283" s="17"/>
      <c r="CU283" s="17"/>
      <c r="CV283" s="17"/>
      <c r="CW283" s="17"/>
      <c r="CX283" s="17"/>
      <c r="CY283" s="17"/>
      <c r="CZ283" s="17"/>
      <c r="DA283" s="17"/>
      <c r="DB283" s="17"/>
      <c r="DC283" s="17"/>
      <c r="DD283" s="17"/>
      <c r="DE283" s="17"/>
      <c r="DF283" s="17"/>
      <c r="DG283" s="17"/>
      <c r="DH283" s="17"/>
      <c r="DI283" s="17"/>
      <c r="DJ283" s="17"/>
      <c r="DK283" s="17"/>
      <c r="DL283" s="17"/>
      <c r="DM283" s="17"/>
      <c r="DN283" s="17"/>
      <c r="DO283" s="17"/>
      <c r="DP283" s="17"/>
      <c r="DQ283" s="17"/>
      <c r="DR283" s="17"/>
      <c r="DS283" s="17"/>
      <c r="DT283" s="17"/>
      <c r="DU283" s="17"/>
      <c r="DV283" s="17"/>
      <c r="DW283" s="17"/>
      <c r="DX283" s="17"/>
      <c r="DY283" s="17"/>
      <c r="DZ283" s="17"/>
      <c r="EA283" s="17"/>
      <c r="EB283" s="17"/>
      <c r="EC283" s="17"/>
      <c r="ED283" s="17"/>
      <c r="EE283" s="17"/>
      <c r="EF283" s="17"/>
      <c r="EG283" s="17"/>
      <c r="EH283" s="17"/>
      <c r="EI283" s="17"/>
      <c r="EJ283" s="17"/>
      <c r="EK283" s="17"/>
      <c r="EL283" s="17"/>
      <c r="EM283" s="17"/>
      <c r="EN283" s="17"/>
      <c r="EO283" s="17"/>
      <c r="EP283" s="17"/>
      <c r="EQ283" s="17"/>
      <c r="ER283" s="17"/>
      <c r="ES283" s="17"/>
      <c r="ET283" s="17"/>
      <c r="EU283" s="17"/>
      <c r="EV283" s="17"/>
      <c r="EW283" s="17"/>
      <c r="EX283" s="17"/>
      <c r="EY283" s="17"/>
      <c r="EZ283" s="17"/>
      <c r="FA283" s="17"/>
      <c r="FB283" s="17"/>
      <c r="FC283" s="17"/>
      <c r="FD283" s="17"/>
      <c r="FE283" s="17"/>
      <c r="FF283" s="17"/>
      <c r="FG283" s="17"/>
      <c r="FH283" s="17"/>
      <c r="FI283" s="17"/>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17"/>
      <c r="GY283" s="17"/>
      <c r="GZ283" s="17"/>
      <c r="HA283" s="17"/>
    </row>
    <row r="284" spans="1:209" x14ac:dyDescent="0.25">
      <c r="A284" s="37">
        <v>43265</v>
      </c>
      <c r="B284" s="10" t="s">
        <v>1376</v>
      </c>
      <c r="C284" s="24">
        <v>812</v>
      </c>
      <c r="D284" s="24">
        <v>869</v>
      </c>
      <c r="E284" s="22" t="s">
        <v>1378</v>
      </c>
      <c r="F284" s="16"/>
      <c r="G284" s="22" t="s">
        <v>1379</v>
      </c>
      <c r="H284" s="17"/>
      <c r="I284" s="35">
        <v>40000000</v>
      </c>
      <c r="J284" s="35">
        <v>822350</v>
      </c>
      <c r="K284" s="35">
        <f t="shared" si="2"/>
        <v>39177650</v>
      </c>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c r="CI284" s="17"/>
      <c r="CJ284" s="17"/>
      <c r="CK284" s="17"/>
      <c r="CL284" s="17"/>
      <c r="CM284" s="17"/>
      <c r="CN284" s="17"/>
      <c r="CO284" s="17"/>
      <c r="CP284" s="17"/>
      <c r="CQ284" s="17"/>
      <c r="CR284" s="17"/>
      <c r="CS284" s="17"/>
      <c r="CT284" s="17"/>
      <c r="CU284" s="17"/>
      <c r="CV284" s="17"/>
      <c r="CW284" s="17"/>
      <c r="CX284" s="17"/>
      <c r="CY284" s="17"/>
      <c r="CZ284" s="17"/>
      <c r="DA284" s="17"/>
      <c r="DB284" s="17"/>
      <c r="DC284" s="17"/>
      <c r="DD284" s="17"/>
      <c r="DE284" s="17"/>
      <c r="DF284" s="17"/>
      <c r="DG284" s="17"/>
      <c r="DH284" s="17"/>
      <c r="DI284" s="17"/>
      <c r="DJ284" s="17"/>
      <c r="DK284" s="17"/>
      <c r="DL284" s="17"/>
      <c r="DM284" s="17"/>
      <c r="DN284" s="17"/>
      <c r="DO284" s="17"/>
      <c r="DP284" s="17"/>
      <c r="DQ284" s="17"/>
      <c r="DR284" s="17"/>
      <c r="DS284" s="17"/>
      <c r="DT284" s="17"/>
      <c r="DU284" s="17"/>
      <c r="DV284" s="17"/>
      <c r="DW284" s="17"/>
      <c r="DX284" s="17"/>
      <c r="DY284" s="17"/>
      <c r="DZ284" s="17"/>
      <c r="EA284" s="17"/>
      <c r="EB284" s="17"/>
      <c r="EC284" s="17"/>
      <c r="ED284" s="17"/>
      <c r="EE284" s="17"/>
      <c r="EF284" s="17"/>
      <c r="EG284" s="17"/>
      <c r="EH284" s="17"/>
      <c r="EI284" s="17"/>
      <c r="EJ284" s="17"/>
      <c r="EK284" s="17"/>
      <c r="EL284" s="17"/>
      <c r="EM284" s="17"/>
      <c r="EN284" s="17"/>
      <c r="EO284" s="17"/>
      <c r="EP284" s="17"/>
      <c r="EQ284" s="17"/>
      <c r="ER284" s="17"/>
      <c r="ES284" s="17"/>
      <c r="ET284" s="17"/>
      <c r="EU284" s="17"/>
      <c r="EV284" s="17"/>
      <c r="EW284" s="17"/>
      <c r="EX284" s="17"/>
      <c r="EY284" s="17"/>
      <c r="EZ284" s="17"/>
      <c r="FA284" s="17"/>
      <c r="FB284" s="17"/>
      <c r="FC284" s="17"/>
      <c r="FD284" s="17"/>
      <c r="FE284" s="17"/>
      <c r="FF284" s="17"/>
      <c r="FG284" s="17"/>
      <c r="FH284" s="17"/>
      <c r="FI284" s="17"/>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17"/>
      <c r="GY284" s="17"/>
      <c r="GZ284" s="17"/>
      <c r="HA284" s="17"/>
    </row>
    <row r="285" spans="1:209" x14ac:dyDescent="0.25">
      <c r="A285" s="37">
        <v>43266</v>
      </c>
      <c r="B285" s="10" t="s">
        <v>1391</v>
      </c>
      <c r="C285" s="24">
        <v>804</v>
      </c>
      <c r="D285" s="24">
        <v>873</v>
      </c>
      <c r="E285" s="22" t="s">
        <v>1392</v>
      </c>
      <c r="F285" s="16"/>
      <c r="G285" s="22" t="s">
        <v>1084</v>
      </c>
      <c r="H285" s="17"/>
      <c r="I285" s="35">
        <v>17500000</v>
      </c>
      <c r="J285" s="35">
        <v>17500000</v>
      </c>
      <c r="K285" s="35">
        <f t="shared" si="2"/>
        <v>0</v>
      </c>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c r="EB285" s="17"/>
      <c r="EC285" s="17"/>
      <c r="ED285" s="17"/>
      <c r="EE285" s="17"/>
      <c r="EF285" s="17"/>
      <c r="EG285" s="17"/>
      <c r="EH285" s="17"/>
      <c r="EI285" s="17"/>
      <c r="EJ285" s="17"/>
      <c r="EK285" s="17"/>
      <c r="EL285" s="17"/>
      <c r="EM285" s="17"/>
      <c r="EN285" s="17"/>
      <c r="EO285" s="17"/>
      <c r="EP285" s="17"/>
      <c r="EQ285" s="17"/>
      <c r="ER285" s="17"/>
      <c r="ES285" s="17"/>
      <c r="ET285" s="17"/>
      <c r="EU285" s="17"/>
      <c r="EV285" s="17"/>
      <c r="EW285" s="17"/>
      <c r="EX285" s="17"/>
      <c r="EY285" s="17"/>
      <c r="EZ285" s="17"/>
      <c r="FA285" s="17"/>
      <c r="FB285" s="17"/>
      <c r="FC285" s="17"/>
      <c r="FD285" s="17"/>
      <c r="FE285" s="17"/>
      <c r="FF285" s="17"/>
      <c r="FG285" s="17"/>
      <c r="FH285" s="17"/>
      <c r="FI285" s="17"/>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17"/>
      <c r="GY285" s="17"/>
      <c r="GZ285" s="17"/>
      <c r="HA285" s="17"/>
    </row>
    <row r="286" spans="1:209" x14ac:dyDescent="0.25">
      <c r="A286" s="37">
        <v>43266</v>
      </c>
      <c r="B286" s="10" t="s">
        <v>1312</v>
      </c>
      <c r="C286" s="24">
        <v>814</v>
      </c>
      <c r="D286" s="24">
        <v>874</v>
      </c>
      <c r="E286" s="22" t="s">
        <v>1373</v>
      </c>
      <c r="F286" s="16"/>
      <c r="G286" s="22" t="s">
        <v>838</v>
      </c>
      <c r="H286" s="17"/>
      <c r="I286" s="35">
        <v>34424000</v>
      </c>
      <c r="J286" s="35">
        <v>32350000</v>
      </c>
      <c r="K286" s="35">
        <f t="shared" si="2"/>
        <v>2074000</v>
      </c>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17"/>
      <c r="GY286" s="17"/>
      <c r="GZ286" s="17"/>
      <c r="HA286" s="17"/>
    </row>
    <row r="287" spans="1:209" x14ac:dyDescent="0.25">
      <c r="A287" s="37">
        <v>43272</v>
      </c>
      <c r="B287" s="10" t="s">
        <v>1388</v>
      </c>
      <c r="C287" s="24">
        <v>662</v>
      </c>
      <c r="D287" s="24">
        <v>887</v>
      </c>
      <c r="E287" s="22" t="s">
        <v>1389</v>
      </c>
      <c r="F287" s="16"/>
      <c r="G287" s="22" t="s">
        <v>1390</v>
      </c>
      <c r="H287" s="17"/>
      <c r="I287" s="35">
        <v>29899667</v>
      </c>
      <c r="J287" s="35">
        <v>10858300</v>
      </c>
      <c r="K287" s="35">
        <f t="shared" si="2"/>
        <v>19041367</v>
      </c>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row>
    <row r="288" spans="1:209" x14ac:dyDescent="0.25">
      <c r="A288" s="37">
        <v>43276</v>
      </c>
      <c r="B288" s="10" t="s">
        <v>1396</v>
      </c>
      <c r="C288" s="24">
        <v>825</v>
      </c>
      <c r="D288" s="24">
        <v>895</v>
      </c>
      <c r="E288" s="22" t="s">
        <v>1398</v>
      </c>
      <c r="F288" s="16"/>
      <c r="G288" s="22" t="s">
        <v>1134</v>
      </c>
      <c r="H288" s="17"/>
      <c r="I288" s="35">
        <v>7009000</v>
      </c>
      <c r="J288" s="35">
        <v>7009000</v>
      </c>
      <c r="K288" s="35">
        <f t="shared" si="2"/>
        <v>0</v>
      </c>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17"/>
      <c r="GY288" s="17"/>
      <c r="GZ288" s="17"/>
      <c r="HA288" s="17"/>
    </row>
    <row r="289" spans="1:209" x14ac:dyDescent="0.25">
      <c r="A289" s="37">
        <v>43277</v>
      </c>
      <c r="B289" s="10" t="s">
        <v>1397</v>
      </c>
      <c r="C289" s="24">
        <v>820</v>
      </c>
      <c r="D289" s="24">
        <v>896</v>
      </c>
      <c r="E289" s="22" t="s">
        <v>1399</v>
      </c>
      <c r="F289" s="16"/>
      <c r="G289" s="22" t="s">
        <v>1183</v>
      </c>
      <c r="H289" s="17"/>
      <c r="I289" s="35">
        <v>12637500</v>
      </c>
      <c r="J289" s="35">
        <v>9773000</v>
      </c>
      <c r="K289" s="35">
        <f t="shared" si="2"/>
        <v>2864500</v>
      </c>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row>
    <row r="290" spans="1:209" x14ac:dyDescent="0.25">
      <c r="A290" s="37">
        <v>43279</v>
      </c>
      <c r="B290" s="10" t="s">
        <v>1400</v>
      </c>
      <c r="C290" s="24">
        <v>826</v>
      </c>
      <c r="D290" s="24">
        <v>897</v>
      </c>
      <c r="E290" s="22" t="s">
        <v>1404</v>
      </c>
      <c r="F290" s="16"/>
      <c r="G290" s="22" t="s">
        <v>1137</v>
      </c>
      <c r="H290" s="17"/>
      <c r="I290" s="35">
        <v>9442000</v>
      </c>
      <c r="J290" s="35">
        <v>9442000</v>
      </c>
      <c r="K290" s="35">
        <f t="shared" si="2"/>
        <v>0</v>
      </c>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17"/>
      <c r="GY290" s="17"/>
      <c r="GZ290" s="17"/>
      <c r="HA290" s="17"/>
    </row>
    <row r="291" spans="1:209" x14ac:dyDescent="0.25">
      <c r="A291" s="37">
        <v>43280</v>
      </c>
      <c r="B291" s="10" t="s">
        <v>1401</v>
      </c>
      <c r="C291" s="24">
        <v>821</v>
      </c>
      <c r="D291" s="24">
        <v>898</v>
      </c>
      <c r="E291" s="22" t="s">
        <v>1405</v>
      </c>
      <c r="F291" s="16"/>
      <c r="G291" s="22" t="s">
        <v>1185</v>
      </c>
      <c r="H291" s="17"/>
      <c r="I291" s="35">
        <v>5250000</v>
      </c>
      <c r="J291" s="35">
        <v>4270000</v>
      </c>
      <c r="K291" s="35">
        <f t="shared" si="2"/>
        <v>980000</v>
      </c>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17"/>
      <c r="GY291" s="17"/>
      <c r="GZ291" s="17"/>
      <c r="HA291" s="17"/>
    </row>
    <row r="292" spans="1:209" x14ac:dyDescent="0.25">
      <c r="A292" s="37">
        <v>43280</v>
      </c>
      <c r="B292" s="10" t="s">
        <v>1402</v>
      </c>
      <c r="C292" s="24">
        <v>828</v>
      </c>
      <c r="D292" s="24">
        <v>899</v>
      </c>
      <c r="E292" s="22" t="s">
        <v>1406</v>
      </c>
      <c r="F292" s="16"/>
      <c r="G292" s="22" t="s">
        <v>1197</v>
      </c>
      <c r="H292" s="17"/>
      <c r="I292" s="35">
        <v>12000000</v>
      </c>
      <c r="J292" s="35">
        <v>12000000</v>
      </c>
      <c r="K292" s="35">
        <f t="shared" si="2"/>
        <v>0</v>
      </c>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17"/>
      <c r="GY292" s="17"/>
      <c r="GZ292" s="17"/>
      <c r="HA292" s="17"/>
    </row>
    <row r="293" spans="1:209" x14ac:dyDescent="0.25">
      <c r="A293" s="37">
        <v>43280</v>
      </c>
      <c r="B293" s="10" t="s">
        <v>1403</v>
      </c>
      <c r="C293" s="24">
        <v>827</v>
      </c>
      <c r="D293" s="24">
        <v>900</v>
      </c>
      <c r="E293" s="22" t="s">
        <v>1407</v>
      </c>
      <c r="F293" s="16"/>
      <c r="G293" s="22" t="s">
        <v>1200</v>
      </c>
      <c r="H293" s="17"/>
      <c r="I293" s="35">
        <v>9000000</v>
      </c>
      <c r="J293" s="35">
        <v>9000000</v>
      </c>
      <c r="K293" s="35">
        <f t="shared" si="2"/>
        <v>0</v>
      </c>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row>
    <row r="294" spans="1:209" x14ac:dyDescent="0.25">
      <c r="A294" s="37">
        <v>43292</v>
      </c>
      <c r="B294" s="10" t="s">
        <v>1417</v>
      </c>
      <c r="C294" s="24">
        <v>835</v>
      </c>
      <c r="D294" s="24">
        <v>912</v>
      </c>
      <c r="E294" s="22" t="s">
        <v>1418</v>
      </c>
      <c r="F294" s="16"/>
      <c r="G294" s="22" t="s">
        <v>1079</v>
      </c>
      <c r="H294" s="17"/>
      <c r="I294" s="35">
        <v>55524775</v>
      </c>
      <c r="J294" s="35">
        <v>55524775</v>
      </c>
      <c r="K294" s="35">
        <f t="shared" si="2"/>
        <v>0</v>
      </c>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row>
    <row r="295" spans="1:209" x14ac:dyDescent="0.25">
      <c r="A295" s="37">
        <v>43299</v>
      </c>
      <c r="B295" s="10" t="s">
        <v>1424</v>
      </c>
      <c r="C295" s="24">
        <v>841</v>
      </c>
      <c r="D295" s="24">
        <v>924</v>
      </c>
      <c r="E295" s="22" t="s">
        <v>1426</v>
      </c>
      <c r="F295" s="16"/>
      <c r="G295" s="22" t="s">
        <v>1079</v>
      </c>
      <c r="H295" s="17"/>
      <c r="I295" s="35">
        <v>145197051</v>
      </c>
      <c r="J295" s="35">
        <v>145197051</v>
      </c>
      <c r="K295" s="35">
        <f t="shared" si="2"/>
        <v>0</v>
      </c>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row>
    <row r="296" spans="1:209" x14ac:dyDescent="0.25">
      <c r="A296" s="37">
        <v>43299</v>
      </c>
      <c r="B296" s="10" t="s">
        <v>1425</v>
      </c>
      <c r="C296" s="24">
        <v>842</v>
      </c>
      <c r="D296" s="24">
        <v>926</v>
      </c>
      <c r="E296" s="22" t="s">
        <v>1427</v>
      </c>
      <c r="F296" s="16"/>
      <c r="G296" s="22" t="s">
        <v>1079</v>
      </c>
      <c r="H296" s="17"/>
      <c r="I296" s="35">
        <v>2605190</v>
      </c>
      <c r="J296" s="35">
        <v>2605190</v>
      </c>
      <c r="K296" s="35">
        <f t="shared" si="2"/>
        <v>0</v>
      </c>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row>
    <row r="297" spans="1:209" x14ac:dyDescent="0.25">
      <c r="A297" s="37">
        <v>43308</v>
      </c>
      <c r="B297" s="10" t="s">
        <v>1440</v>
      </c>
      <c r="C297" s="24">
        <v>781</v>
      </c>
      <c r="D297" s="24">
        <v>950</v>
      </c>
      <c r="E297" s="22" t="s">
        <v>1350</v>
      </c>
      <c r="F297" s="16"/>
      <c r="G297" s="22" t="s">
        <v>1302</v>
      </c>
      <c r="H297" s="17"/>
      <c r="I297" s="35">
        <v>998839675</v>
      </c>
      <c r="J297" s="35">
        <v>0</v>
      </c>
      <c r="K297" s="35">
        <f t="shared" si="2"/>
        <v>998839675</v>
      </c>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17"/>
      <c r="GY297" s="17"/>
      <c r="GZ297" s="17"/>
      <c r="HA297" s="17"/>
    </row>
    <row r="298" spans="1:209" x14ac:dyDescent="0.25">
      <c r="A298" s="37">
        <v>43311</v>
      </c>
      <c r="B298" s="10" t="s">
        <v>1312</v>
      </c>
      <c r="C298" s="24">
        <v>851</v>
      </c>
      <c r="D298" s="24">
        <v>953</v>
      </c>
      <c r="E298" s="22" t="s">
        <v>1436</v>
      </c>
      <c r="F298" s="16"/>
      <c r="G298" s="22" t="s">
        <v>838</v>
      </c>
      <c r="H298" s="17"/>
      <c r="I298" s="35">
        <v>9576000</v>
      </c>
      <c r="J298" s="35">
        <v>0</v>
      </c>
      <c r="K298" s="35">
        <f t="shared" si="2"/>
        <v>9576000</v>
      </c>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17"/>
      <c r="GY298" s="17"/>
      <c r="GZ298" s="17"/>
      <c r="HA298" s="17"/>
    </row>
    <row r="299" spans="1:209" x14ac:dyDescent="0.25">
      <c r="A299" s="37">
        <v>43314</v>
      </c>
      <c r="B299" s="10" t="s">
        <v>1451</v>
      </c>
      <c r="C299" s="24">
        <v>855</v>
      </c>
      <c r="D299" s="24">
        <v>960</v>
      </c>
      <c r="E299" s="22" t="s">
        <v>1452</v>
      </c>
      <c r="F299" s="16"/>
      <c r="G299" s="22" t="s">
        <v>1453</v>
      </c>
      <c r="H299" s="17"/>
      <c r="I299" s="35">
        <v>32810000</v>
      </c>
      <c r="J299" s="35">
        <v>6124533</v>
      </c>
      <c r="K299" s="35">
        <f t="shared" si="2"/>
        <v>26685467</v>
      </c>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17"/>
      <c r="GY299" s="17"/>
      <c r="GZ299" s="17"/>
      <c r="HA299" s="17"/>
    </row>
    <row r="300" spans="1:209" x14ac:dyDescent="0.25">
      <c r="A300" s="37">
        <v>43322</v>
      </c>
      <c r="B300" s="10" t="s">
        <v>1454</v>
      </c>
      <c r="C300" s="24">
        <v>793</v>
      </c>
      <c r="D300" s="24">
        <v>984</v>
      </c>
      <c r="E300" s="22" t="s">
        <v>1359</v>
      </c>
      <c r="F300" s="16"/>
      <c r="G300" s="22" t="s">
        <v>1458</v>
      </c>
      <c r="H300" s="17"/>
      <c r="I300" s="35">
        <v>700000000</v>
      </c>
      <c r="J300" s="35">
        <v>0</v>
      </c>
      <c r="K300" s="35">
        <f t="shared" si="2"/>
        <v>700000000</v>
      </c>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row>
    <row r="301" spans="1:209" x14ac:dyDescent="0.25">
      <c r="A301" s="37">
        <v>43322</v>
      </c>
      <c r="B301" s="10" t="s">
        <v>1460</v>
      </c>
      <c r="C301" s="24">
        <v>864</v>
      </c>
      <c r="D301" s="24">
        <v>986</v>
      </c>
      <c r="E301" s="22" t="s">
        <v>1461</v>
      </c>
      <c r="F301" s="16"/>
      <c r="G301" s="22" t="s">
        <v>1079</v>
      </c>
      <c r="H301" s="17"/>
      <c r="I301" s="35">
        <v>44198524</v>
      </c>
      <c r="J301" s="35">
        <v>44198524</v>
      </c>
      <c r="K301" s="35">
        <f t="shared" si="2"/>
        <v>0</v>
      </c>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17"/>
      <c r="GY301" s="17"/>
      <c r="GZ301" s="17"/>
      <c r="HA301" s="17"/>
    </row>
    <row r="302" spans="1:209" x14ac:dyDescent="0.25">
      <c r="A302" s="37">
        <v>43328</v>
      </c>
      <c r="B302" s="10" t="s">
        <v>1456</v>
      </c>
      <c r="C302" s="24">
        <v>794</v>
      </c>
      <c r="D302" s="24">
        <v>999</v>
      </c>
      <c r="E302" s="22" t="s">
        <v>1361</v>
      </c>
      <c r="F302" s="16"/>
      <c r="G302" s="22" t="s">
        <v>838</v>
      </c>
      <c r="H302" s="17"/>
      <c r="I302" s="35">
        <v>236000010</v>
      </c>
      <c r="J302" s="35">
        <v>0</v>
      </c>
      <c r="K302" s="35">
        <f t="shared" si="2"/>
        <v>236000010</v>
      </c>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17"/>
      <c r="GY302" s="17"/>
      <c r="GZ302" s="17"/>
      <c r="HA302" s="17"/>
    </row>
    <row r="303" spans="1:209" x14ac:dyDescent="0.25">
      <c r="A303" s="37">
        <v>43334</v>
      </c>
      <c r="B303" s="10" t="s">
        <v>1469</v>
      </c>
      <c r="C303" s="24">
        <v>876</v>
      </c>
      <c r="D303" s="24">
        <v>1015</v>
      </c>
      <c r="E303" s="22" t="s">
        <v>1471</v>
      </c>
      <c r="F303" s="16"/>
      <c r="G303" s="22" t="s">
        <v>1079</v>
      </c>
      <c r="H303" s="17"/>
      <c r="I303" s="35">
        <v>137599464</v>
      </c>
      <c r="J303" s="35">
        <v>137599464</v>
      </c>
      <c r="K303" s="35">
        <f t="shared" si="2"/>
        <v>0</v>
      </c>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row>
    <row r="304" spans="1:209" x14ac:dyDescent="0.25">
      <c r="A304" s="37">
        <v>43334</v>
      </c>
      <c r="B304" s="10" t="s">
        <v>1468</v>
      </c>
      <c r="C304" s="24">
        <v>877</v>
      </c>
      <c r="D304" s="24">
        <v>1016</v>
      </c>
      <c r="E304" s="22" t="s">
        <v>1472</v>
      </c>
      <c r="F304" s="16"/>
      <c r="G304" s="22" t="s">
        <v>1079</v>
      </c>
      <c r="H304" s="17"/>
      <c r="I304" s="35">
        <v>3996737</v>
      </c>
      <c r="J304" s="35">
        <v>3996737</v>
      </c>
      <c r="K304" s="35">
        <f t="shared" si="2"/>
        <v>0</v>
      </c>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17"/>
      <c r="GY304" s="17"/>
      <c r="GZ304" s="17"/>
      <c r="HA304" s="17"/>
    </row>
    <row r="305" spans="1:209" x14ac:dyDescent="0.25">
      <c r="A305" s="37">
        <v>43334</v>
      </c>
      <c r="B305" s="10" t="s">
        <v>1470</v>
      </c>
      <c r="C305" s="24">
        <v>867</v>
      </c>
      <c r="D305" s="24">
        <v>1021</v>
      </c>
      <c r="E305" s="22" t="s">
        <v>1473</v>
      </c>
      <c r="F305" s="16"/>
      <c r="G305" s="22" t="s">
        <v>1347</v>
      </c>
      <c r="H305" s="17"/>
      <c r="I305" s="35">
        <v>73904000</v>
      </c>
      <c r="J305" s="35">
        <v>0</v>
      </c>
      <c r="K305" s="35">
        <f t="shared" si="2"/>
        <v>73904000</v>
      </c>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row>
    <row r="306" spans="1:209" x14ac:dyDescent="0.25">
      <c r="A306" s="37">
        <v>43343</v>
      </c>
      <c r="B306" s="10" t="s">
        <v>1482</v>
      </c>
      <c r="C306" s="24">
        <v>899</v>
      </c>
      <c r="D306" s="24">
        <v>1035</v>
      </c>
      <c r="E306" s="22" t="s">
        <v>1483</v>
      </c>
      <c r="F306" s="16"/>
      <c r="G306" s="22" t="s">
        <v>1505</v>
      </c>
      <c r="H306" s="17"/>
      <c r="I306" s="35">
        <v>19996000</v>
      </c>
      <c r="J306" s="35">
        <v>0</v>
      </c>
      <c r="K306" s="35">
        <f t="shared" si="2"/>
        <v>19996000</v>
      </c>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17"/>
      <c r="GY306" s="17"/>
      <c r="GZ306" s="17"/>
      <c r="HA306" s="17"/>
    </row>
    <row r="307" spans="1:209" x14ac:dyDescent="0.25">
      <c r="A307" s="37">
        <v>43343</v>
      </c>
      <c r="B307" s="10" t="s">
        <v>1501</v>
      </c>
      <c r="C307" s="24">
        <v>888</v>
      </c>
      <c r="D307" s="24">
        <v>1037</v>
      </c>
      <c r="E307" s="22" t="s">
        <v>1502</v>
      </c>
      <c r="F307" s="16"/>
      <c r="G307" s="22" t="s">
        <v>1059</v>
      </c>
      <c r="H307" s="17"/>
      <c r="I307" s="35">
        <v>36913800</v>
      </c>
      <c r="J307" s="35">
        <v>0</v>
      </c>
      <c r="K307" s="35">
        <f t="shared" si="2"/>
        <v>36913800</v>
      </c>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17"/>
      <c r="GY307" s="17"/>
      <c r="GZ307" s="17"/>
      <c r="HA307" s="17"/>
    </row>
    <row r="308" spans="1:209" x14ac:dyDescent="0.25">
      <c r="A308" s="37">
        <v>43343</v>
      </c>
      <c r="B308" s="10" t="s">
        <v>343</v>
      </c>
      <c r="C308" s="24">
        <v>889</v>
      </c>
      <c r="D308" s="24">
        <v>1038</v>
      </c>
      <c r="E308" s="22" t="s">
        <v>1503</v>
      </c>
      <c r="F308" s="16"/>
      <c r="G308" s="22" t="s">
        <v>385</v>
      </c>
      <c r="H308" s="17"/>
      <c r="I308" s="35">
        <v>36973333</v>
      </c>
      <c r="J308" s="35">
        <v>0</v>
      </c>
      <c r="K308" s="35">
        <f t="shared" si="2"/>
        <v>36973333</v>
      </c>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17"/>
      <c r="GY308" s="17"/>
      <c r="GZ308" s="17"/>
      <c r="HA308" s="17"/>
    </row>
    <row r="309" spans="1:209" x14ac:dyDescent="0.25">
      <c r="A309" s="37">
        <v>43343</v>
      </c>
      <c r="B309" s="10" t="s">
        <v>342</v>
      </c>
      <c r="C309" s="24">
        <v>890</v>
      </c>
      <c r="D309" s="24">
        <v>1039</v>
      </c>
      <c r="E309" s="22" t="s">
        <v>1504</v>
      </c>
      <c r="F309" s="16"/>
      <c r="G309" s="22" t="s">
        <v>384</v>
      </c>
      <c r="H309" s="17"/>
      <c r="I309" s="35">
        <v>36973333</v>
      </c>
      <c r="J309" s="35">
        <v>0</v>
      </c>
      <c r="K309" s="35">
        <f t="shared" si="2"/>
        <v>36973333</v>
      </c>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17"/>
      <c r="GY309" s="17"/>
      <c r="GZ309" s="17"/>
      <c r="HA309" s="17"/>
    </row>
    <row r="310" spans="1:209" x14ac:dyDescent="0.25">
      <c r="A310" s="37">
        <v>43346</v>
      </c>
      <c r="B310" s="10" t="s">
        <v>366</v>
      </c>
      <c r="C310" s="24">
        <v>897</v>
      </c>
      <c r="D310" s="24">
        <v>1055</v>
      </c>
      <c r="E310" s="22" t="s">
        <v>1791</v>
      </c>
      <c r="F310" s="16"/>
      <c r="G310" s="22" t="s">
        <v>408</v>
      </c>
      <c r="H310" s="17"/>
      <c r="I310" s="35">
        <v>22873333</v>
      </c>
      <c r="J310" s="35">
        <v>0</v>
      </c>
      <c r="K310" s="35">
        <f t="shared" si="2"/>
        <v>22873333</v>
      </c>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17"/>
      <c r="GY310" s="17"/>
      <c r="GZ310" s="17"/>
      <c r="HA310" s="17"/>
    </row>
    <row r="311" spans="1:209" x14ac:dyDescent="0.25">
      <c r="A311" s="37">
        <v>43346</v>
      </c>
      <c r="B311" s="10" t="s">
        <v>1741</v>
      </c>
      <c r="C311" s="24">
        <v>871</v>
      </c>
      <c r="D311" s="24">
        <v>1058</v>
      </c>
      <c r="E311" s="22" t="s">
        <v>1474</v>
      </c>
      <c r="F311" s="16"/>
      <c r="G311" s="22" t="s">
        <v>1847</v>
      </c>
      <c r="H311" s="17"/>
      <c r="I311" s="35">
        <v>28000000</v>
      </c>
      <c r="J311" s="35">
        <v>0</v>
      </c>
      <c r="K311" s="35">
        <f t="shared" si="2"/>
        <v>28000000</v>
      </c>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17"/>
      <c r="GY311" s="17"/>
      <c r="GZ311" s="17"/>
      <c r="HA311" s="17"/>
    </row>
    <row r="312" spans="1:209" x14ac:dyDescent="0.25">
      <c r="A312" s="37">
        <v>43349</v>
      </c>
      <c r="B312" s="10" t="s">
        <v>169</v>
      </c>
      <c r="C312" s="24">
        <v>957</v>
      </c>
      <c r="D312" s="24">
        <v>1081</v>
      </c>
      <c r="E312" s="22" t="s">
        <v>1792</v>
      </c>
      <c r="F312" s="16"/>
      <c r="G312" s="22" t="s">
        <v>1079</v>
      </c>
      <c r="H312" s="17"/>
      <c r="I312" s="35">
        <v>39412437</v>
      </c>
      <c r="J312" s="35">
        <v>39412437</v>
      </c>
      <c r="K312" s="35">
        <f t="shared" si="2"/>
        <v>0</v>
      </c>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17"/>
      <c r="GY312" s="17"/>
      <c r="GZ312" s="17"/>
      <c r="HA312" s="17"/>
    </row>
    <row r="313" spans="1:209" x14ac:dyDescent="0.25">
      <c r="A313" s="37">
        <v>43350</v>
      </c>
      <c r="B313" s="10" t="s">
        <v>363</v>
      </c>
      <c r="C313" s="24">
        <v>1037</v>
      </c>
      <c r="D313" s="24">
        <v>1104</v>
      </c>
      <c r="E313" s="22" t="s">
        <v>1793</v>
      </c>
      <c r="F313" s="16"/>
      <c r="G313" s="22" t="s">
        <v>405</v>
      </c>
      <c r="H313" s="17"/>
      <c r="I313" s="35">
        <v>18700000</v>
      </c>
      <c r="J313" s="35">
        <v>0</v>
      </c>
      <c r="K313" s="35">
        <f t="shared" si="2"/>
        <v>18700000</v>
      </c>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17"/>
      <c r="GY313" s="17"/>
      <c r="GZ313" s="17"/>
      <c r="HA313" s="17"/>
    </row>
    <row r="314" spans="1:209" x14ac:dyDescent="0.25">
      <c r="A314" s="37">
        <v>43350</v>
      </c>
      <c r="B314" s="10" t="s">
        <v>361</v>
      </c>
      <c r="C314" s="24">
        <v>1038</v>
      </c>
      <c r="D314" s="24">
        <v>1106</v>
      </c>
      <c r="E314" s="22" t="s">
        <v>1794</v>
      </c>
      <c r="F314" s="16"/>
      <c r="G314" s="22" t="s">
        <v>403</v>
      </c>
      <c r="H314" s="17"/>
      <c r="I314" s="35">
        <v>23800000</v>
      </c>
      <c r="J314" s="35">
        <v>0</v>
      </c>
      <c r="K314" s="35">
        <f t="shared" si="2"/>
        <v>23800000</v>
      </c>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row>
    <row r="315" spans="1:209" x14ac:dyDescent="0.25">
      <c r="A315" s="37">
        <v>43350</v>
      </c>
      <c r="B315" s="10" t="s">
        <v>360</v>
      </c>
      <c r="C315" s="24">
        <v>1049</v>
      </c>
      <c r="D315" s="24">
        <v>1107</v>
      </c>
      <c r="E315" s="22" t="s">
        <v>1795</v>
      </c>
      <c r="F315" s="16"/>
      <c r="G315" s="22" t="s">
        <v>402</v>
      </c>
      <c r="H315" s="17"/>
      <c r="I315" s="35">
        <v>22316667</v>
      </c>
      <c r="J315" s="35">
        <v>0</v>
      </c>
      <c r="K315" s="35">
        <f t="shared" si="2"/>
        <v>22316667</v>
      </c>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17"/>
      <c r="GY315" s="17"/>
      <c r="GZ315" s="17"/>
      <c r="HA315" s="17"/>
    </row>
    <row r="316" spans="1:209" x14ac:dyDescent="0.25">
      <c r="A316" s="37">
        <v>43353</v>
      </c>
      <c r="B316" s="10" t="s">
        <v>1742</v>
      </c>
      <c r="C316" s="24">
        <v>974</v>
      </c>
      <c r="D316" s="24">
        <v>1110</v>
      </c>
      <c r="E316" s="22" t="s">
        <v>1796</v>
      </c>
      <c r="F316" s="16"/>
      <c r="G316" s="22" t="s">
        <v>1193</v>
      </c>
      <c r="H316" s="17"/>
      <c r="I316" s="35">
        <v>13003333</v>
      </c>
      <c r="J316" s="35">
        <v>0</v>
      </c>
      <c r="K316" s="35">
        <f t="shared" ref="K316:K379" si="3">+I316-J316</f>
        <v>13003333</v>
      </c>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row>
    <row r="317" spans="1:209" x14ac:dyDescent="0.25">
      <c r="A317" s="37">
        <v>43353</v>
      </c>
      <c r="B317" s="10" t="s">
        <v>1743</v>
      </c>
      <c r="C317" s="24">
        <v>973</v>
      </c>
      <c r="D317" s="24">
        <v>1111</v>
      </c>
      <c r="E317" s="22" t="s">
        <v>1797</v>
      </c>
      <c r="F317" s="16"/>
      <c r="G317" s="22" t="s">
        <v>1090</v>
      </c>
      <c r="H317" s="17"/>
      <c r="I317" s="35">
        <v>13350000</v>
      </c>
      <c r="J317" s="35">
        <v>0</v>
      </c>
      <c r="K317" s="35">
        <f t="shared" si="3"/>
        <v>13350000</v>
      </c>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17"/>
      <c r="GY317" s="17"/>
      <c r="GZ317" s="17"/>
      <c r="HA317" s="17"/>
    </row>
    <row r="318" spans="1:209" x14ac:dyDescent="0.25">
      <c r="A318" s="37">
        <v>43353</v>
      </c>
      <c r="B318" s="10" t="s">
        <v>1744</v>
      </c>
      <c r="C318" s="24">
        <v>972</v>
      </c>
      <c r="D318" s="24">
        <v>1112</v>
      </c>
      <c r="E318" s="22" t="s">
        <v>1798</v>
      </c>
      <c r="F318" s="16"/>
      <c r="G318" s="22" t="s">
        <v>1075</v>
      </c>
      <c r="H318" s="17"/>
      <c r="I318" s="35">
        <v>13350000</v>
      </c>
      <c r="J318" s="35">
        <v>0</v>
      </c>
      <c r="K318" s="35">
        <f t="shared" si="3"/>
        <v>13350000</v>
      </c>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row>
    <row r="319" spans="1:209" x14ac:dyDescent="0.25">
      <c r="A319" s="37">
        <v>43353</v>
      </c>
      <c r="B319" s="10" t="s">
        <v>1745</v>
      </c>
      <c r="C319" s="24">
        <v>1000</v>
      </c>
      <c r="D319" s="24">
        <v>1113</v>
      </c>
      <c r="E319" s="22" t="s">
        <v>1799</v>
      </c>
      <c r="F319" s="16"/>
      <c r="G319" s="22" t="s">
        <v>1077</v>
      </c>
      <c r="H319" s="17"/>
      <c r="I319" s="35">
        <v>13200000</v>
      </c>
      <c r="J319" s="35">
        <v>0</v>
      </c>
      <c r="K319" s="35">
        <f t="shared" si="3"/>
        <v>13200000</v>
      </c>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row>
    <row r="320" spans="1:209" x14ac:dyDescent="0.25">
      <c r="A320" s="37">
        <v>43353</v>
      </c>
      <c r="B320" s="10" t="s">
        <v>1746</v>
      </c>
      <c r="C320" s="24">
        <v>986</v>
      </c>
      <c r="D320" s="24">
        <v>1114</v>
      </c>
      <c r="E320" s="22" t="s">
        <v>1800</v>
      </c>
      <c r="F320" s="16"/>
      <c r="G320" s="22" t="s">
        <v>1129</v>
      </c>
      <c r="H320" s="17"/>
      <c r="I320" s="35">
        <v>13200000</v>
      </c>
      <c r="J320" s="35">
        <v>0</v>
      </c>
      <c r="K320" s="35">
        <f t="shared" si="3"/>
        <v>13200000</v>
      </c>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row>
    <row r="321" spans="1:209" x14ac:dyDescent="0.25">
      <c r="A321" s="37">
        <v>43353</v>
      </c>
      <c r="B321" s="10" t="s">
        <v>362</v>
      </c>
      <c r="C321" s="24">
        <v>1042</v>
      </c>
      <c r="D321" s="24">
        <v>1119</v>
      </c>
      <c r="E321" s="22" t="s">
        <v>1801</v>
      </c>
      <c r="F321" s="16"/>
      <c r="G321" s="22" t="s">
        <v>404</v>
      </c>
      <c r="H321" s="17"/>
      <c r="I321" s="35">
        <v>20200000</v>
      </c>
      <c r="J321" s="35">
        <v>0</v>
      </c>
      <c r="K321" s="35">
        <f t="shared" si="3"/>
        <v>20200000</v>
      </c>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row>
    <row r="322" spans="1:209" x14ac:dyDescent="0.25">
      <c r="A322" s="37">
        <v>43354</v>
      </c>
      <c r="B322" s="10" t="s">
        <v>1747</v>
      </c>
      <c r="C322" s="24">
        <v>992</v>
      </c>
      <c r="D322" s="24">
        <v>1120</v>
      </c>
      <c r="E322" s="22" t="s">
        <v>1802</v>
      </c>
      <c r="F322" s="16"/>
      <c r="G322" s="22" t="s">
        <v>1136</v>
      </c>
      <c r="H322" s="17"/>
      <c r="I322" s="35">
        <v>21866667</v>
      </c>
      <c r="J322" s="35">
        <v>0</v>
      </c>
      <c r="K322" s="35">
        <f t="shared" si="3"/>
        <v>21866667</v>
      </c>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row>
    <row r="323" spans="1:209" x14ac:dyDescent="0.25">
      <c r="A323" s="37">
        <v>43354</v>
      </c>
      <c r="B323" s="10" t="s">
        <v>1748</v>
      </c>
      <c r="C323" s="24">
        <v>981</v>
      </c>
      <c r="D323" s="24">
        <v>1129</v>
      </c>
      <c r="E323" s="22" t="s">
        <v>1803</v>
      </c>
      <c r="F323" s="16"/>
      <c r="G323" s="22" t="s">
        <v>1194</v>
      </c>
      <c r="H323" s="17"/>
      <c r="I323" s="35">
        <v>12300000</v>
      </c>
      <c r="J323" s="35">
        <v>0</v>
      </c>
      <c r="K323" s="35">
        <f t="shared" si="3"/>
        <v>12300000</v>
      </c>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row>
    <row r="324" spans="1:209" x14ac:dyDescent="0.25">
      <c r="A324" s="37">
        <v>43354</v>
      </c>
      <c r="B324" s="10" t="s">
        <v>1749</v>
      </c>
      <c r="C324" s="24">
        <v>1006</v>
      </c>
      <c r="D324" s="24">
        <v>1130</v>
      </c>
      <c r="E324" s="22" t="s">
        <v>1804</v>
      </c>
      <c r="F324" s="16"/>
      <c r="G324" s="22" t="s">
        <v>1037</v>
      </c>
      <c r="H324" s="17"/>
      <c r="I324" s="35">
        <v>6580000</v>
      </c>
      <c r="J324" s="35">
        <v>0</v>
      </c>
      <c r="K324" s="35">
        <f t="shared" si="3"/>
        <v>6580000</v>
      </c>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17"/>
      <c r="GY324" s="17"/>
      <c r="GZ324" s="17"/>
      <c r="HA324" s="17"/>
    </row>
    <row r="325" spans="1:209" x14ac:dyDescent="0.25">
      <c r="A325" s="37">
        <v>43354</v>
      </c>
      <c r="B325" s="10" t="s">
        <v>1750</v>
      </c>
      <c r="C325" s="24">
        <v>1085</v>
      </c>
      <c r="D325" s="24">
        <v>1137</v>
      </c>
      <c r="E325" s="22" t="s">
        <v>1805</v>
      </c>
      <c r="F325" s="16"/>
      <c r="G325" s="22" t="s">
        <v>1131</v>
      </c>
      <c r="H325" s="17"/>
      <c r="I325" s="35">
        <v>25800000</v>
      </c>
      <c r="J325" s="35">
        <v>0</v>
      </c>
      <c r="K325" s="35">
        <f t="shared" si="3"/>
        <v>25800000</v>
      </c>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17"/>
      <c r="GY325" s="17"/>
      <c r="GZ325" s="17"/>
      <c r="HA325" s="17"/>
    </row>
    <row r="326" spans="1:209" x14ac:dyDescent="0.25">
      <c r="A326" s="37">
        <v>43354</v>
      </c>
      <c r="B326" s="10" t="s">
        <v>1751</v>
      </c>
      <c r="C326" s="24">
        <v>1084</v>
      </c>
      <c r="D326" s="24">
        <v>1138</v>
      </c>
      <c r="E326" s="22" t="s">
        <v>1806</v>
      </c>
      <c r="F326" s="16"/>
      <c r="G326" s="22" t="s">
        <v>1139</v>
      </c>
      <c r="H326" s="17"/>
      <c r="I326" s="35">
        <v>13280000</v>
      </c>
      <c r="J326" s="35">
        <v>0</v>
      </c>
      <c r="K326" s="35">
        <f t="shared" si="3"/>
        <v>13280000</v>
      </c>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row>
    <row r="327" spans="1:209" x14ac:dyDescent="0.25">
      <c r="A327" s="37">
        <v>43354</v>
      </c>
      <c r="B327" s="10" t="s">
        <v>1752</v>
      </c>
      <c r="C327" s="24">
        <v>976</v>
      </c>
      <c r="D327" s="24">
        <v>1145</v>
      </c>
      <c r="E327" s="22" t="s">
        <v>1807</v>
      </c>
      <c r="F327" s="16"/>
      <c r="G327" s="22" t="s">
        <v>1080</v>
      </c>
      <c r="H327" s="17"/>
      <c r="I327" s="35">
        <v>13350000</v>
      </c>
      <c r="J327" s="35">
        <v>0</v>
      </c>
      <c r="K327" s="35">
        <f t="shared" si="3"/>
        <v>13350000</v>
      </c>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17"/>
      <c r="GY327" s="17"/>
      <c r="GZ327" s="17"/>
      <c r="HA327" s="17"/>
    </row>
    <row r="328" spans="1:209" x14ac:dyDescent="0.25">
      <c r="A328" s="37">
        <v>43354</v>
      </c>
      <c r="B328" s="10" t="s">
        <v>1753</v>
      </c>
      <c r="C328" s="24">
        <v>967</v>
      </c>
      <c r="D328" s="24">
        <v>1146</v>
      </c>
      <c r="E328" s="22" t="s">
        <v>1808</v>
      </c>
      <c r="F328" s="16"/>
      <c r="G328" s="22" t="s">
        <v>1081</v>
      </c>
      <c r="H328" s="17"/>
      <c r="I328" s="35">
        <v>13350000</v>
      </c>
      <c r="J328" s="35">
        <v>0</v>
      </c>
      <c r="K328" s="35">
        <f t="shared" si="3"/>
        <v>13350000</v>
      </c>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17"/>
      <c r="GY328" s="17"/>
      <c r="GZ328" s="17"/>
      <c r="HA328" s="17"/>
    </row>
    <row r="329" spans="1:209" x14ac:dyDescent="0.25">
      <c r="A329" s="37">
        <v>43354</v>
      </c>
      <c r="B329" s="10" t="s">
        <v>1754</v>
      </c>
      <c r="C329" s="24">
        <v>988</v>
      </c>
      <c r="D329" s="24">
        <v>1147</v>
      </c>
      <c r="E329" s="22" t="s">
        <v>1809</v>
      </c>
      <c r="F329" s="16"/>
      <c r="G329" s="22" t="s">
        <v>1020</v>
      </c>
      <c r="H329" s="17"/>
      <c r="I329" s="35">
        <v>6650000</v>
      </c>
      <c r="J329" s="35">
        <v>0</v>
      </c>
      <c r="K329" s="35">
        <f t="shared" si="3"/>
        <v>6650000</v>
      </c>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row>
    <row r="330" spans="1:209" x14ac:dyDescent="0.25">
      <c r="A330" s="37">
        <v>43354</v>
      </c>
      <c r="B330" s="10" t="s">
        <v>1755</v>
      </c>
      <c r="C330" s="24">
        <v>987</v>
      </c>
      <c r="D330" s="24">
        <v>1148</v>
      </c>
      <c r="E330" s="22" t="s">
        <v>1810</v>
      </c>
      <c r="F330" s="16"/>
      <c r="G330" s="22" t="s">
        <v>1019</v>
      </c>
      <c r="H330" s="17"/>
      <c r="I330" s="35">
        <v>6650000</v>
      </c>
      <c r="J330" s="35">
        <v>0</v>
      </c>
      <c r="K330" s="35">
        <f t="shared" si="3"/>
        <v>6650000</v>
      </c>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7"/>
      <c r="FM330" s="17"/>
      <c r="FN330" s="17"/>
      <c r="FO330" s="17"/>
      <c r="FP330" s="17"/>
      <c r="FQ330" s="17"/>
      <c r="FR330" s="17"/>
      <c r="FS330" s="17"/>
      <c r="FT330" s="17"/>
      <c r="FU330" s="17"/>
      <c r="FV330" s="17"/>
      <c r="FW330" s="17"/>
      <c r="FX330" s="17"/>
      <c r="FY330" s="17"/>
      <c r="FZ330" s="17"/>
      <c r="GA330" s="17"/>
      <c r="GB330" s="17"/>
      <c r="GC330" s="17"/>
      <c r="GD330" s="17"/>
      <c r="GE330" s="17"/>
      <c r="GF330" s="17"/>
      <c r="GG330" s="17"/>
      <c r="GH330" s="17"/>
      <c r="GI330" s="17"/>
      <c r="GJ330" s="17"/>
      <c r="GK330" s="17"/>
      <c r="GL330" s="17"/>
      <c r="GM330" s="17"/>
      <c r="GN330" s="17"/>
      <c r="GO330" s="17"/>
      <c r="GP330" s="17"/>
      <c r="GQ330" s="17"/>
      <c r="GR330" s="17"/>
      <c r="GS330" s="17"/>
      <c r="GT330" s="17"/>
      <c r="GU330" s="17"/>
      <c r="GV330" s="17"/>
      <c r="GW330" s="17"/>
      <c r="GX330" s="17"/>
      <c r="GY330" s="17"/>
      <c r="GZ330" s="17"/>
      <c r="HA330" s="17"/>
    </row>
    <row r="331" spans="1:209" x14ac:dyDescent="0.25">
      <c r="A331" s="37">
        <v>43354</v>
      </c>
      <c r="B331" s="10" t="s">
        <v>1756</v>
      </c>
      <c r="C331" s="24">
        <v>1023</v>
      </c>
      <c r="D331" s="24">
        <v>1151</v>
      </c>
      <c r="E331" s="22" t="s">
        <v>1811</v>
      </c>
      <c r="F331" s="16"/>
      <c r="G331" s="22" t="s">
        <v>1164</v>
      </c>
      <c r="H331" s="17"/>
      <c r="I331" s="35">
        <v>12300000</v>
      </c>
      <c r="J331" s="35">
        <v>0</v>
      </c>
      <c r="K331" s="35">
        <f t="shared" si="3"/>
        <v>12300000</v>
      </c>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7"/>
      <c r="FM331" s="17"/>
      <c r="FN331" s="17"/>
      <c r="FO331" s="17"/>
      <c r="FP331" s="17"/>
      <c r="FQ331" s="17"/>
      <c r="FR331" s="17"/>
      <c r="FS331" s="17"/>
      <c r="FT331" s="17"/>
      <c r="FU331" s="17"/>
      <c r="FV331" s="17"/>
      <c r="FW331" s="17"/>
      <c r="FX331" s="17"/>
      <c r="FY331" s="17"/>
      <c r="FZ331" s="17"/>
      <c r="GA331" s="17"/>
      <c r="GB331" s="17"/>
      <c r="GC331" s="17"/>
      <c r="GD331" s="17"/>
      <c r="GE331" s="17"/>
      <c r="GF331" s="17"/>
      <c r="GG331" s="17"/>
      <c r="GH331" s="17"/>
      <c r="GI331" s="17"/>
      <c r="GJ331" s="17"/>
      <c r="GK331" s="17"/>
      <c r="GL331" s="17"/>
      <c r="GM331" s="17"/>
      <c r="GN331" s="17"/>
      <c r="GO331" s="17"/>
      <c r="GP331" s="17"/>
      <c r="GQ331" s="17"/>
      <c r="GR331" s="17"/>
      <c r="GS331" s="17"/>
      <c r="GT331" s="17"/>
      <c r="GU331" s="17"/>
      <c r="GV331" s="17"/>
      <c r="GW331" s="17"/>
      <c r="GX331" s="17"/>
      <c r="GY331" s="17"/>
      <c r="GZ331" s="17"/>
      <c r="HA331" s="17"/>
    </row>
    <row r="332" spans="1:209" x14ac:dyDescent="0.25">
      <c r="A332" s="37">
        <v>43354</v>
      </c>
      <c r="B332" s="10" t="s">
        <v>1757</v>
      </c>
      <c r="C332" s="24">
        <v>1005</v>
      </c>
      <c r="D332" s="24">
        <v>1152</v>
      </c>
      <c r="E332" s="22" t="s">
        <v>1812</v>
      </c>
      <c r="F332" s="16"/>
      <c r="G332" s="22" t="s">
        <v>1036</v>
      </c>
      <c r="H332" s="17"/>
      <c r="I332" s="35">
        <v>6580000</v>
      </c>
      <c r="J332" s="35">
        <v>0</v>
      </c>
      <c r="K332" s="35">
        <f t="shared" si="3"/>
        <v>6580000</v>
      </c>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7"/>
      <c r="FM332" s="17"/>
      <c r="FN332" s="17"/>
      <c r="FO332" s="17"/>
      <c r="FP332" s="17"/>
      <c r="FQ332" s="17"/>
      <c r="FR332" s="17"/>
      <c r="FS332" s="17"/>
      <c r="FT332" s="17"/>
      <c r="FU332" s="17"/>
      <c r="FV332" s="17"/>
      <c r="FW332" s="17"/>
      <c r="FX332" s="17"/>
      <c r="FY332" s="17"/>
      <c r="FZ332" s="17"/>
      <c r="GA332" s="17"/>
      <c r="GB332" s="17"/>
      <c r="GC332" s="17"/>
      <c r="GD332" s="17"/>
      <c r="GE332" s="17"/>
      <c r="GF332" s="17"/>
      <c r="GG332" s="17"/>
      <c r="GH332" s="17"/>
      <c r="GI332" s="17"/>
      <c r="GJ332" s="17"/>
      <c r="GK332" s="17"/>
      <c r="GL332" s="17"/>
      <c r="GM332" s="17"/>
      <c r="GN332" s="17"/>
      <c r="GO332" s="17"/>
      <c r="GP332" s="17"/>
      <c r="GQ332" s="17"/>
      <c r="GR332" s="17"/>
      <c r="GS332" s="17"/>
      <c r="GT332" s="17"/>
      <c r="GU332" s="17"/>
      <c r="GV332" s="17"/>
      <c r="GW332" s="17"/>
      <c r="GX332" s="17"/>
      <c r="GY332" s="17"/>
      <c r="GZ332" s="17"/>
      <c r="HA332" s="17"/>
    </row>
    <row r="333" spans="1:209" x14ac:dyDescent="0.25">
      <c r="A333" s="37">
        <v>43354</v>
      </c>
      <c r="B333" s="10" t="s">
        <v>1758</v>
      </c>
      <c r="C333" s="24">
        <v>1008</v>
      </c>
      <c r="D333" s="24">
        <v>1153</v>
      </c>
      <c r="E333" s="22" t="s">
        <v>1813</v>
      </c>
      <c r="F333" s="16"/>
      <c r="G333" s="22" t="s">
        <v>1032</v>
      </c>
      <c r="H333" s="17"/>
      <c r="I333" s="35">
        <v>6580000</v>
      </c>
      <c r="J333" s="35">
        <v>0</v>
      </c>
      <c r="K333" s="35">
        <f t="shared" si="3"/>
        <v>6580000</v>
      </c>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row>
    <row r="334" spans="1:209" x14ac:dyDescent="0.25">
      <c r="A334" s="37">
        <v>43354</v>
      </c>
      <c r="B334" s="10" t="s">
        <v>1759</v>
      </c>
      <c r="C334" s="24">
        <v>1004</v>
      </c>
      <c r="D334" s="24">
        <v>1154</v>
      </c>
      <c r="E334" s="22" t="s">
        <v>1814</v>
      </c>
      <c r="F334" s="16"/>
      <c r="G334" s="22" t="s">
        <v>1168</v>
      </c>
      <c r="H334" s="17"/>
      <c r="I334" s="35">
        <v>9211333</v>
      </c>
      <c r="J334" s="35">
        <v>0</v>
      </c>
      <c r="K334" s="35">
        <f t="shared" si="3"/>
        <v>9211333</v>
      </c>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row>
    <row r="335" spans="1:209" x14ac:dyDescent="0.25">
      <c r="A335" s="37">
        <v>43354</v>
      </c>
      <c r="B335" s="10" t="s">
        <v>1760</v>
      </c>
      <c r="C335" s="24">
        <v>1011</v>
      </c>
      <c r="D335" s="24">
        <v>1155</v>
      </c>
      <c r="E335" s="22" t="s">
        <v>1815</v>
      </c>
      <c r="F335" s="16"/>
      <c r="G335" s="22" t="s">
        <v>1039</v>
      </c>
      <c r="H335" s="17"/>
      <c r="I335" s="35">
        <v>5810000</v>
      </c>
      <c r="J335" s="35">
        <v>0</v>
      </c>
      <c r="K335" s="35">
        <f t="shared" si="3"/>
        <v>5810000</v>
      </c>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row>
    <row r="336" spans="1:209" x14ac:dyDescent="0.25">
      <c r="A336" s="37">
        <v>43354</v>
      </c>
      <c r="B336" s="10" t="s">
        <v>371</v>
      </c>
      <c r="C336" s="24">
        <v>1043</v>
      </c>
      <c r="D336" s="24">
        <v>1167</v>
      </c>
      <c r="E336" s="22" t="s">
        <v>1816</v>
      </c>
      <c r="F336" s="16"/>
      <c r="G336" s="22" t="s">
        <v>414</v>
      </c>
      <c r="H336" s="17"/>
      <c r="I336" s="35">
        <v>18333333</v>
      </c>
      <c r="J336" s="35">
        <v>0</v>
      </c>
      <c r="K336" s="35">
        <f t="shared" si="3"/>
        <v>18333333</v>
      </c>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7"/>
      <c r="FM336" s="17"/>
      <c r="FN336" s="17"/>
      <c r="FO336" s="17"/>
      <c r="FP336" s="17"/>
      <c r="FQ336" s="17"/>
      <c r="FR336" s="17"/>
      <c r="FS336" s="17"/>
      <c r="FT336" s="17"/>
      <c r="FU336" s="17"/>
      <c r="FV336" s="17"/>
      <c r="FW336" s="17"/>
      <c r="FX336" s="17"/>
      <c r="FY336" s="17"/>
      <c r="FZ336" s="17"/>
      <c r="GA336" s="17"/>
      <c r="GB336" s="17"/>
      <c r="GC336" s="17"/>
      <c r="GD336" s="17"/>
      <c r="GE336" s="17"/>
      <c r="GF336" s="17"/>
      <c r="GG336" s="17"/>
      <c r="GH336" s="17"/>
      <c r="GI336" s="17"/>
      <c r="GJ336" s="17"/>
      <c r="GK336" s="17"/>
      <c r="GL336" s="17"/>
      <c r="GM336" s="17"/>
      <c r="GN336" s="17"/>
      <c r="GO336" s="17"/>
      <c r="GP336" s="17"/>
      <c r="GQ336" s="17"/>
      <c r="GR336" s="17"/>
      <c r="GS336" s="17"/>
      <c r="GT336" s="17"/>
      <c r="GU336" s="17"/>
      <c r="GV336" s="17"/>
      <c r="GW336" s="17"/>
      <c r="GX336" s="17"/>
      <c r="GY336" s="17"/>
      <c r="GZ336" s="17"/>
      <c r="HA336" s="17"/>
    </row>
    <row r="337" spans="1:209" x14ac:dyDescent="0.25">
      <c r="A337" s="37">
        <v>43354</v>
      </c>
      <c r="B337" s="10" t="s">
        <v>1761</v>
      </c>
      <c r="C337" s="24">
        <v>971</v>
      </c>
      <c r="D337" s="24">
        <v>1172</v>
      </c>
      <c r="E337" s="22" t="s">
        <v>1817</v>
      </c>
      <c r="F337" s="16"/>
      <c r="G337" s="22" t="s">
        <v>1100</v>
      </c>
      <c r="H337" s="17"/>
      <c r="I337" s="35">
        <v>13350000</v>
      </c>
      <c r="J337" s="35">
        <v>0</v>
      </c>
      <c r="K337" s="35">
        <f t="shared" si="3"/>
        <v>13350000</v>
      </c>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row>
    <row r="338" spans="1:209" x14ac:dyDescent="0.25">
      <c r="A338" s="37">
        <v>43354</v>
      </c>
      <c r="B338" s="10" t="s">
        <v>1762</v>
      </c>
      <c r="C338" s="24">
        <v>961</v>
      </c>
      <c r="D338" s="24">
        <v>1173</v>
      </c>
      <c r="E338" s="22" t="s">
        <v>1818</v>
      </c>
      <c r="F338" s="16"/>
      <c r="G338" s="22" t="s">
        <v>1107</v>
      </c>
      <c r="H338" s="17"/>
      <c r="I338" s="35">
        <v>13350000</v>
      </c>
      <c r="J338" s="35">
        <v>0</v>
      </c>
      <c r="K338" s="35">
        <f t="shared" si="3"/>
        <v>13350000</v>
      </c>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7"/>
      <c r="FM338" s="17"/>
      <c r="FN338" s="17"/>
      <c r="FO338" s="17"/>
      <c r="FP338" s="17"/>
      <c r="FQ338" s="17"/>
      <c r="FR338" s="17"/>
      <c r="FS338" s="17"/>
      <c r="FT338" s="17"/>
      <c r="FU338" s="17"/>
      <c r="FV338" s="17"/>
      <c r="FW338" s="17"/>
      <c r="FX338" s="17"/>
      <c r="FY338" s="17"/>
      <c r="FZ338" s="17"/>
      <c r="GA338" s="17"/>
      <c r="GB338" s="17"/>
      <c r="GC338" s="17"/>
      <c r="GD338" s="17"/>
      <c r="GE338" s="17"/>
      <c r="GF338" s="17"/>
      <c r="GG338" s="17"/>
      <c r="GH338" s="17"/>
      <c r="GI338" s="17"/>
      <c r="GJ338" s="17"/>
      <c r="GK338" s="17"/>
      <c r="GL338" s="17"/>
      <c r="GM338" s="17"/>
      <c r="GN338" s="17"/>
      <c r="GO338" s="17"/>
      <c r="GP338" s="17"/>
      <c r="GQ338" s="17"/>
      <c r="GR338" s="17"/>
      <c r="GS338" s="17"/>
      <c r="GT338" s="17"/>
      <c r="GU338" s="17"/>
      <c r="GV338" s="17"/>
      <c r="GW338" s="17"/>
      <c r="GX338" s="17"/>
      <c r="GY338" s="17"/>
      <c r="GZ338" s="17"/>
      <c r="HA338" s="17"/>
    </row>
    <row r="339" spans="1:209" x14ac:dyDescent="0.25">
      <c r="A339" s="37">
        <v>43354</v>
      </c>
      <c r="B339" s="10" t="s">
        <v>1763</v>
      </c>
      <c r="C339" s="24">
        <v>985</v>
      </c>
      <c r="D339" s="24">
        <v>1176</v>
      </c>
      <c r="E339" s="22" t="s">
        <v>1819</v>
      </c>
      <c r="F339" s="16"/>
      <c r="G339" s="22" t="s">
        <v>1021</v>
      </c>
      <c r="H339" s="17"/>
      <c r="I339" s="35">
        <v>6650000</v>
      </c>
      <c r="J339" s="35">
        <v>0</v>
      </c>
      <c r="K339" s="35">
        <f t="shared" si="3"/>
        <v>6650000</v>
      </c>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7"/>
      <c r="FM339" s="17"/>
      <c r="FN339" s="17"/>
      <c r="FO339" s="17"/>
      <c r="FP339" s="17"/>
      <c r="FQ339" s="17"/>
      <c r="FR339" s="17"/>
      <c r="FS339" s="17"/>
      <c r="FT339" s="17"/>
      <c r="FU339" s="17"/>
      <c r="FV339" s="17"/>
      <c r="FW339" s="17"/>
      <c r="FX339" s="17"/>
      <c r="FY339" s="17"/>
      <c r="FZ339" s="17"/>
      <c r="GA339" s="17"/>
      <c r="GB339" s="17"/>
      <c r="GC339" s="17"/>
      <c r="GD339" s="17"/>
      <c r="GE339" s="17"/>
      <c r="GF339" s="17"/>
      <c r="GG339" s="17"/>
      <c r="GH339" s="17"/>
      <c r="GI339" s="17"/>
      <c r="GJ339" s="17"/>
      <c r="GK339" s="17"/>
      <c r="GL339" s="17"/>
      <c r="GM339" s="17"/>
      <c r="GN339" s="17"/>
      <c r="GO339" s="17"/>
      <c r="GP339" s="17"/>
      <c r="GQ339" s="17"/>
      <c r="GR339" s="17"/>
      <c r="GS339" s="17"/>
      <c r="GT339" s="17"/>
      <c r="GU339" s="17"/>
      <c r="GV339" s="17"/>
      <c r="GW339" s="17"/>
      <c r="GX339" s="17"/>
      <c r="GY339" s="17"/>
      <c r="GZ339" s="17"/>
      <c r="HA339" s="17"/>
    </row>
    <row r="340" spans="1:209" x14ac:dyDescent="0.25">
      <c r="A340" s="37">
        <v>43354</v>
      </c>
      <c r="B340" s="10" t="s">
        <v>1764</v>
      </c>
      <c r="C340" s="24">
        <v>983</v>
      </c>
      <c r="D340" s="24">
        <v>1177</v>
      </c>
      <c r="E340" s="22" t="s">
        <v>1820</v>
      </c>
      <c r="F340" s="16"/>
      <c r="G340" s="22" t="s">
        <v>1018</v>
      </c>
      <c r="H340" s="17"/>
      <c r="I340" s="35">
        <v>6650000</v>
      </c>
      <c r="J340" s="35">
        <v>0</v>
      </c>
      <c r="K340" s="35">
        <f t="shared" si="3"/>
        <v>6650000</v>
      </c>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7"/>
      <c r="FM340" s="17"/>
      <c r="FN340" s="17"/>
      <c r="FO340" s="17"/>
      <c r="FP340" s="17"/>
      <c r="FQ340" s="17"/>
      <c r="FR340" s="17"/>
      <c r="FS340" s="17"/>
      <c r="FT340" s="17"/>
      <c r="FU340" s="17"/>
      <c r="FV340" s="17"/>
      <c r="FW340" s="17"/>
      <c r="FX340" s="17"/>
      <c r="FY340" s="17"/>
      <c r="FZ340" s="17"/>
      <c r="GA340" s="17"/>
      <c r="GB340" s="17"/>
      <c r="GC340" s="17"/>
      <c r="GD340" s="17"/>
      <c r="GE340" s="17"/>
      <c r="GF340" s="17"/>
      <c r="GG340" s="17"/>
      <c r="GH340" s="17"/>
      <c r="GI340" s="17"/>
      <c r="GJ340" s="17"/>
      <c r="GK340" s="17"/>
      <c r="GL340" s="17"/>
      <c r="GM340" s="17"/>
      <c r="GN340" s="17"/>
      <c r="GO340" s="17"/>
      <c r="GP340" s="17"/>
      <c r="GQ340" s="17"/>
      <c r="GR340" s="17"/>
      <c r="GS340" s="17"/>
      <c r="GT340" s="17"/>
      <c r="GU340" s="17"/>
      <c r="GV340" s="17"/>
      <c r="GW340" s="17"/>
      <c r="GX340" s="17"/>
      <c r="GY340" s="17"/>
      <c r="GZ340" s="17"/>
      <c r="HA340" s="17"/>
    </row>
    <row r="341" spans="1:209" x14ac:dyDescent="0.25">
      <c r="A341" s="37">
        <v>43354</v>
      </c>
      <c r="B341" s="10" t="s">
        <v>1765</v>
      </c>
      <c r="C341" s="24">
        <v>990</v>
      </c>
      <c r="D341" s="24">
        <v>1178</v>
      </c>
      <c r="E341" s="22" t="s">
        <v>1821</v>
      </c>
      <c r="F341" s="16"/>
      <c r="G341" s="22" t="s">
        <v>1023</v>
      </c>
      <c r="H341" s="17"/>
      <c r="I341" s="35">
        <v>6580000</v>
      </c>
      <c r="J341" s="35">
        <v>0</v>
      </c>
      <c r="K341" s="35">
        <f t="shared" si="3"/>
        <v>6580000</v>
      </c>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7"/>
      <c r="FM341" s="17"/>
      <c r="FN341" s="17"/>
      <c r="FO341" s="17"/>
      <c r="FP341" s="17"/>
      <c r="FQ341" s="17"/>
      <c r="FR341" s="17"/>
      <c r="FS341" s="17"/>
      <c r="FT341" s="17"/>
      <c r="FU341" s="17"/>
      <c r="FV341" s="17"/>
      <c r="FW341" s="17"/>
      <c r="FX341" s="17"/>
      <c r="FY341" s="17"/>
      <c r="FZ341" s="17"/>
      <c r="GA341" s="17"/>
      <c r="GB341" s="17"/>
      <c r="GC341" s="17"/>
      <c r="GD341" s="17"/>
      <c r="GE341" s="17"/>
      <c r="GF341" s="17"/>
      <c r="GG341" s="17"/>
      <c r="GH341" s="17"/>
      <c r="GI341" s="17"/>
      <c r="GJ341" s="17"/>
      <c r="GK341" s="17"/>
      <c r="GL341" s="17"/>
      <c r="GM341" s="17"/>
      <c r="GN341" s="17"/>
      <c r="GO341" s="17"/>
      <c r="GP341" s="17"/>
      <c r="GQ341" s="17"/>
      <c r="GR341" s="17"/>
      <c r="GS341" s="17"/>
      <c r="GT341" s="17"/>
      <c r="GU341" s="17"/>
      <c r="GV341" s="17"/>
      <c r="GW341" s="17"/>
      <c r="GX341" s="17"/>
      <c r="GY341" s="17"/>
      <c r="GZ341" s="17"/>
      <c r="HA341" s="17"/>
    </row>
    <row r="342" spans="1:209" x14ac:dyDescent="0.25">
      <c r="A342" s="37">
        <v>43354</v>
      </c>
      <c r="B342" s="10" t="s">
        <v>1766</v>
      </c>
      <c r="C342" s="24">
        <v>993</v>
      </c>
      <c r="D342" s="24">
        <v>1179</v>
      </c>
      <c r="E342" s="22" t="s">
        <v>1822</v>
      </c>
      <c r="F342" s="16"/>
      <c r="G342" s="22" t="s">
        <v>1093</v>
      </c>
      <c r="H342" s="17"/>
      <c r="I342" s="35">
        <v>6230000</v>
      </c>
      <c r="J342" s="35">
        <v>0</v>
      </c>
      <c r="K342" s="35">
        <f t="shared" si="3"/>
        <v>6230000</v>
      </c>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7"/>
      <c r="FM342" s="17"/>
      <c r="FN342" s="17"/>
      <c r="FO342" s="17"/>
      <c r="FP342" s="17"/>
      <c r="FQ342" s="17"/>
      <c r="FR342" s="17"/>
      <c r="FS342" s="17"/>
      <c r="FT342" s="17"/>
      <c r="FU342" s="17"/>
      <c r="FV342" s="17"/>
      <c r="FW342" s="17"/>
      <c r="FX342" s="17"/>
      <c r="FY342" s="17"/>
      <c r="FZ342" s="17"/>
      <c r="GA342" s="17"/>
      <c r="GB342" s="17"/>
      <c r="GC342" s="17"/>
      <c r="GD342" s="17"/>
      <c r="GE342" s="17"/>
      <c r="GF342" s="17"/>
      <c r="GG342" s="17"/>
      <c r="GH342" s="17"/>
      <c r="GI342" s="17"/>
      <c r="GJ342" s="17"/>
      <c r="GK342" s="17"/>
      <c r="GL342" s="17"/>
      <c r="GM342" s="17"/>
      <c r="GN342" s="17"/>
      <c r="GO342" s="17"/>
      <c r="GP342" s="17"/>
      <c r="GQ342" s="17"/>
      <c r="GR342" s="17"/>
      <c r="GS342" s="17"/>
      <c r="GT342" s="17"/>
      <c r="GU342" s="17"/>
      <c r="GV342" s="17"/>
      <c r="GW342" s="17"/>
      <c r="GX342" s="17"/>
      <c r="GY342" s="17"/>
      <c r="GZ342" s="17"/>
      <c r="HA342" s="17"/>
    </row>
    <row r="343" spans="1:209" x14ac:dyDescent="0.25">
      <c r="A343" s="37">
        <v>43355</v>
      </c>
      <c r="B343" s="10" t="s">
        <v>1767</v>
      </c>
      <c r="C343" s="24">
        <v>1137</v>
      </c>
      <c r="D343" s="24">
        <v>1187</v>
      </c>
      <c r="E343" s="22" t="s">
        <v>1823</v>
      </c>
      <c r="F343" s="16"/>
      <c r="G343" s="22" t="s">
        <v>1042</v>
      </c>
      <c r="H343" s="17"/>
      <c r="I343" s="35">
        <v>17050000</v>
      </c>
      <c r="J343" s="35">
        <v>0</v>
      </c>
      <c r="K343" s="35">
        <f t="shared" si="3"/>
        <v>17050000</v>
      </c>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7"/>
      <c r="FM343" s="17"/>
      <c r="FN343" s="17"/>
      <c r="FO343" s="17"/>
      <c r="FP343" s="17"/>
      <c r="FQ343" s="17"/>
      <c r="FR343" s="17"/>
      <c r="FS343" s="17"/>
      <c r="FT343" s="17"/>
      <c r="FU343" s="17"/>
      <c r="FV343" s="17"/>
      <c r="FW343" s="17"/>
      <c r="FX343" s="17"/>
      <c r="FY343" s="17"/>
      <c r="FZ343" s="17"/>
      <c r="GA343" s="17"/>
      <c r="GB343" s="17"/>
      <c r="GC343" s="17"/>
      <c r="GD343" s="17"/>
      <c r="GE343" s="17"/>
      <c r="GF343" s="17"/>
      <c r="GG343" s="17"/>
      <c r="GH343" s="17"/>
      <c r="GI343" s="17"/>
      <c r="GJ343" s="17"/>
      <c r="GK343" s="17"/>
      <c r="GL343" s="17"/>
      <c r="GM343" s="17"/>
      <c r="GN343" s="17"/>
      <c r="GO343" s="17"/>
      <c r="GP343" s="17"/>
      <c r="GQ343" s="17"/>
      <c r="GR343" s="17"/>
      <c r="GS343" s="17"/>
      <c r="GT343" s="17"/>
      <c r="GU343" s="17"/>
      <c r="GV343" s="17"/>
      <c r="GW343" s="17"/>
      <c r="GX343" s="17"/>
      <c r="GY343" s="17"/>
      <c r="GZ343" s="17"/>
      <c r="HA343" s="17"/>
    </row>
    <row r="344" spans="1:209" x14ac:dyDescent="0.25">
      <c r="A344" s="37">
        <v>43355</v>
      </c>
      <c r="B344" s="10" t="s">
        <v>1768</v>
      </c>
      <c r="C344" s="24">
        <v>1135</v>
      </c>
      <c r="D344" s="24">
        <v>1188</v>
      </c>
      <c r="E344" s="22" t="s">
        <v>1824</v>
      </c>
      <c r="F344" s="16"/>
      <c r="G344" s="22" t="s">
        <v>1063</v>
      </c>
      <c r="H344" s="17"/>
      <c r="I344" s="35">
        <v>17050000</v>
      </c>
      <c r="J344" s="35">
        <v>0</v>
      </c>
      <c r="K344" s="35">
        <f t="shared" si="3"/>
        <v>17050000</v>
      </c>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7"/>
      <c r="FM344" s="17"/>
      <c r="FN344" s="17"/>
      <c r="FO344" s="17"/>
      <c r="FP344" s="17"/>
      <c r="FQ344" s="17"/>
      <c r="FR344" s="17"/>
      <c r="FS344" s="17"/>
      <c r="FT344" s="17"/>
      <c r="FU344" s="17"/>
      <c r="FV344" s="17"/>
      <c r="FW344" s="17"/>
      <c r="FX344" s="17"/>
      <c r="FY344" s="17"/>
      <c r="FZ344" s="17"/>
      <c r="GA344" s="17"/>
      <c r="GB344" s="17"/>
      <c r="GC344" s="17"/>
      <c r="GD344" s="17"/>
      <c r="GE344" s="17"/>
      <c r="GF344" s="17"/>
      <c r="GG344" s="17"/>
      <c r="GH344" s="17"/>
      <c r="GI344" s="17"/>
      <c r="GJ344" s="17"/>
      <c r="GK344" s="17"/>
      <c r="GL344" s="17"/>
      <c r="GM344" s="17"/>
      <c r="GN344" s="17"/>
      <c r="GO344" s="17"/>
      <c r="GP344" s="17"/>
      <c r="GQ344" s="17"/>
      <c r="GR344" s="17"/>
      <c r="GS344" s="17"/>
      <c r="GT344" s="17"/>
      <c r="GU344" s="17"/>
      <c r="GV344" s="17"/>
      <c r="GW344" s="17"/>
      <c r="GX344" s="17"/>
      <c r="GY344" s="17"/>
      <c r="GZ344" s="17"/>
      <c r="HA344" s="17"/>
    </row>
    <row r="345" spans="1:209" x14ac:dyDescent="0.25">
      <c r="A345" s="37">
        <v>43355</v>
      </c>
      <c r="B345" s="10" t="s">
        <v>1769</v>
      </c>
      <c r="C345" s="24">
        <v>1036</v>
      </c>
      <c r="D345" s="24">
        <v>1189</v>
      </c>
      <c r="E345" s="22" t="s">
        <v>1825</v>
      </c>
      <c r="F345" s="16"/>
      <c r="G345" s="22" t="s">
        <v>1029</v>
      </c>
      <c r="H345" s="17"/>
      <c r="I345" s="35">
        <v>6580000</v>
      </c>
      <c r="J345" s="35">
        <v>0</v>
      </c>
      <c r="K345" s="35">
        <f t="shared" si="3"/>
        <v>6580000</v>
      </c>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7"/>
      <c r="FM345" s="17"/>
      <c r="FN345" s="17"/>
      <c r="FO345" s="17"/>
      <c r="FP345" s="17"/>
      <c r="FQ345" s="17"/>
      <c r="FR345" s="17"/>
      <c r="FS345" s="17"/>
      <c r="FT345" s="17"/>
      <c r="FU345" s="17"/>
      <c r="FV345" s="17"/>
      <c r="FW345" s="17"/>
      <c r="FX345" s="17"/>
      <c r="FY345" s="17"/>
      <c r="FZ345" s="17"/>
      <c r="GA345" s="17"/>
      <c r="GB345" s="17"/>
      <c r="GC345" s="17"/>
      <c r="GD345" s="17"/>
      <c r="GE345" s="17"/>
      <c r="GF345" s="17"/>
      <c r="GG345" s="17"/>
      <c r="GH345" s="17"/>
      <c r="GI345" s="17"/>
      <c r="GJ345" s="17"/>
      <c r="GK345" s="17"/>
      <c r="GL345" s="17"/>
      <c r="GM345" s="17"/>
      <c r="GN345" s="17"/>
      <c r="GO345" s="17"/>
      <c r="GP345" s="17"/>
      <c r="GQ345" s="17"/>
      <c r="GR345" s="17"/>
      <c r="GS345" s="17"/>
      <c r="GT345" s="17"/>
      <c r="GU345" s="17"/>
      <c r="GV345" s="17"/>
      <c r="GW345" s="17"/>
      <c r="GX345" s="17"/>
      <c r="GY345" s="17"/>
      <c r="GZ345" s="17"/>
      <c r="HA345" s="17"/>
    </row>
    <row r="346" spans="1:209" x14ac:dyDescent="0.25">
      <c r="A346" s="37">
        <v>43355</v>
      </c>
      <c r="B346" s="10" t="s">
        <v>1770</v>
      </c>
      <c r="C346" s="24">
        <v>1017</v>
      </c>
      <c r="D346" s="24">
        <v>1190</v>
      </c>
      <c r="E346" s="22" t="s">
        <v>1826</v>
      </c>
      <c r="F346" s="16"/>
      <c r="G346" s="22" t="s">
        <v>1031</v>
      </c>
      <c r="H346" s="17"/>
      <c r="I346" s="35">
        <v>6580000</v>
      </c>
      <c r="J346" s="35">
        <v>0</v>
      </c>
      <c r="K346" s="35">
        <f t="shared" si="3"/>
        <v>6580000</v>
      </c>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7"/>
      <c r="FM346" s="17"/>
      <c r="FN346" s="17"/>
      <c r="FO346" s="17"/>
      <c r="FP346" s="17"/>
      <c r="FQ346" s="17"/>
      <c r="FR346" s="17"/>
      <c r="FS346" s="17"/>
      <c r="FT346" s="17"/>
      <c r="FU346" s="17"/>
      <c r="FV346" s="17"/>
      <c r="FW346" s="17"/>
      <c r="FX346" s="17"/>
      <c r="FY346" s="17"/>
      <c r="FZ346" s="17"/>
      <c r="GA346" s="17"/>
      <c r="GB346" s="17"/>
      <c r="GC346" s="17"/>
      <c r="GD346" s="17"/>
      <c r="GE346" s="17"/>
      <c r="GF346" s="17"/>
      <c r="GG346" s="17"/>
      <c r="GH346" s="17"/>
      <c r="GI346" s="17"/>
      <c r="GJ346" s="17"/>
      <c r="GK346" s="17"/>
      <c r="GL346" s="17"/>
      <c r="GM346" s="17"/>
      <c r="GN346" s="17"/>
      <c r="GO346" s="17"/>
      <c r="GP346" s="17"/>
      <c r="GQ346" s="17"/>
      <c r="GR346" s="17"/>
      <c r="GS346" s="17"/>
      <c r="GT346" s="17"/>
      <c r="GU346" s="17"/>
      <c r="GV346" s="17"/>
      <c r="GW346" s="17"/>
      <c r="GX346" s="17"/>
      <c r="GY346" s="17"/>
      <c r="GZ346" s="17"/>
      <c r="HA346" s="17"/>
    </row>
    <row r="347" spans="1:209" x14ac:dyDescent="0.25">
      <c r="A347" s="37">
        <v>43355</v>
      </c>
      <c r="B347" s="10" t="s">
        <v>1771</v>
      </c>
      <c r="C347" s="24">
        <v>1016</v>
      </c>
      <c r="D347" s="24">
        <v>1191</v>
      </c>
      <c r="E347" s="22" t="s">
        <v>1827</v>
      </c>
      <c r="F347" s="16"/>
      <c r="G347" s="22" t="s">
        <v>1030</v>
      </c>
      <c r="H347" s="17"/>
      <c r="I347" s="35">
        <v>6580000</v>
      </c>
      <c r="J347" s="35">
        <v>0</v>
      </c>
      <c r="K347" s="35">
        <f t="shared" si="3"/>
        <v>6580000</v>
      </c>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7"/>
      <c r="FM347" s="17"/>
      <c r="FN347" s="17"/>
      <c r="FO347" s="17"/>
      <c r="FP347" s="17"/>
      <c r="FQ347" s="17"/>
      <c r="FR347" s="17"/>
      <c r="FS347" s="17"/>
      <c r="FT347" s="17"/>
      <c r="FU347" s="17"/>
      <c r="FV347" s="17"/>
      <c r="FW347" s="17"/>
      <c r="FX347" s="17"/>
      <c r="FY347" s="17"/>
      <c r="FZ347" s="17"/>
      <c r="GA347" s="17"/>
      <c r="GB347" s="17"/>
      <c r="GC347" s="17"/>
      <c r="GD347" s="17"/>
      <c r="GE347" s="17"/>
      <c r="GF347" s="17"/>
      <c r="GG347" s="17"/>
      <c r="GH347" s="17"/>
      <c r="GI347" s="17"/>
      <c r="GJ347" s="17"/>
      <c r="GK347" s="17"/>
      <c r="GL347" s="17"/>
      <c r="GM347" s="17"/>
      <c r="GN347" s="17"/>
      <c r="GO347" s="17"/>
      <c r="GP347" s="17"/>
      <c r="GQ347" s="17"/>
      <c r="GR347" s="17"/>
      <c r="GS347" s="17"/>
      <c r="GT347" s="17"/>
      <c r="GU347" s="17"/>
      <c r="GV347" s="17"/>
      <c r="GW347" s="17"/>
      <c r="GX347" s="17"/>
      <c r="GY347" s="17"/>
      <c r="GZ347" s="17"/>
      <c r="HA347" s="17"/>
    </row>
    <row r="348" spans="1:209" x14ac:dyDescent="0.25">
      <c r="A348" s="37">
        <v>43355</v>
      </c>
      <c r="B348" s="10" t="s">
        <v>1772</v>
      </c>
      <c r="C348" s="24">
        <v>1015</v>
      </c>
      <c r="D348" s="24">
        <v>1192</v>
      </c>
      <c r="E348" s="22" t="s">
        <v>1828</v>
      </c>
      <c r="F348" s="16"/>
      <c r="G348" s="22" t="s">
        <v>1028</v>
      </c>
      <c r="H348" s="17"/>
      <c r="I348" s="35">
        <v>6510000</v>
      </c>
      <c r="J348" s="35">
        <v>0</v>
      </c>
      <c r="K348" s="35">
        <f t="shared" si="3"/>
        <v>6510000</v>
      </c>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7"/>
      <c r="FM348" s="17"/>
      <c r="FN348" s="17"/>
      <c r="FO348" s="17"/>
      <c r="FP348" s="17"/>
      <c r="FQ348" s="17"/>
      <c r="FR348" s="17"/>
      <c r="FS348" s="17"/>
      <c r="FT348" s="17"/>
      <c r="FU348" s="17"/>
      <c r="FV348" s="17"/>
      <c r="FW348" s="17"/>
      <c r="FX348" s="17"/>
      <c r="FY348" s="17"/>
      <c r="FZ348" s="17"/>
      <c r="GA348" s="17"/>
      <c r="GB348" s="17"/>
      <c r="GC348" s="17"/>
      <c r="GD348" s="17"/>
      <c r="GE348" s="17"/>
      <c r="GF348" s="17"/>
      <c r="GG348" s="17"/>
      <c r="GH348" s="17"/>
      <c r="GI348" s="17"/>
      <c r="GJ348" s="17"/>
      <c r="GK348" s="17"/>
      <c r="GL348" s="17"/>
      <c r="GM348" s="17"/>
      <c r="GN348" s="17"/>
      <c r="GO348" s="17"/>
      <c r="GP348" s="17"/>
      <c r="GQ348" s="17"/>
      <c r="GR348" s="17"/>
      <c r="GS348" s="17"/>
      <c r="GT348" s="17"/>
      <c r="GU348" s="17"/>
      <c r="GV348" s="17"/>
      <c r="GW348" s="17"/>
      <c r="GX348" s="17"/>
      <c r="GY348" s="17"/>
      <c r="GZ348" s="17"/>
      <c r="HA348" s="17"/>
    </row>
    <row r="349" spans="1:209" x14ac:dyDescent="0.25">
      <c r="A349" s="37">
        <v>43355</v>
      </c>
      <c r="B349" s="10" t="s">
        <v>1773</v>
      </c>
      <c r="C349" s="24">
        <v>1014</v>
      </c>
      <c r="D349" s="24">
        <v>1193</v>
      </c>
      <c r="E349" s="22" t="s">
        <v>1829</v>
      </c>
      <c r="F349" s="16"/>
      <c r="G349" s="22" t="s">
        <v>1071</v>
      </c>
      <c r="H349" s="17"/>
      <c r="I349" s="35">
        <v>6300000</v>
      </c>
      <c r="J349" s="35">
        <v>0</v>
      </c>
      <c r="K349" s="35">
        <f t="shared" si="3"/>
        <v>6300000</v>
      </c>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7"/>
      <c r="FM349" s="17"/>
      <c r="FN349" s="17"/>
      <c r="FO349" s="17"/>
      <c r="FP349" s="17"/>
      <c r="FQ349" s="17"/>
      <c r="FR349" s="17"/>
      <c r="FS349" s="17"/>
      <c r="FT349" s="17"/>
      <c r="FU349" s="17"/>
      <c r="FV349" s="17"/>
      <c r="FW349" s="17"/>
      <c r="FX349" s="17"/>
      <c r="FY349" s="17"/>
      <c r="FZ349" s="17"/>
      <c r="GA349" s="17"/>
      <c r="GB349" s="17"/>
      <c r="GC349" s="17"/>
      <c r="GD349" s="17"/>
      <c r="GE349" s="17"/>
      <c r="GF349" s="17"/>
      <c r="GG349" s="17"/>
      <c r="GH349" s="17"/>
      <c r="GI349" s="17"/>
      <c r="GJ349" s="17"/>
      <c r="GK349" s="17"/>
      <c r="GL349" s="17"/>
      <c r="GM349" s="17"/>
      <c r="GN349" s="17"/>
      <c r="GO349" s="17"/>
      <c r="GP349" s="17"/>
      <c r="GQ349" s="17"/>
      <c r="GR349" s="17"/>
      <c r="GS349" s="17"/>
      <c r="GT349" s="17"/>
      <c r="GU349" s="17"/>
      <c r="GV349" s="17"/>
      <c r="GW349" s="17"/>
      <c r="GX349" s="17"/>
      <c r="GY349" s="17"/>
      <c r="GZ349" s="17"/>
      <c r="HA349" s="17"/>
    </row>
    <row r="350" spans="1:209" x14ac:dyDescent="0.25">
      <c r="A350" s="37">
        <v>43355</v>
      </c>
      <c r="B350" s="10" t="s">
        <v>1774</v>
      </c>
      <c r="C350" s="24">
        <v>1013</v>
      </c>
      <c r="D350" s="24">
        <v>1194</v>
      </c>
      <c r="E350" s="22" t="s">
        <v>1830</v>
      </c>
      <c r="F350" s="16"/>
      <c r="G350" s="22" t="s">
        <v>1068</v>
      </c>
      <c r="H350" s="17"/>
      <c r="I350" s="35">
        <v>6300000</v>
      </c>
      <c r="J350" s="35">
        <v>0</v>
      </c>
      <c r="K350" s="35">
        <f t="shared" si="3"/>
        <v>6300000</v>
      </c>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7"/>
      <c r="FM350" s="17"/>
      <c r="FN350" s="17"/>
      <c r="FO350" s="17"/>
      <c r="FP350" s="17"/>
      <c r="FQ350" s="17"/>
      <c r="FR350" s="17"/>
      <c r="FS350" s="17"/>
      <c r="FT350" s="17"/>
      <c r="FU350" s="17"/>
      <c r="FV350" s="17"/>
      <c r="FW350" s="17"/>
      <c r="FX350" s="17"/>
      <c r="FY350" s="17"/>
      <c r="FZ350" s="17"/>
      <c r="GA350" s="17"/>
      <c r="GB350" s="17"/>
      <c r="GC350" s="17"/>
      <c r="GD350" s="17"/>
      <c r="GE350" s="17"/>
      <c r="GF350" s="17"/>
      <c r="GG350" s="17"/>
      <c r="GH350" s="17"/>
      <c r="GI350" s="17"/>
      <c r="GJ350" s="17"/>
      <c r="GK350" s="17"/>
      <c r="GL350" s="17"/>
      <c r="GM350" s="17"/>
      <c r="GN350" s="17"/>
      <c r="GO350" s="17"/>
      <c r="GP350" s="17"/>
      <c r="GQ350" s="17"/>
      <c r="GR350" s="17"/>
      <c r="GS350" s="17"/>
      <c r="GT350" s="17"/>
      <c r="GU350" s="17"/>
      <c r="GV350" s="17"/>
      <c r="GW350" s="17"/>
      <c r="GX350" s="17"/>
      <c r="GY350" s="17"/>
      <c r="GZ350" s="17"/>
      <c r="HA350" s="17"/>
    </row>
    <row r="351" spans="1:209" x14ac:dyDescent="0.25">
      <c r="A351" s="37">
        <v>43355</v>
      </c>
      <c r="B351" s="10" t="s">
        <v>1775</v>
      </c>
      <c r="C351" s="24">
        <v>1025</v>
      </c>
      <c r="D351" s="24">
        <v>1196</v>
      </c>
      <c r="E351" s="22" t="s">
        <v>1831</v>
      </c>
      <c r="F351" s="16"/>
      <c r="G351" s="22" t="s">
        <v>1188</v>
      </c>
      <c r="H351" s="17"/>
      <c r="I351" s="35">
        <v>12300000</v>
      </c>
      <c r="J351" s="35">
        <v>0</v>
      </c>
      <c r="K351" s="35">
        <f t="shared" si="3"/>
        <v>12300000</v>
      </c>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7"/>
      <c r="FM351" s="17"/>
      <c r="FN351" s="17"/>
      <c r="FO351" s="17"/>
      <c r="FP351" s="17"/>
      <c r="FQ351" s="17"/>
      <c r="FR351" s="17"/>
      <c r="FS351" s="17"/>
      <c r="FT351" s="17"/>
      <c r="FU351" s="17"/>
      <c r="FV351" s="17"/>
      <c r="FW351" s="17"/>
      <c r="FX351" s="17"/>
      <c r="FY351" s="17"/>
      <c r="FZ351" s="17"/>
      <c r="GA351" s="17"/>
      <c r="GB351" s="17"/>
      <c r="GC351" s="17"/>
      <c r="GD351" s="17"/>
      <c r="GE351" s="17"/>
      <c r="GF351" s="17"/>
      <c r="GG351" s="17"/>
      <c r="GH351" s="17"/>
      <c r="GI351" s="17"/>
      <c r="GJ351" s="17"/>
      <c r="GK351" s="17"/>
      <c r="GL351" s="17"/>
      <c r="GM351" s="17"/>
      <c r="GN351" s="17"/>
      <c r="GO351" s="17"/>
      <c r="GP351" s="17"/>
      <c r="GQ351" s="17"/>
      <c r="GR351" s="17"/>
      <c r="GS351" s="17"/>
      <c r="GT351" s="17"/>
      <c r="GU351" s="17"/>
      <c r="GV351" s="17"/>
      <c r="GW351" s="17"/>
      <c r="GX351" s="17"/>
      <c r="GY351" s="17"/>
      <c r="GZ351" s="17"/>
      <c r="HA351" s="17"/>
    </row>
    <row r="352" spans="1:209" x14ac:dyDescent="0.25">
      <c r="A352" s="37">
        <v>43355</v>
      </c>
      <c r="B352" s="10" t="s">
        <v>1776</v>
      </c>
      <c r="C352" s="24">
        <v>1106</v>
      </c>
      <c r="D352" s="24">
        <v>1201</v>
      </c>
      <c r="E352" s="22" t="s">
        <v>1832</v>
      </c>
      <c r="F352" s="16"/>
      <c r="G352" s="22" t="s">
        <v>1177</v>
      </c>
      <c r="H352" s="17"/>
      <c r="I352" s="35">
        <v>12450000</v>
      </c>
      <c r="J352" s="35">
        <v>0</v>
      </c>
      <c r="K352" s="35">
        <f t="shared" si="3"/>
        <v>12450000</v>
      </c>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7"/>
      <c r="FM352" s="17"/>
      <c r="FN352" s="17"/>
      <c r="FO352" s="17"/>
      <c r="FP352" s="17"/>
      <c r="FQ352" s="17"/>
      <c r="FR352" s="17"/>
      <c r="FS352" s="17"/>
      <c r="FT352" s="17"/>
      <c r="FU352" s="17"/>
      <c r="FV352" s="17"/>
      <c r="FW352" s="17"/>
      <c r="FX352" s="17"/>
      <c r="FY352" s="17"/>
      <c r="FZ352" s="17"/>
      <c r="GA352" s="17"/>
      <c r="GB352" s="17"/>
      <c r="GC352" s="17"/>
      <c r="GD352" s="17"/>
      <c r="GE352" s="17"/>
      <c r="GF352" s="17"/>
      <c r="GG352" s="17"/>
      <c r="GH352" s="17"/>
      <c r="GI352" s="17"/>
      <c r="GJ352" s="17"/>
      <c r="GK352" s="17"/>
      <c r="GL352" s="17"/>
      <c r="GM352" s="17"/>
      <c r="GN352" s="17"/>
      <c r="GO352" s="17"/>
      <c r="GP352" s="17"/>
      <c r="GQ352" s="17"/>
      <c r="GR352" s="17"/>
      <c r="GS352" s="17"/>
      <c r="GT352" s="17"/>
      <c r="GU352" s="17"/>
      <c r="GV352" s="17"/>
      <c r="GW352" s="17"/>
      <c r="GX352" s="17"/>
      <c r="GY352" s="17"/>
      <c r="GZ352" s="17"/>
      <c r="HA352" s="17"/>
    </row>
    <row r="353" spans="1:209" x14ac:dyDescent="0.25">
      <c r="A353" s="37">
        <v>43355</v>
      </c>
      <c r="B353" s="10" t="s">
        <v>1777</v>
      </c>
      <c r="C353" s="24">
        <v>1177</v>
      </c>
      <c r="D353" s="24">
        <v>1208</v>
      </c>
      <c r="E353" s="22" t="s">
        <v>1833</v>
      </c>
      <c r="F353" s="16"/>
      <c r="G353" s="22" t="s">
        <v>1162</v>
      </c>
      <c r="H353" s="17"/>
      <c r="I353" s="35">
        <v>9816667</v>
      </c>
      <c r="J353" s="35">
        <v>0</v>
      </c>
      <c r="K353" s="35">
        <f t="shared" si="3"/>
        <v>9816667</v>
      </c>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7"/>
      <c r="FM353" s="17"/>
      <c r="FN353" s="17"/>
      <c r="FO353" s="17"/>
      <c r="FP353" s="17"/>
      <c r="FQ353" s="17"/>
      <c r="FR353" s="17"/>
      <c r="FS353" s="17"/>
      <c r="FT353" s="17"/>
      <c r="FU353" s="17"/>
      <c r="FV353" s="17"/>
      <c r="FW353" s="17"/>
      <c r="FX353" s="17"/>
      <c r="FY353" s="17"/>
      <c r="FZ353" s="17"/>
      <c r="GA353" s="17"/>
      <c r="GB353" s="17"/>
      <c r="GC353" s="17"/>
      <c r="GD353" s="17"/>
      <c r="GE353" s="17"/>
      <c r="GF353" s="17"/>
      <c r="GG353" s="17"/>
      <c r="GH353" s="17"/>
      <c r="GI353" s="17"/>
      <c r="GJ353" s="17"/>
      <c r="GK353" s="17"/>
      <c r="GL353" s="17"/>
      <c r="GM353" s="17"/>
      <c r="GN353" s="17"/>
      <c r="GO353" s="17"/>
      <c r="GP353" s="17"/>
      <c r="GQ353" s="17"/>
      <c r="GR353" s="17"/>
      <c r="GS353" s="17"/>
      <c r="GT353" s="17"/>
      <c r="GU353" s="17"/>
      <c r="GV353" s="17"/>
      <c r="GW353" s="17"/>
      <c r="GX353" s="17"/>
      <c r="GY353" s="17"/>
      <c r="GZ353" s="17"/>
      <c r="HA353" s="17"/>
    </row>
    <row r="354" spans="1:209" x14ac:dyDescent="0.25">
      <c r="A354" s="37">
        <v>43355</v>
      </c>
      <c r="B354" s="10" t="s">
        <v>1778</v>
      </c>
      <c r="C354" s="24">
        <v>1149</v>
      </c>
      <c r="D354" s="24">
        <v>1209</v>
      </c>
      <c r="E354" s="22" t="s">
        <v>1834</v>
      </c>
      <c r="F354" s="16"/>
      <c r="G354" s="22" t="s">
        <v>1041</v>
      </c>
      <c r="H354" s="17"/>
      <c r="I354" s="35">
        <v>17050000</v>
      </c>
      <c r="J354" s="35">
        <v>0</v>
      </c>
      <c r="K354" s="35">
        <f t="shared" si="3"/>
        <v>17050000</v>
      </c>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7"/>
      <c r="FM354" s="17"/>
      <c r="FN354" s="17"/>
      <c r="FO354" s="17"/>
      <c r="FP354" s="17"/>
      <c r="FQ354" s="17"/>
      <c r="FR354" s="17"/>
      <c r="FS354" s="17"/>
      <c r="FT354" s="17"/>
      <c r="FU354" s="17"/>
      <c r="FV354" s="17"/>
      <c r="FW354" s="17"/>
      <c r="FX354" s="17"/>
      <c r="FY354" s="17"/>
      <c r="FZ354" s="17"/>
      <c r="GA354" s="17"/>
      <c r="GB354" s="17"/>
      <c r="GC354" s="17"/>
      <c r="GD354" s="17"/>
      <c r="GE354" s="17"/>
      <c r="GF354" s="17"/>
      <c r="GG354" s="17"/>
      <c r="GH354" s="17"/>
      <c r="GI354" s="17"/>
      <c r="GJ354" s="17"/>
      <c r="GK354" s="17"/>
      <c r="GL354" s="17"/>
      <c r="GM354" s="17"/>
      <c r="GN354" s="17"/>
      <c r="GO354" s="17"/>
      <c r="GP354" s="17"/>
      <c r="GQ354" s="17"/>
      <c r="GR354" s="17"/>
      <c r="GS354" s="17"/>
      <c r="GT354" s="17"/>
      <c r="GU354" s="17"/>
      <c r="GV354" s="17"/>
      <c r="GW354" s="17"/>
      <c r="GX354" s="17"/>
      <c r="GY354" s="17"/>
      <c r="GZ354" s="17"/>
      <c r="HA354" s="17"/>
    </row>
    <row r="355" spans="1:209" x14ac:dyDescent="0.25">
      <c r="A355" s="37">
        <v>43355</v>
      </c>
      <c r="B355" s="10" t="s">
        <v>1779</v>
      </c>
      <c r="C355" s="24">
        <v>1144</v>
      </c>
      <c r="D355" s="24">
        <v>1210</v>
      </c>
      <c r="E355" s="22" t="s">
        <v>1835</v>
      </c>
      <c r="F355" s="16"/>
      <c r="G355" s="22" t="s">
        <v>1046</v>
      </c>
      <c r="H355" s="17"/>
      <c r="I355" s="35">
        <v>17050000</v>
      </c>
      <c r="J355" s="35">
        <v>0</v>
      </c>
      <c r="K355" s="35">
        <f t="shared" si="3"/>
        <v>17050000</v>
      </c>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7"/>
      <c r="FM355" s="17"/>
      <c r="FN355" s="17"/>
      <c r="FO355" s="17"/>
      <c r="FP355" s="17"/>
      <c r="FQ355" s="17"/>
      <c r="FR355" s="17"/>
      <c r="FS355" s="17"/>
      <c r="FT355" s="17"/>
      <c r="FU355" s="17"/>
      <c r="FV355" s="17"/>
      <c r="FW355" s="17"/>
      <c r="FX355" s="17"/>
      <c r="FY355" s="17"/>
      <c r="FZ355" s="17"/>
      <c r="GA355" s="17"/>
      <c r="GB355" s="17"/>
      <c r="GC355" s="17"/>
      <c r="GD355" s="17"/>
      <c r="GE355" s="17"/>
      <c r="GF355" s="17"/>
      <c r="GG355" s="17"/>
      <c r="GH355" s="17"/>
      <c r="GI355" s="17"/>
      <c r="GJ355" s="17"/>
      <c r="GK355" s="17"/>
      <c r="GL355" s="17"/>
      <c r="GM355" s="17"/>
      <c r="GN355" s="17"/>
      <c r="GO355" s="17"/>
      <c r="GP355" s="17"/>
      <c r="GQ355" s="17"/>
      <c r="GR355" s="17"/>
      <c r="GS355" s="17"/>
      <c r="GT355" s="17"/>
      <c r="GU355" s="17"/>
      <c r="GV355" s="17"/>
      <c r="GW355" s="17"/>
      <c r="GX355" s="17"/>
      <c r="GY355" s="17"/>
      <c r="GZ355" s="17"/>
      <c r="HA355" s="17"/>
    </row>
    <row r="356" spans="1:209" x14ac:dyDescent="0.25">
      <c r="A356" s="37">
        <v>43355</v>
      </c>
      <c r="B356" s="10" t="s">
        <v>1780</v>
      </c>
      <c r="C356" s="24">
        <v>1027</v>
      </c>
      <c r="D356" s="24">
        <v>1215</v>
      </c>
      <c r="E356" s="22" t="s">
        <v>1836</v>
      </c>
      <c r="F356" s="16"/>
      <c r="G356" s="22" t="s">
        <v>1184</v>
      </c>
      <c r="H356" s="17"/>
      <c r="I356" s="35">
        <v>12450000</v>
      </c>
      <c r="J356" s="35">
        <v>0</v>
      </c>
      <c r="K356" s="35">
        <f t="shared" si="3"/>
        <v>12450000</v>
      </c>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7"/>
      <c r="FM356" s="17"/>
      <c r="FN356" s="17"/>
      <c r="FO356" s="17"/>
      <c r="FP356" s="17"/>
      <c r="FQ356" s="17"/>
      <c r="FR356" s="17"/>
      <c r="FS356" s="17"/>
      <c r="FT356" s="17"/>
      <c r="FU356" s="17"/>
      <c r="FV356" s="17"/>
      <c r="FW356" s="17"/>
      <c r="FX356" s="17"/>
      <c r="FY356" s="17"/>
      <c r="FZ356" s="17"/>
      <c r="GA356" s="17"/>
      <c r="GB356" s="17"/>
      <c r="GC356" s="17"/>
      <c r="GD356" s="17"/>
      <c r="GE356" s="17"/>
      <c r="GF356" s="17"/>
      <c r="GG356" s="17"/>
      <c r="GH356" s="17"/>
      <c r="GI356" s="17"/>
      <c r="GJ356" s="17"/>
      <c r="GK356" s="17"/>
      <c r="GL356" s="17"/>
      <c r="GM356" s="17"/>
      <c r="GN356" s="17"/>
      <c r="GO356" s="17"/>
      <c r="GP356" s="17"/>
      <c r="GQ356" s="17"/>
      <c r="GR356" s="17"/>
      <c r="GS356" s="17"/>
      <c r="GT356" s="17"/>
      <c r="GU356" s="17"/>
      <c r="GV356" s="17"/>
      <c r="GW356" s="17"/>
      <c r="GX356" s="17"/>
      <c r="GY356" s="17"/>
      <c r="GZ356" s="17"/>
      <c r="HA356" s="17"/>
    </row>
    <row r="357" spans="1:209" x14ac:dyDescent="0.25">
      <c r="A357" s="37">
        <v>43355</v>
      </c>
      <c r="B357" s="10" t="s">
        <v>1781</v>
      </c>
      <c r="C357" s="24">
        <v>1028</v>
      </c>
      <c r="D357" s="24">
        <v>1216</v>
      </c>
      <c r="E357" s="22" t="s">
        <v>1837</v>
      </c>
      <c r="F357" s="16"/>
      <c r="G357" s="22" t="s">
        <v>1152</v>
      </c>
      <c r="H357" s="17"/>
      <c r="I357" s="35">
        <v>12300000</v>
      </c>
      <c r="J357" s="35">
        <v>0</v>
      </c>
      <c r="K357" s="35">
        <f t="shared" si="3"/>
        <v>12300000</v>
      </c>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7"/>
      <c r="FM357" s="17"/>
      <c r="FN357" s="17"/>
      <c r="FO357" s="17"/>
      <c r="FP357" s="17"/>
      <c r="FQ357" s="17"/>
      <c r="FR357" s="17"/>
      <c r="FS357" s="17"/>
      <c r="FT357" s="17"/>
      <c r="FU357" s="17"/>
      <c r="FV357" s="17"/>
      <c r="FW357" s="17"/>
      <c r="FX357" s="17"/>
      <c r="FY357" s="17"/>
      <c r="FZ357" s="17"/>
      <c r="GA357" s="17"/>
      <c r="GB357" s="17"/>
      <c r="GC357" s="17"/>
      <c r="GD357" s="17"/>
      <c r="GE357" s="17"/>
      <c r="GF357" s="17"/>
      <c r="GG357" s="17"/>
      <c r="GH357" s="17"/>
      <c r="GI357" s="17"/>
      <c r="GJ357" s="17"/>
      <c r="GK357" s="17"/>
      <c r="GL357" s="17"/>
      <c r="GM357" s="17"/>
      <c r="GN357" s="17"/>
      <c r="GO357" s="17"/>
      <c r="GP357" s="17"/>
      <c r="GQ357" s="17"/>
      <c r="GR357" s="17"/>
      <c r="GS357" s="17"/>
      <c r="GT357" s="17"/>
      <c r="GU357" s="17"/>
      <c r="GV357" s="17"/>
      <c r="GW357" s="17"/>
      <c r="GX357" s="17"/>
      <c r="GY357" s="17"/>
      <c r="GZ357" s="17"/>
      <c r="HA357" s="17"/>
    </row>
    <row r="358" spans="1:209" x14ac:dyDescent="0.25">
      <c r="A358" s="37">
        <v>43355</v>
      </c>
      <c r="B358" s="10" t="s">
        <v>1782</v>
      </c>
      <c r="C358" s="24">
        <v>1007</v>
      </c>
      <c r="D358" s="24">
        <v>1217</v>
      </c>
      <c r="E358" s="22" t="s">
        <v>1838</v>
      </c>
      <c r="F358" s="16"/>
      <c r="G358" s="22" t="s">
        <v>1040</v>
      </c>
      <c r="H358" s="17"/>
      <c r="I358" s="35">
        <v>6580000</v>
      </c>
      <c r="J358" s="35">
        <v>0</v>
      </c>
      <c r="K358" s="35">
        <f t="shared" si="3"/>
        <v>6580000</v>
      </c>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7"/>
      <c r="FM358" s="17"/>
      <c r="FN358" s="17"/>
      <c r="FO358" s="17"/>
      <c r="FP358" s="17"/>
      <c r="FQ358" s="17"/>
      <c r="FR358" s="17"/>
      <c r="FS358" s="17"/>
      <c r="FT358" s="17"/>
      <c r="FU358" s="17"/>
      <c r="FV358" s="17"/>
      <c r="FW358" s="17"/>
      <c r="FX358" s="17"/>
      <c r="FY358" s="17"/>
      <c r="FZ358" s="17"/>
      <c r="GA358" s="17"/>
      <c r="GB358" s="17"/>
      <c r="GC358" s="17"/>
      <c r="GD358" s="17"/>
      <c r="GE358" s="17"/>
      <c r="GF358" s="17"/>
      <c r="GG358" s="17"/>
      <c r="GH358" s="17"/>
      <c r="GI358" s="17"/>
      <c r="GJ358" s="17"/>
      <c r="GK358" s="17"/>
      <c r="GL358" s="17"/>
      <c r="GM358" s="17"/>
      <c r="GN358" s="17"/>
      <c r="GO358" s="17"/>
      <c r="GP358" s="17"/>
      <c r="GQ358" s="17"/>
      <c r="GR358" s="17"/>
      <c r="GS358" s="17"/>
      <c r="GT358" s="17"/>
      <c r="GU358" s="17"/>
      <c r="GV358" s="17"/>
      <c r="GW358" s="17"/>
      <c r="GX358" s="17"/>
      <c r="GY358" s="17"/>
      <c r="GZ358" s="17"/>
      <c r="HA358" s="17"/>
    </row>
    <row r="359" spans="1:209" x14ac:dyDescent="0.25">
      <c r="A359" s="37">
        <v>43355</v>
      </c>
      <c r="B359" s="10" t="s">
        <v>1783</v>
      </c>
      <c r="C359" s="24">
        <v>989</v>
      </c>
      <c r="D359" s="24">
        <v>1219</v>
      </c>
      <c r="E359" s="22" t="s">
        <v>1839</v>
      </c>
      <c r="F359" s="16"/>
      <c r="G359" s="22" t="s">
        <v>1057</v>
      </c>
      <c r="H359" s="17"/>
      <c r="I359" s="35">
        <v>12111700</v>
      </c>
      <c r="J359" s="35">
        <v>0</v>
      </c>
      <c r="K359" s="35">
        <f t="shared" si="3"/>
        <v>12111700</v>
      </c>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7"/>
      <c r="FM359" s="17"/>
      <c r="FN359" s="17"/>
      <c r="FO359" s="17"/>
      <c r="FP359" s="17"/>
      <c r="FQ359" s="17"/>
      <c r="FR359" s="17"/>
      <c r="FS359" s="17"/>
      <c r="FT359" s="17"/>
      <c r="FU359" s="17"/>
      <c r="FV359" s="17"/>
      <c r="FW359" s="17"/>
      <c r="FX359" s="17"/>
      <c r="FY359" s="17"/>
      <c r="FZ359" s="17"/>
      <c r="GA359" s="17"/>
      <c r="GB359" s="17"/>
      <c r="GC359" s="17"/>
      <c r="GD359" s="17"/>
      <c r="GE359" s="17"/>
      <c r="GF359" s="17"/>
      <c r="GG359" s="17"/>
      <c r="GH359" s="17"/>
      <c r="GI359" s="17"/>
      <c r="GJ359" s="17"/>
      <c r="GK359" s="17"/>
      <c r="GL359" s="17"/>
      <c r="GM359" s="17"/>
      <c r="GN359" s="17"/>
      <c r="GO359" s="17"/>
      <c r="GP359" s="17"/>
      <c r="GQ359" s="17"/>
      <c r="GR359" s="17"/>
      <c r="GS359" s="17"/>
      <c r="GT359" s="17"/>
      <c r="GU359" s="17"/>
      <c r="GV359" s="17"/>
      <c r="GW359" s="17"/>
      <c r="GX359" s="17"/>
      <c r="GY359" s="17"/>
      <c r="GZ359" s="17"/>
      <c r="HA359" s="17"/>
    </row>
    <row r="360" spans="1:209" x14ac:dyDescent="0.25">
      <c r="A360" s="37">
        <v>43355</v>
      </c>
      <c r="B360" s="10" t="s">
        <v>1784</v>
      </c>
      <c r="C360" s="24">
        <v>991</v>
      </c>
      <c r="D360" s="24">
        <v>1223</v>
      </c>
      <c r="E360" s="22" t="s">
        <v>1840</v>
      </c>
      <c r="F360" s="16"/>
      <c r="G360" s="22" t="s">
        <v>1130</v>
      </c>
      <c r="H360" s="17"/>
      <c r="I360" s="35">
        <v>15766667</v>
      </c>
      <c r="J360" s="35">
        <v>0</v>
      </c>
      <c r="K360" s="35">
        <f t="shared" si="3"/>
        <v>15766667</v>
      </c>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7"/>
      <c r="FM360" s="17"/>
      <c r="FN360" s="17"/>
      <c r="FO360" s="17"/>
      <c r="FP360" s="17"/>
      <c r="FQ360" s="17"/>
      <c r="FR360" s="17"/>
      <c r="FS360" s="17"/>
      <c r="FT360" s="17"/>
      <c r="FU360" s="17"/>
      <c r="FV360" s="17"/>
      <c r="FW360" s="17"/>
      <c r="FX360" s="17"/>
      <c r="FY360" s="17"/>
      <c r="FZ360" s="17"/>
      <c r="GA360" s="17"/>
      <c r="GB360" s="17"/>
      <c r="GC360" s="17"/>
      <c r="GD360" s="17"/>
      <c r="GE360" s="17"/>
      <c r="GF360" s="17"/>
      <c r="GG360" s="17"/>
      <c r="GH360" s="17"/>
      <c r="GI360" s="17"/>
      <c r="GJ360" s="17"/>
      <c r="GK360" s="17"/>
      <c r="GL360" s="17"/>
      <c r="GM360" s="17"/>
      <c r="GN360" s="17"/>
      <c r="GO360" s="17"/>
      <c r="GP360" s="17"/>
      <c r="GQ360" s="17"/>
      <c r="GR360" s="17"/>
      <c r="GS360" s="17"/>
      <c r="GT360" s="17"/>
      <c r="GU360" s="17"/>
      <c r="GV360" s="17"/>
      <c r="GW360" s="17"/>
      <c r="GX360" s="17"/>
      <c r="GY360" s="17"/>
      <c r="GZ360" s="17"/>
      <c r="HA360" s="17"/>
    </row>
    <row r="361" spans="1:209" x14ac:dyDescent="0.25">
      <c r="A361" s="37">
        <v>43355</v>
      </c>
      <c r="B361" s="10" t="s">
        <v>1785</v>
      </c>
      <c r="C361" s="24">
        <v>1184</v>
      </c>
      <c r="D361" s="24">
        <v>1230</v>
      </c>
      <c r="E361" s="22" t="s">
        <v>1841</v>
      </c>
      <c r="F361" s="16"/>
      <c r="G361" s="22" t="s">
        <v>1142</v>
      </c>
      <c r="H361" s="17"/>
      <c r="I361" s="35">
        <v>15216667</v>
      </c>
      <c r="J361" s="35">
        <v>0</v>
      </c>
      <c r="K361" s="35">
        <f t="shared" si="3"/>
        <v>15216667</v>
      </c>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c r="CL361" s="17"/>
      <c r="CM361" s="17"/>
      <c r="CN361" s="17"/>
      <c r="CO361" s="17"/>
      <c r="CP361" s="17"/>
      <c r="CQ361" s="17"/>
      <c r="CR361" s="17"/>
      <c r="CS361" s="17"/>
      <c r="CT361" s="17"/>
      <c r="CU361" s="17"/>
      <c r="CV361" s="17"/>
      <c r="CW361" s="17"/>
      <c r="CX361" s="17"/>
      <c r="CY361" s="17"/>
      <c r="CZ361" s="17"/>
      <c r="DA361" s="17"/>
      <c r="DB361" s="17"/>
      <c r="DC361" s="17"/>
      <c r="DD361" s="17"/>
      <c r="DE361" s="17"/>
      <c r="DF361" s="17"/>
      <c r="DG361" s="17"/>
      <c r="DH361" s="17"/>
      <c r="DI361" s="17"/>
      <c r="DJ361" s="17"/>
      <c r="DK361" s="17"/>
      <c r="DL361" s="17"/>
      <c r="DM361" s="17"/>
      <c r="DN361" s="17"/>
      <c r="DO361" s="17"/>
      <c r="DP361" s="17"/>
      <c r="DQ361" s="17"/>
      <c r="DR361" s="17"/>
      <c r="DS361" s="17"/>
      <c r="DT361" s="17"/>
      <c r="DU361" s="17"/>
      <c r="DV361" s="17"/>
      <c r="DW361" s="17"/>
      <c r="DX361" s="17"/>
      <c r="DY361" s="17"/>
      <c r="DZ361" s="17"/>
      <c r="EA361" s="17"/>
      <c r="EB361" s="17"/>
      <c r="EC361" s="17"/>
      <c r="ED361" s="17"/>
      <c r="EE361" s="17"/>
      <c r="EF361" s="17"/>
      <c r="EG361" s="17"/>
      <c r="EH361" s="17"/>
      <c r="EI361" s="17"/>
      <c r="EJ361" s="17"/>
      <c r="EK361" s="17"/>
      <c r="EL361" s="17"/>
      <c r="EM361" s="17"/>
      <c r="EN361" s="17"/>
      <c r="EO361" s="17"/>
      <c r="EP361" s="17"/>
      <c r="EQ361" s="17"/>
      <c r="ER361" s="17"/>
      <c r="ES361" s="17"/>
      <c r="ET361" s="17"/>
      <c r="EU361" s="17"/>
      <c r="EV361" s="17"/>
      <c r="EW361" s="17"/>
      <c r="EX361" s="17"/>
      <c r="EY361" s="17"/>
      <c r="EZ361" s="17"/>
      <c r="FA361" s="17"/>
      <c r="FB361" s="17"/>
      <c r="FC361" s="17"/>
      <c r="FD361" s="17"/>
      <c r="FE361" s="17"/>
      <c r="FF361" s="17"/>
      <c r="FG361" s="17"/>
      <c r="FH361" s="17"/>
      <c r="FI361" s="17"/>
      <c r="FJ361" s="17"/>
      <c r="FK361" s="17"/>
      <c r="FL361" s="17"/>
      <c r="FM361" s="17"/>
      <c r="FN361" s="17"/>
      <c r="FO361" s="17"/>
      <c r="FP361" s="17"/>
      <c r="FQ361" s="17"/>
      <c r="FR361" s="17"/>
      <c r="FS361" s="17"/>
      <c r="FT361" s="17"/>
      <c r="FU361" s="17"/>
      <c r="FV361" s="17"/>
      <c r="FW361" s="17"/>
      <c r="FX361" s="17"/>
      <c r="FY361" s="17"/>
      <c r="FZ361" s="17"/>
      <c r="GA361" s="17"/>
      <c r="GB361" s="17"/>
      <c r="GC361" s="17"/>
      <c r="GD361" s="17"/>
      <c r="GE361" s="17"/>
      <c r="GF361" s="17"/>
      <c r="GG361" s="17"/>
      <c r="GH361" s="17"/>
      <c r="GI361" s="17"/>
      <c r="GJ361" s="17"/>
      <c r="GK361" s="17"/>
      <c r="GL361" s="17"/>
      <c r="GM361" s="17"/>
      <c r="GN361" s="17"/>
      <c r="GO361" s="17"/>
      <c r="GP361" s="17"/>
      <c r="GQ361" s="17"/>
      <c r="GR361" s="17"/>
      <c r="GS361" s="17"/>
      <c r="GT361" s="17"/>
      <c r="GU361" s="17"/>
      <c r="GV361" s="17"/>
      <c r="GW361" s="17"/>
      <c r="GX361" s="17"/>
      <c r="GY361" s="17"/>
      <c r="GZ361" s="17"/>
      <c r="HA361" s="17"/>
    </row>
    <row r="362" spans="1:209" x14ac:dyDescent="0.25">
      <c r="A362" s="37">
        <v>43356</v>
      </c>
      <c r="B362" s="10" t="s">
        <v>1786</v>
      </c>
      <c r="C362" s="24">
        <v>1055</v>
      </c>
      <c r="D362" s="24">
        <v>1237</v>
      </c>
      <c r="E362" s="22" t="s">
        <v>1842</v>
      </c>
      <c r="F362" s="16"/>
      <c r="G362" s="22" t="s">
        <v>1053</v>
      </c>
      <c r="H362" s="17"/>
      <c r="I362" s="35">
        <v>17050000</v>
      </c>
      <c r="J362" s="35">
        <v>0</v>
      </c>
      <c r="K362" s="35">
        <f t="shared" si="3"/>
        <v>17050000</v>
      </c>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c r="CL362" s="17"/>
      <c r="CM362" s="17"/>
      <c r="CN362" s="17"/>
      <c r="CO362" s="17"/>
      <c r="CP362" s="17"/>
      <c r="CQ362" s="17"/>
      <c r="CR362" s="17"/>
      <c r="CS362" s="17"/>
      <c r="CT362" s="17"/>
      <c r="CU362" s="17"/>
      <c r="CV362" s="17"/>
      <c r="CW362" s="17"/>
      <c r="CX362" s="17"/>
      <c r="CY362" s="17"/>
      <c r="CZ362" s="17"/>
      <c r="DA362" s="17"/>
      <c r="DB362" s="17"/>
      <c r="DC362" s="17"/>
      <c r="DD362" s="17"/>
      <c r="DE362" s="17"/>
      <c r="DF362" s="17"/>
      <c r="DG362" s="17"/>
      <c r="DH362" s="17"/>
      <c r="DI362" s="17"/>
      <c r="DJ362" s="17"/>
      <c r="DK362" s="17"/>
      <c r="DL362" s="17"/>
      <c r="DM362" s="17"/>
      <c r="DN362" s="17"/>
      <c r="DO362" s="17"/>
      <c r="DP362" s="17"/>
      <c r="DQ362" s="17"/>
      <c r="DR362" s="17"/>
      <c r="DS362" s="17"/>
      <c r="DT362" s="17"/>
      <c r="DU362" s="17"/>
      <c r="DV362" s="17"/>
      <c r="DW362" s="17"/>
      <c r="DX362" s="17"/>
      <c r="DY362" s="17"/>
      <c r="DZ362" s="17"/>
      <c r="EA362" s="17"/>
      <c r="EB362" s="17"/>
      <c r="EC362" s="17"/>
      <c r="ED362" s="17"/>
      <c r="EE362" s="17"/>
      <c r="EF362" s="17"/>
      <c r="EG362" s="17"/>
      <c r="EH362" s="17"/>
      <c r="EI362" s="17"/>
      <c r="EJ362" s="17"/>
      <c r="EK362" s="17"/>
      <c r="EL362" s="17"/>
      <c r="EM362" s="17"/>
      <c r="EN362" s="17"/>
      <c r="EO362" s="17"/>
      <c r="EP362" s="17"/>
      <c r="EQ362" s="17"/>
      <c r="ER362" s="17"/>
      <c r="ES362" s="17"/>
      <c r="ET362" s="17"/>
      <c r="EU362" s="17"/>
      <c r="EV362" s="17"/>
      <c r="EW362" s="17"/>
      <c r="EX362" s="17"/>
      <c r="EY362" s="17"/>
      <c r="EZ362" s="17"/>
      <c r="FA362" s="17"/>
      <c r="FB362" s="17"/>
      <c r="FC362" s="17"/>
      <c r="FD362" s="17"/>
      <c r="FE362" s="17"/>
      <c r="FF362" s="17"/>
      <c r="FG362" s="17"/>
      <c r="FH362" s="17"/>
      <c r="FI362" s="17"/>
      <c r="FJ362" s="17"/>
      <c r="FK362" s="17"/>
      <c r="FL362" s="17"/>
      <c r="FM362" s="17"/>
      <c r="FN362" s="17"/>
      <c r="FO362" s="17"/>
      <c r="FP362" s="17"/>
      <c r="FQ362" s="17"/>
      <c r="FR362" s="17"/>
      <c r="FS362" s="17"/>
      <c r="FT362" s="17"/>
      <c r="FU362" s="17"/>
      <c r="FV362" s="17"/>
      <c r="FW362" s="17"/>
      <c r="FX362" s="17"/>
      <c r="FY362" s="17"/>
      <c r="FZ362" s="17"/>
      <c r="GA362" s="17"/>
      <c r="GB362" s="17"/>
      <c r="GC362" s="17"/>
      <c r="GD362" s="17"/>
      <c r="GE362" s="17"/>
      <c r="GF362" s="17"/>
      <c r="GG362" s="17"/>
      <c r="GH362" s="17"/>
      <c r="GI362" s="17"/>
      <c r="GJ362" s="17"/>
      <c r="GK362" s="17"/>
      <c r="GL362" s="17"/>
      <c r="GM362" s="17"/>
      <c r="GN362" s="17"/>
      <c r="GO362" s="17"/>
      <c r="GP362" s="17"/>
      <c r="GQ362" s="17"/>
      <c r="GR362" s="17"/>
      <c r="GS362" s="17"/>
      <c r="GT362" s="17"/>
      <c r="GU362" s="17"/>
      <c r="GV362" s="17"/>
      <c r="GW362" s="17"/>
      <c r="GX362" s="17"/>
      <c r="GY362" s="17"/>
      <c r="GZ362" s="17"/>
      <c r="HA362" s="17"/>
    </row>
    <row r="363" spans="1:209" x14ac:dyDescent="0.25">
      <c r="A363" s="37">
        <v>43356</v>
      </c>
      <c r="B363" s="10" t="s">
        <v>1787</v>
      </c>
      <c r="C363" s="24">
        <v>1202</v>
      </c>
      <c r="D363" s="24">
        <v>1245</v>
      </c>
      <c r="E363" s="22" t="s">
        <v>1843</v>
      </c>
      <c r="F363" s="16"/>
      <c r="G363" s="22" t="s">
        <v>1034</v>
      </c>
      <c r="H363" s="17"/>
      <c r="I363" s="35">
        <v>15663533</v>
      </c>
      <c r="J363" s="35">
        <v>0</v>
      </c>
      <c r="K363" s="35">
        <f t="shared" si="3"/>
        <v>15663533</v>
      </c>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c r="CI363" s="17"/>
      <c r="CJ363" s="17"/>
      <c r="CK363" s="17"/>
      <c r="CL363" s="17"/>
      <c r="CM363" s="17"/>
      <c r="CN363" s="17"/>
      <c r="CO363" s="17"/>
      <c r="CP363" s="17"/>
      <c r="CQ363" s="17"/>
      <c r="CR363" s="17"/>
      <c r="CS363" s="17"/>
      <c r="CT363" s="17"/>
      <c r="CU363" s="17"/>
      <c r="CV363" s="17"/>
      <c r="CW363" s="17"/>
      <c r="CX363" s="17"/>
      <c r="CY363" s="17"/>
      <c r="CZ363" s="17"/>
      <c r="DA363" s="17"/>
      <c r="DB363" s="17"/>
      <c r="DC363" s="17"/>
      <c r="DD363" s="17"/>
      <c r="DE363" s="17"/>
      <c r="DF363" s="17"/>
      <c r="DG363" s="17"/>
      <c r="DH363" s="17"/>
      <c r="DI363" s="17"/>
      <c r="DJ363" s="17"/>
      <c r="DK363" s="17"/>
      <c r="DL363" s="17"/>
      <c r="DM363" s="17"/>
      <c r="DN363" s="17"/>
      <c r="DO363" s="17"/>
      <c r="DP363" s="17"/>
      <c r="DQ363" s="17"/>
      <c r="DR363" s="17"/>
      <c r="DS363" s="17"/>
      <c r="DT363" s="17"/>
      <c r="DU363" s="17"/>
      <c r="DV363" s="17"/>
      <c r="DW363" s="17"/>
      <c r="DX363" s="17"/>
      <c r="DY363" s="17"/>
      <c r="DZ363" s="17"/>
      <c r="EA363" s="17"/>
      <c r="EB363" s="17"/>
      <c r="EC363" s="17"/>
      <c r="ED363" s="17"/>
      <c r="EE363" s="17"/>
      <c r="EF363" s="17"/>
      <c r="EG363" s="17"/>
      <c r="EH363" s="17"/>
      <c r="EI363" s="17"/>
      <c r="EJ363" s="17"/>
      <c r="EK363" s="17"/>
      <c r="EL363" s="17"/>
      <c r="EM363" s="17"/>
      <c r="EN363" s="17"/>
      <c r="EO363" s="17"/>
      <c r="EP363" s="17"/>
      <c r="EQ363" s="17"/>
      <c r="ER363" s="17"/>
      <c r="ES363" s="17"/>
      <c r="ET363" s="17"/>
      <c r="EU363" s="17"/>
      <c r="EV363" s="17"/>
      <c r="EW363" s="17"/>
      <c r="EX363" s="17"/>
      <c r="EY363" s="17"/>
      <c r="EZ363" s="17"/>
      <c r="FA363" s="17"/>
      <c r="FB363" s="17"/>
      <c r="FC363" s="17"/>
      <c r="FD363" s="17"/>
      <c r="FE363" s="17"/>
      <c r="FF363" s="17"/>
      <c r="FG363" s="17"/>
      <c r="FH363" s="17"/>
      <c r="FI363" s="17"/>
      <c r="FJ363" s="17"/>
      <c r="FK363" s="17"/>
      <c r="FL363" s="17"/>
      <c r="FM363" s="17"/>
      <c r="FN363" s="17"/>
      <c r="FO363" s="17"/>
      <c r="FP363" s="17"/>
      <c r="FQ363" s="17"/>
      <c r="FR363" s="17"/>
      <c r="FS363" s="17"/>
      <c r="FT363" s="17"/>
      <c r="FU363" s="17"/>
      <c r="FV363" s="17"/>
      <c r="FW363" s="17"/>
      <c r="FX363" s="17"/>
      <c r="FY363" s="17"/>
      <c r="FZ363" s="17"/>
      <c r="GA363" s="17"/>
      <c r="GB363" s="17"/>
      <c r="GC363" s="17"/>
      <c r="GD363" s="17"/>
      <c r="GE363" s="17"/>
      <c r="GF363" s="17"/>
      <c r="GG363" s="17"/>
      <c r="GH363" s="17"/>
      <c r="GI363" s="17"/>
      <c r="GJ363" s="17"/>
      <c r="GK363" s="17"/>
      <c r="GL363" s="17"/>
      <c r="GM363" s="17"/>
      <c r="GN363" s="17"/>
      <c r="GO363" s="17"/>
      <c r="GP363" s="17"/>
      <c r="GQ363" s="17"/>
      <c r="GR363" s="17"/>
      <c r="GS363" s="17"/>
      <c r="GT363" s="17"/>
      <c r="GU363" s="17"/>
      <c r="GV363" s="17"/>
      <c r="GW363" s="17"/>
      <c r="GX363" s="17"/>
      <c r="GY363" s="17"/>
      <c r="GZ363" s="17"/>
      <c r="HA363" s="17"/>
    </row>
    <row r="364" spans="1:209" x14ac:dyDescent="0.25">
      <c r="A364" s="37">
        <v>43356</v>
      </c>
      <c r="B364" s="10" t="s">
        <v>1788</v>
      </c>
      <c r="C364" s="24">
        <v>965</v>
      </c>
      <c r="D364" s="24">
        <v>1246</v>
      </c>
      <c r="E364" s="22" t="s">
        <v>1844</v>
      </c>
      <c r="F364" s="16"/>
      <c r="G364" s="22" t="s">
        <v>1101</v>
      </c>
      <c r="H364" s="17"/>
      <c r="I364" s="35">
        <v>13350000</v>
      </c>
      <c r="J364" s="35">
        <v>0</v>
      </c>
      <c r="K364" s="35">
        <f t="shared" si="3"/>
        <v>13350000</v>
      </c>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H364" s="17"/>
      <c r="CI364" s="17"/>
      <c r="CJ364" s="17"/>
      <c r="CK364" s="17"/>
      <c r="CL364" s="17"/>
      <c r="CM364" s="17"/>
      <c r="CN364" s="17"/>
      <c r="CO364" s="17"/>
      <c r="CP364" s="17"/>
      <c r="CQ364" s="17"/>
      <c r="CR364" s="17"/>
      <c r="CS364" s="17"/>
      <c r="CT364" s="17"/>
      <c r="CU364" s="17"/>
      <c r="CV364" s="17"/>
      <c r="CW364" s="17"/>
      <c r="CX364" s="17"/>
      <c r="CY364" s="17"/>
      <c r="CZ364" s="17"/>
      <c r="DA364" s="17"/>
      <c r="DB364" s="17"/>
      <c r="DC364" s="17"/>
      <c r="DD364" s="17"/>
      <c r="DE364" s="17"/>
      <c r="DF364" s="17"/>
      <c r="DG364" s="17"/>
      <c r="DH364" s="17"/>
      <c r="DI364" s="17"/>
      <c r="DJ364" s="17"/>
      <c r="DK364" s="17"/>
      <c r="DL364" s="17"/>
      <c r="DM364" s="17"/>
      <c r="DN364" s="17"/>
      <c r="DO364" s="17"/>
      <c r="DP364" s="17"/>
      <c r="DQ364" s="17"/>
      <c r="DR364" s="17"/>
      <c r="DS364" s="17"/>
      <c r="DT364" s="17"/>
      <c r="DU364" s="17"/>
      <c r="DV364" s="17"/>
      <c r="DW364" s="17"/>
      <c r="DX364" s="17"/>
      <c r="DY364" s="17"/>
      <c r="DZ364" s="17"/>
      <c r="EA364" s="17"/>
      <c r="EB364" s="17"/>
      <c r="EC364" s="17"/>
      <c r="ED364" s="17"/>
      <c r="EE364" s="17"/>
      <c r="EF364" s="17"/>
      <c r="EG364" s="17"/>
      <c r="EH364" s="17"/>
      <c r="EI364" s="17"/>
      <c r="EJ364" s="17"/>
      <c r="EK364" s="17"/>
      <c r="EL364" s="17"/>
      <c r="EM364" s="17"/>
      <c r="EN364" s="17"/>
      <c r="EO364" s="17"/>
      <c r="EP364" s="17"/>
      <c r="EQ364" s="17"/>
      <c r="ER364" s="17"/>
      <c r="ES364" s="17"/>
      <c r="ET364" s="17"/>
      <c r="EU364" s="17"/>
      <c r="EV364" s="17"/>
      <c r="EW364" s="17"/>
      <c r="EX364" s="17"/>
      <c r="EY364" s="17"/>
      <c r="EZ364" s="17"/>
      <c r="FA364" s="17"/>
      <c r="FB364" s="17"/>
      <c r="FC364" s="17"/>
      <c r="FD364" s="17"/>
      <c r="FE364" s="17"/>
      <c r="FF364" s="17"/>
      <c r="FG364" s="17"/>
      <c r="FH364" s="17"/>
      <c r="FI364" s="17"/>
      <c r="FJ364" s="17"/>
      <c r="FK364" s="17"/>
      <c r="FL364" s="17"/>
      <c r="FM364" s="17"/>
      <c r="FN364" s="17"/>
      <c r="FO364" s="17"/>
      <c r="FP364" s="17"/>
      <c r="FQ364" s="17"/>
      <c r="FR364" s="17"/>
      <c r="FS364" s="17"/>
      <c r="FT364" s="17"/>
      <c r="FU364" s="17"/>
      <c r="FV364" s="17"/>
      <c r="FW364" s="17"/>
      <c r="FX364" s="17"/>
      <c r="FY364" s="17"/>
      <c r="FZ364" s="17"/>
      <c r="GA364" s="17"/>
      <c r="GB364" s="17"/>
      <c r="GC364" s="17"/>
      <c r="GD364" s="17"/>
      <c r="GE364" s="17"/>
      <c r="GF364" s="17"/>
      <c r="GG364" s="17"/>
      <c r="GH364" s="17"/>
      <c r="GI364" s="17"/>
      <c r="GJ364" s="17"/>
      <c r="GK364" s="17"/>
      <c r="GL364" s="17"/>
      <c r="GM364" s="17"/>
      <c r="GN364" s="17"/>
      <c r="GO364" s="17"/>
      <c r="GP364" s="17"/>
      <c r="GQ364" s="17"/>
      <c r="GR364" s="17"/>
      <c r="GS364" s="17"/>
      <c r="GT364" s="17"/>
      <c r="GU364" s="17"/>
      <c r="GV364" s="17"/>
      <c r="GW364" s="17"/>
      <c r="GX364" s="17"/>
      <c r="GY364" s="17"/>
      <c r="GZ364" s="17"/>
      <c r="HA364" s="17"/>
    </row>
    <row r="365" spans="1:209" x14ac:dyDescent="0.25">
      <c r="A365" s="37">
        <v>43356</v>
      </c>
      <c r="B365" s="10" t="s">
        <v>1789</v>
      </c>
      <c r="C365" s="24">
        <v>1018</v>
      </c>
      <c r="D365" s="24">
        <v>1248</v>
      </c>
      <c r="E365" s="22" t="s">
        <v>1845</v>
      </c>
      <c r="F365" s="16"/>
      <c r="G365" s="22" t="s">
        <v>1033</v>
      </c>
      <c r="H365" s="17"/>
      <c r="I365" s="35">
        <v>6580000</v>
      </c>
      <c r="J365" s="35">
        <v>0</v>
      </c>
      <c r="K365" s="35">
        <f t="shared" si="3"/>
        <v>6580000</v>
      </c>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c r="CI365" s="17"/>
      <c r="CJ365" s="17"/>
      <c r="CK365" s="17"/>
      <c r="CL365" s="17"/>
      <c r="CM365" s="17"/>
      <c r="CN365" s="17"/>
      <c r="CO365" s="17"/>
      <c r="CP365" s="17"/>
      <c r="CQ365" s="17"/>
      <c r="CR365" s="17"/>
      <c r="CS365" s="17"/>
      <c r="CT365" s="17"/>
      <c r="CU365" s="17"/>
      <c r="CV365" s="17"/>
      <c r="CW365" s="17"/>
      <c r="CX365" s="17"/>
      <c r="CY365" s="17"/>
      <c r="CZ365" s="17"/>
      <c r="DA365" s="17"/>
      <c r="DB365" s="17"/>
      <c r="DC365" s="17"/>
      <c r="DD365" s="17"/>
      <c r="DE365" s="17"/>
      <c r="DF365" s="17"/>
      <c r="DG365" s="17"/>
      <c r="DH365" s="17"/>
      <c r="DI365" s="17"/>
      <c r="DJ365" s="17"/>
      <c r="DK365" s="17"/>
      <c r="DL365" s="17"/>
      <c r="DM365" s="17"/>
      <c r="DN365" s="17"/>
      <c r="DO365" s="17"/>
      <c r="DP365" s="17"/>
      <c r="DQ365" s="17"/>
      <c r="DR365" s="17"/>
      <c r="DS365" s="17"/>
      <c r="DT365" s="17"/>
      <c r="DU365" s="17"/>
      <c r="DV365" s="17"/>
      <c r="DW365" s="17"/>
      <c r="DX365" s="17"/>
      <c r="DY365" s="17"/>
      <c r="DZ365" s="17"/>
      <c r="EA365" s="17"/>
      <c r="EB365" s="17"/>
      <c r="EC365" s="17"/>
      <c r="ED365" s="17"/>
      <c r="EE365" s="17"/>
      <c r="EF365" s="17"/>
      <c r="EG365" s="17"/>
      <c r="EH365" s="17"/>
      <c r="EI365" s="17"/>
      <c r="EJ365" s="17"/>
      <c r="EK365" s="17"/>
      <c r="EL365" s="17"/>
      <c r="EM365" s="17"/>
      <c r="EN365" s="17"/>
      <c r="EO365" s="17"/>
      <c r="EP365" s="17"/>
      <c r="EQ365" s="17"/>
      <c r="ER365" s="17"/>
      <c r="ES365" s="17"/>
      <c r="ET365" s="17"/>
      <c r="EU365" s="17"/>
      <c r="EV365" s="17"/>
      <c r="EW365" s="17"/>
      <c r="EX365" s="17"/>
      <c r="EY365" s="17"/>
      <c r="EZ365" s="17"/>
      <c r="FA365" s="17"/>
      <c r="FB365" s="17"/>
      <c r="FC365" s="17"/>
      <c r="FD365" s="17"/>
      <c r="FE365" s="17"/>
      <c r="FF365" s="17"/>
      <c r="FG365" s="17"/>
      <c r="FH365" s="17"/>
      <c r="FI365" s="17"/>
      <c r="FJ365" s="17"/>
      <c r="FK365" s="17"/>
      <c r="FL365" s="17"/>
      <c r="FM365" s="17"/>
      <c r="FN365" s="17"/>
      <c r="FO365" s="17"/>
      <c r="FP365" s="17"/>
      <c r="FQ365" s="17"/>
      <c r="FR365" s="17"/>
      <c r="FS365" s="17"/>
      <c r="FT365" s="17"/>
      <c r="FU365" s="17"/>
      <c r="FV365" s="17"/>
      <c r="FW365" s="17"/>
      <c r="FX365" s="17"/>
      <c r="FY365" s="17"/>
      <c r="FZ365" s="17"/>
      <c r="GA365" s="17"/>
      <c r="GB365" s="17"/>
      <c r="GC365" s="17"/>
      <c r="GD365" s="17"/>
      <c r="GE365" s="17"/>
      <c r="GF365" s="17"/>
      <c r="GG365" s="17"/>
      <c r="GH365" s="17"/>
      <c r="GI365" s="17"/>
      <c r="GJ365" s="17"/>
      <c r="GK365" s="17"/>
      <c r="GL365" s="17"/>
      <c r="GM365" s="17"/>
      <c r="GN365" s="17"/>
      <c r="GO365" s="17"/>
      <c r="GP365" s="17"/>
      <c r="GQ365" s="17"/>
      <c r="GR365" s="17"/>
      <c r="GS365" s="17"/>
      <c r="GT365" s="17"/>
      <c r="GU365" s="17"/>
      <c r="GV365" s="17"/>
      <c r="GW365" s="17"/>
      <c r="GX365" s="17"/>
      <c r="GY365" s="17"/>
      <c r="GZ365" s="17"/>
      <c r="HA365" s="17"/>
    </row>
    <row r="366" spans="1:209" x14ac:dyDescent="0.25">
      <c r="A366" s="37">
        <v>43356</v>
      </c>
      <c r="B366" s="10" t="s">
        <v>1790</v>
      </c>
      <c r="C366" s="24">
        <v>1151</v>
      </c>
      <c r="D366" s="24">
        <v>1249</v>
      </c>
      <c r="E366" s="22" t="s">
        <v>1846</v>
      </c>
      <c r="F366" s="16"/>
      <c r="G366" s="22" t="s">
        <v>1109</v>
      </c>
      <c r="H366" s="17"/>
      <c r="I366" s="35">
        <v>13200000</v>
      </c>
      <c r="J366" s="35">
        <v>0</v>
      </c>
      <c r="K366" s="35">
        <f t="shared" si="3"/>
        <v>13200000</v>
      </c>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7"/>
      <c r="FH366" s="17"/>
      <c r="FI366" s="17"/>
      <c r="FJ366" s="17"/>
      <c r="FK366" s="17"/>
      <c r="FL366" s="17"/>
      <c r="FM366" s="17"/>
      <c r="FN366" s="17"/>
      <c r="FO366" s="17"/>
      <c r="FP366" s="17"/>
      <c r="FQ366" s="17"/>
      <c r="FR366" s="17"/>
      <c r="FS366" s="17"/>
      <c r="FT366" s="17"/>
      <c r="FU366" s="17"/>
      <c r="FV366" s="17"/>
      <c r="FW366" s="17"/>
      <c r="FX366" s="17"/>
      <c r="FY366" s="17"/>
      <c r="FZ366" s="17"/>
      <c r="GA366" s="17"/>
      <c r="GB366" s="17"/>
      <c r="GC366" s="17"/>
      <c r="GD366" s="17"/>
      <c r="GE366" s="17"/>
      <c r="GF366" s="17"/>
      <c r="GG366" s="17"/>
      <c r="GH366" s="17"/>
      <c r="GI366" s="17"/>
      <c r="GJ366" s="17"/>
      <c r="GK366" s="17"/>
      <c r="GL366" s="17"/>
      <c r="GM366" s="17"/>
      <c r="GN366" s="17"/>
      <c r="GO366" s="17"/>
      <c r="GP366" s="17"/>
      <c r="GQ366" s="17"/>
      <c r="GR366" s="17"/>
      <c r="GS366" s="17"/>
      <c r="GT366" s="17"/>
      <c r="GU366" s="17"/>
      <c r="GV366" s="17"/>
      <c r="GW366" s="17"/>
      <c r="GX366" s="17"/>
      <c r="GY366" s="17"/>
      <c r="GZ366" s="17"/>
      <c r="HA366" s="17"/>
    </row>
    <row r="367" spans="1:209" x14ac:dyDescent="0.25">
      <c r="A367" s="37">
        <v>43356</v>
      </c>
      <c r="B367" s="199">
        <v>563</v>
      </c>
      <c r="C367" s="24">
        <v>1210</v>
      </c>
      <c r="D367" s="24">
        <v>1250</v>
      </c>
      <c r="E367" s="22" t="s">
        <v>1905</v>
      </c>
      <c r="F367" s="16"/>
      <c r="G367" s="22" t="s">
        <v>1176</v>
      </c>
      <c r="H367" s="17"/>
      <c r="I367" s="35">
        <v>12757500</v>
      </c>
      <c r="J367" s="35">
        <v>0</v>
      </c>
      <c r="K367" s="35">
        <f t="shared" si="3"/>
        <v>12757500</v>
      </c>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c r="DR367" s="17"/>
      <c r="DS367" s="17"/>
      <c r="DT367" s="17"/>
      <c r="DU367" s="17"/>
      <c r="DV367" s="17"/>
      <c r="DW367" s="17"/>
      <c r="DX367" s="17"/>
      <c r="DY367" s="17"/>
      <c r="DZ367" s="17"/>
      <c r="EA367" s="17"/>
      <c r="EB367" s="17"/>
      <c r="EC367" s="17"/>
      <c r="ED367" s="17"/>
      <c r="EE367" s="17"/>
      <c r="EF367" s="17"/>
      <c r="EG367" s="17"/>
      <c r="EH367" s="17"/>
      <c r="EI367" s="17"/>
      <c r="EJ367" s="17"/>
      <c r="EK367" s="17"/>
      <c r="EL367" s="17"/>
      <c r="EM367" s="17"/>
      <c r="EN367" s="17"/>
      <c r="EO367" s="17"/>
      <c r="EP367" s="17"/>
      <c r="EQ367" s="17"/>
      <c r="ER367" s="17"/>
      <c r="ES367" s="17"/>
      <c r="ET367" s="17"/>
      <c r="EU367" s="17"/>
      <c r="EV367" s="17"/>
      <c r="EW367" s="17"/>
      <c r="EX367" s="17"/>
      <c r="EY367" s="17"/>
      <c r="EZ367" s="17"/>
      <c r="FA367" s="17"/>
      <c r="FB367" s="17"/>
      <c r="FC367" s="17"/>
      <c r="FD367" s="17"/>
      <c r="FE367" s="17"/>
      <c r="FF367" s="17"/>
      <c r="FG367" s="17"/>
      <c r="FH367" s="17"/>
      <c r="FI367" s="17"/>
      <c r="FJ367" s="17"/>
      <c r="FK367" s="17"/>
      <c r="FL367" s="17"/>
      <c r="FM367" s="17"/>
      <c r="FN367" s="17"/>
      <c r="FO367" s="17"/>
      <c r="FP367" s="17"/>
      <c r="FQ367" s="17"/>
      <c r="FR367" s="17"/>
      <c r="FS367" s="17"/>
      <c r="FT367" s="17"/>
      <c r="FU367" s="17"/>
      <c r="FV367" s="17"/>
      <c r="FW367" s="17"/>
      <c r="FX367" s="17"/>
      <c r="FY367" s="17"/>
      <c r="FZ367" s="17"/>
      <c r="GA367" s="17"/>
      <c r="GB367" s="17"/>
      <c r="GC367" s="17"/>
      <c r="GD367" s="17"/>
      <c r="GE367" s="17"/>
      <c r="GF367" s="17"/>
      <c r="GG367" s="17"/>
      <c r="GH367" s="17"/>
      <c r="GI367" s="17"/>
      <c r="GJ367" s="17"/>
      <c r="GK367" s="17"/>
      <c r="GL367" s="17"/>
      <c r="GM367" s="17"/>
      <c r="GN367" s="17"/>
      <c r="GO367" s="17"/>
      <c r="GP367" s="17"/>
      <c r="GQ367" s="17"/>
      <c r="GR367" s="17"/>
      <c r="GS367" s="17"/>
      <c r="GT367" s="17"/>
      <c r="GU367" s="17"/>
      <c r="GV367" s="17"/>
      <c r="GW367" s="17"/>
      <c r="GX367" s="17"/>
      <c r="GY367" s="17"/>
      <c r="GZ367" s="17"/>
      <c r="HA367" s="17"/>
    </row>
    <row r="368" spans="1:209" x14ac:dyDescent="0.25">
      <c r="A368" s="37">
        <v>43356</v>
      </c>
      <c r="B368" s="199">
        <v>268</v>
      </c>
      <c r="C368" s="24">
        <v>1204</v>
      </c>
      <c r="D368" s="24">
        <v>1251</v>
      </c>
      <c r="E368" s="22" t="s">
        <v>1899</v>
      </c>
      <c r="F368" s="16"/>
      <c r="G368" s="22" t="s">
        <v>1025</v>
      </c>
      <c r="H368" s="17"/>
      <c r="I368" s="35">
        <v>15663533</v>
      </c>
      <c r="J368" s="35">
        <v>0</v>
      </c>
      <c r="K368" s="35">
        <f t="shared" si="3"/>
        <v>15663533</v>
      </c>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H368" s="17"/>
      <c r="CI368" s="17"/>
      <c r="CJ368" s="17"/>
      <c r="CK368" s="17"/>
      <c r="CL368" s="17"/>
      <c r="CM368" s="17"/>
      <c r="CN368" s="17"/>
      <c r="CO368" s="17"/>
      <c r="CP368" s="17"/>
      <c r="CQ368" s="17"/>
      <c r="CR368" s="17"/>
      <c r="CS368" s="17"/>
      <c r="CT368" s="17"/>
      <c r="CU368" s="17"/>
      <c r="CV368" s="17"/>
      <c r="CW368" s="17"/>
      <c r="CX368" s="17"/>
      <c r="CY368" s="17"/>
      <c r="CZ368" s="17"/>
      <c r="DA368" s="17"/>
      <c r="DB368" s="17"/>
      <c r="DC368" s="17"/>
      <c r="DD368" s="17"/>
      <c r="DE368" s="17"/>
      <c r="DF368" s="17"/>
      <c r="DG368" s="17"/>
      <c r="DH368" s="17"/>
      <c r="DI368" s="17"/>
      <c r="DJ368" s="17"/>
      <c r="DK368" s="17"/>
      <c r="DL368" s="17"/>
      <c r="DM368" s="17"/>
      <c r="DN368" s="17"/>
      <c r="DO368" s="17"/>
      <c r="DP368" s="17"/>
      <c r="DQ368" s="17"/>
      <c r="DR368" s="17"/>
      <c r="DS368" s="17"/>
      <c r="DT368" s="17"/>
      <c r="DU368" s="17"/>
      <c r="DV368" s="17"/>
      <c r="DW368" s="17"/>
      <c r="DX368" s="17"/>
      <c r="DY368" s="17"/>
      <c r="DZ368" s="17"/>
      <c r="EA368" s="17"/>
      <c r="EB368" s="17"/>
      <c r="EC368" s="17"/>
      <c r="ED368" s="17"/>
      <c r="EE368" s="17"/>
      <c r="EF368" s="17"/>
      <c r="EG368" s="17"/>
      <c r="EH368" s="17"/>
      <c r="EI368" s="17"/>
      <c r="EJ368" s="17"/>
      <c r="EK368" s="17"/>
      <c r="EL368" s="17"/>
      <c r="EM368" s="17"/>
      <c r="EN368" s="17"/>
      <c r="EO368" s="17"/>
      <c r="EP368" s="17"/>
      <c r="EQ368" s="17"/>
      <c r="ER368" s="17"/>
      <c r="ES368" s="17"/>
      <c r="ET368" s="17"/>
      <c r="EU368" s="17"/>
      <c r="EV368" s="17"/>
      <c r="EW368" s="17"/>
      <c r="EX368" s="17"/>
      <c r="EY368" s="17"/>
      <c r="EZ368" s="17"/>
      <c r="FA368" s="17"/>
      <c r="FB368" s="17"/>
      <c r="FC368" s="17"/>
      <c r="FD368" s="17"/>
      <c r="FE368" s="17"/>
      <c r="FF368" s="17"/>
      <c r="FG368" s="17"/>
      <c r="FH368" s="17"/>
      <c r="FI368" s="17"/>
      <c r="FJ368" s="17"/>
      <c r="FK368" s="17"/>
      <c r="FL368" s="17"/>
      <c r="FM368" s="17"/>
      <c r="FN368" s="17"/>
      <c r="FO368" s="17"/>
      <c r="FP368" s="17"/>
      <c r="FQ368" s="17"/>
      <c r="FR368" s="17"/>
      <c r="FS368" s="17"/>
      <c r="FT368" s="17"/>
      <c r="FU368" s="17"/>
      <c r="FV368" s="17"/>
      <c r="FW368" s="17"/>
      <c r="FX368" s="17"/>
      <c r="FY368" s="17"/>
      <c r="FZ368" s="17"/>
      <c r="GA368" s="17"/>
      <c r="GB368" s="17"/>
      <c r="GC368" s="17"/>
      <c r="GD368" s="17"/>
      <c r="GE368" s="17"/>
      <c r="GF368" s="17"/>
      <c r="GG368" s="17"/>
      <c r="GH368" s="17"/>
      <c r="GI368" s="17"/>
      <c r="GJ368" s="17"/>
      <c r="GK368" s="17"/>
      <c r="GL368" s="17"/>
      <c r="GM368" s="17"/>
      <c r="GN368" s="17"/>
      <c r="GO368" s="17"/>
      <c r="GP368" s="17"/>
      <c r="GQ368" s="17"/>
      <c r="GR368" s="17"/>
      <c r="GS368" s="17"/>
      <c r="GT368" s="17"/>
      <c r="GU368" s="17"/>
      <c r="GV368" s="17"/>
      <c r="GW368" s="17"/>
      <c r="GX368" s="17"/>
      <c r="GY368" s="17"/>
      <c r="GZ368" s="17"/>
      <c r="HA368" s="17"/>
    </row>
    <row r="369" spans="1:209" x14ac:dyDescent="0.25">
      <c r="A369" s="37">
        <v>43356</v>
      </c>
      <c r="B369" s="199">
        <v>220</v>
      </c>
      <c r="C369" s="24">
        <v>1207</v>
      </c>
      <c r="D369" s="24">
        <v>1252</v>
      </c>
      <c r="E369" s="22" t="s">
        <v>1902</v>
      </c>
      <c r="F369" s="16"/>
      <c r="G369" s="22" t="s">
        <v>425</v>
      </c>
      <c r="H369" s="17"/>
      <c r="I369" s="35">
        <v>14250000</v>
      </c>
      <c r="J369" s="35">
        <v>0</v>
      </c>
      <c r="K369" s="35">
        <f t="shared" si="3"/>
        <v>14250000</v>
      </c>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H369" s="17"/>
      <c r="CI369" s="17"/>
      <c r="CJ369" s="17"/>
      <c r="CK369" s="17"/>
      <c r="CL369" s="17"/>
      <c r="CM369" s="17"/>
      <c r="CN369" s="17"/>
      <c r="CO369" s="17"/>
      <c r="CP369" s="17"/>
      <c r="CQ369" s="17"/>
      <c r="CR369" s="17"/>
      <c r="CS369" s="17"/>
      <c r="CT369" s="17"/>
      <c r="CU369" s="17"/>
      <c r="CV369" s="17"/>
      <c r="CW369" s="17"/>
      <c r="CX369" s="17"/>
      <c r="CY369" s="17"/>
      <c r="CZ369" s="17"/>
      <c r="DA369" s="17"/>
      <c r="DB369" s="17"/>
      <c r="DC369" s="17"/>
      <c r="DD369" s="17"/>
      <c r="DE369" s="17"/>
      <c r="DF369" s="17"/>
      <c r="DG369" s="17"/>
      <c r="DH369" s="17"/>
      <c r="DI369" s="17"/>
      <c r="DJ369" s="17"/>
      <c r="DK369" s="17"/>
      <c r="DL369" s="17"/>
      <c r="DM369" s="17"/>
      <c r="DN369" s="17"/>
      <c r="DO369" s="17"/>
      <c r="DP369" s="17"/>
      <c r="DQ369" s="17"/>
      <c r="DR369" s="17"/>
      <c r="DS369" s="17"/>
      <c r="DT369" s="17"/>
      <c r="DU369" s="17"/>
      <c r="DV369" s="17"/>
      <c r="DW369" s="17"/>
      <c r="DX369" s="17"/>
      <c r="DY369" s="17"/>
      <c r="DZ369" s="17"/>
      <c r="EA369" s="17"/>
      <c r="EB369" s="17"/>
      <c r="EC369" s="17"/>
      <c r="ED369" s="17"/>
      <c r="EE369" s="17"/>
      <c r="EF369" s="17"/>
      <c r="EG369" s="17"/>
      <c r="EH369" s="17"/>
      <c r="EI369" s="17"/>
      <c r="EJ369" s="17"/>
      <c r="EK369" s="17"/>
      <c r="EL369" s="17"/>
      <c r="EM369" s="17"/>
      <c r="EN369" s="17"/>
      <c r="EO369" s="17"/>
      <c r="EP369" s="17"/>
      <c r="EQ369" s="17"/>
      <c r="ER369" s="17"/>
      <c r="ES369" s="17"/>
      <c r="ET369" s="17"/>
      <c r="EU369" s="17"/>
      <c r="EV369" s="17"/>
      <c r="EW369" s="17"/>
      <c r="EX369" s="17"/>
      <c r="EY369" s="17"/>
      <c r="EZ369" s="17"/>
      <c r="FA369" s="17"/>
      <c r="FB369" s="17"/>
      <c r="FC369" s="17"/>
      <c r="FD369" s="17"/>
      <c r="FE369" s="17"/>
      <c r="FF369" s="17"/>
      <c r="FG369" s="17"/>
      <c r="FH369" s="17"/>
      <c r="FI369" s="17"/>
      <c r="FJ369" s="17"/>
      <c r="FK369" s="17"/>
      <c r="FL369" s="17"/>
      <c r="FM369" s="17"/>
      <c r="FN369" s="17"/>
      <c r="FO369" s="17"/>
      <c r="FP369" s="17"/>
      <c r="FQ369" s="17"/>
      <c r="FR369" s="17"/>
      <c r="FS369" s="17"/>
      <c r="FT369" s="17"/>
      <c r="FU369" s="17"/>
      <c r="FV369" s="17"/>
      <c r="FW369" s="17"/>
      <c r="FX369" s="17"/>
      <c r="FY369" s="17"/>
      <c r="FZ369" s="17"/>
      <c r="GA369" s="17"/>
      <c r="GB369" s="17"/>
      <c r="GC369" s="17"/>
      <c r="GD369" s="17"/>
      <c r="GE369" s="17"/>
      <c r="GF369" s="17"/>
      <c r="GG369" s="17"/>
      <c r="GH369" s="17"/>
      <c r="GI369" s="17"/>
      <c r="GJ369" s="17"/>
      <c r="GK369" s="17"/>
      <c r="GL369" s="17"/>
      <c r="GM369" s="17"/>
      <c r="GN369" s="17"/>
      <c r="GO369" s="17"/>
      <c r="GP369" s="17"/>
      <c r="GQ369" s="17"/>
      <c r="GR369" s="17"/>
      <c r="GS369" s="17"/>
      <c r="GT369" s="17"/>
      <c r="GU369" s="17"/>
      <c r="GV369" s="17"/>
      <c r="GW369" s="17"/>
      <c r="GX369" s="17"/>
      <c r="GY369" s="17"/>
      <c r="GZ369" s="17"/>
      <c r="HA369" s="17"/>
    </row>
    <row r="370" spans="1:209" x14ac:dyDescent="0.25">
      <c r="A370" s="37">
        <v>43356</v>
      </c>
      <c r="B370" s="199">
        <v>461</v>
      </c>
      <c r="C370" s="24">
        <v>1208</v>
      </c>
      <c r="D370" s="24">
        <v>1253</v>
      </c>
      <c r="E370" s="22" t="s">
        <v>1903</v>
      </c>
      <c r="F370" s="16"/>
      <c r="G370" s="22" t="s">
        <v>1128</v>
      </c>
      <c r="H370" s="17"/>
      <c r="I370" s="35">
        <v>17400000</v>
      </c>
      <c r="J370" s="35">
        <v>0</v>
      </c>
      <c r="K370" s="35">
        <f t="shared" si="3"/>
        <v>17400000</v>
      </c>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c r="DR370" s="17"/>
      <c r="DS370" s="17"/>
      <c r="DT370" s="17"/>
      <c r="DU370" s="17"/>
      <c r="DV370" s="17"/>
      <c r="DW370" s="17"/>
      <c r="DX370" s="17"/>
      <c r="DY370" s="17"/>
      <c r="DZ370" s="17"/>
      <c r="EA370" s="17"/>
      <c r="EB370" s="17"/>
      <c r="EC370" s="17"/>
      <c r="ED370" s="17"/>
      <c r="EE370" s="17"/>
      <c r="EF370" s="17"/>
      <c r="EG370" s="17"/>
      <c r="EH370" s="17"/>
      <c r="EI370" s="17"/>
      <c r="EJ370" s="17"/>
      <c r="EK370" s="17"/>
      <c r="EL370" s="17"/>
      <c r="EM370" s="17"/>
      <c r="EN370" s="17"/>
      <c r="EO370" s="17"/>
      <c r="EP370" s="17"/>
      <c r="EQ370" s="17"/>
      <c r="ER370" s="17"/>
      <c r="ES370" s="17"/>
      <c r="ET370" s="17"/>
      <c r="EU370" s="17"/>
      <c r="EV370" s="17"/>
      <c r="EW370" s="17"/>
      <c r="EX370" s="17"/>
      <c r="EY370" s="17"/>
      <c r="EZ370" s="17"/>
      <c r="FA370" s="17"/>
      <c r="FB370" s="17"/>
      <c r="FC370" s="17"/>
      <c r="FD370" s="17"/>
      <c r="FE370" s="17"/>
      <c r="FF370" s="17"/>
      <c r="FG370" s="17"/>
      <c r="FH370" s="17"/>
      <c r="FI370" s="17"/>
      <c r="FJ370" s="17"/>
      <c r="FK370" s="17"/>
      <c r="FL370" s="17"/>
      <c r="FM370" s="17"/>
      <c r="FN370" s="17"/>
      <c r="FO370" s="17"/>
      <c r="FP370" s="17"/>
      <c r="FQ370" s="17"/>
      <c r="FR370" s="17"/>
      <c r="FS370" s="17"/>
      <c r="FT370" s="17"/>
      <c r="FU370" s="17"/>
      <c r="FV370" s="17"/>
      <c r="FW370" s="17"/>
      <c r="FX370" s="17"/>
      <c r="FY370" s="17"/>
      <c r="FZ370" s="17"/>
      <c r="GA370" s="17"/>
      <c r="GB370" s="17"/>
      <c r="GC370" s="17"/>
      <c r="GD370" s="17"/>
      <c r="GE370" s="17"/>
      <c r="GF370" s="17"/>
      <c r="GG370" s="17"/>
      <c r="GH370" s="17"/>
      <c r="GI370" s="17"/>
      <c r="GJ370" s="17"/>
      <c r="GK370" s="17"/>
      <c r="GL370" s="17"/>
      <c r="GM370" s="17"/>
      <c r="GN370" s="17"/>
      <c r="GO370" s="17"/>
      <c r="GP370" s="17"/>
      <c r="GQ370" s="17"/>
      <c r="GR370" s="17"/>
      <c r="GS370" s="17"/>
      <c r="GT370" s="17"/>
      <c r="GU370" s="17"/>
      <c r="GV370" s="17"/>
      <c r="GW370" s="17"/>
      <c r="GX370" s="17"/>
      <c r="GY370" s="17"/>
      <c r="GZ370" s="17"/>
      <c r="HA370" s="17"/>
    </row>
    <row r="371" spans="1:209" x14ac:dyDescent="0.25">
      <c r="A371" s="37">
        <v>43356</v>
      </c>
      <c r="B371" s="199">
        <v>219</v>
      </c>
      <c r="C371" s="24">
        <v>1188</v>
      </c>
      <c r="D371" s="24">
        <v>1254</v>
      </c>
      <c r="E371" s="22" t="s">
        <v>1887</v>
      </c>
      <c r="F371" s="16"/>
      <c r="G371" s="22" t="s">
        <v>424</v>
      </c>
      <c r="H371" s="17"/>
      <c r="I371" s="35">
        <v>14250000</v>
      </c>
      <c r="J371" s="35">
        <v>0</v>
      </c>
      <c r="K371" s="35">
        <f t="shared" si="3"/>
        <v>14250000</v>
      </c>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c r="CI371" s="17"/>
      <c r="CJ371" s="17"/>
      <c r="CK371" s="17"/>
      <c r="CL371" s="17"/>
      <c r="CM371" s="17"/>
      <c r="CN371" s="17"/>
      <c r="CO371" s="17"/>
      <c r="CP371" s="17"/>
      <c r="CQ371" s="17"/>
      <c r="CR371" s="17"/>
      <c r="CS371" s="17"/>
      <c r="CT371" s="17"/>
      <c r="CU371" s="17"/>
      <c r="CV371" s="17"/>
      <c r="CW371" s="17"/>
      <c r="CX371" s="17"/>
      <c r="CY371" s="17"/>
      <c r="CZ371" s="17"/>
      <c r="DA371" s="17"/>
      <c r="DB371" s="17"/>
      <c r="DC371" s="17"/>
      <c r="DD371" s="17"/>
      <c r="DE371" s="17"/>
      <c r="DF371" s="17"/>
      <c r="DG371" s="17"/>
      <c r="DH371" s="17"/>
      <c r="DI371" s="17"/>
      <c r="DJ371" s="17"/>
      <c r="DK371" s="17"/>
      <c r="DL371" s="17"/>
      <c r="DM371" s="17"/>
      <c r="DN371" s="17"/>
      <c r="DO371" s="17"/>
      <c r="DP371" s="17"/>
      <c r="DQ371" s="17"/>
      <c r="DR371" s="17"/>
      <c r="DS371" s="17"/>
      <c r="DT371" s="17"/>
      <c r="DU371" s="17"/>
      <c r="DV371" s="17"/>
      <c r="DW371" s="17"/>
      <c r="DX371" s="17"/>
      <c r="DY371" s="17"/>
      <c r="DZ371" s="17"/>
      <c r="EA371" s="17"/>
      <c r="EB371" s="17"/>
      <c r="EC371" s="17"/>
      <c r="ED371" s="17"/>
      <c r="EE371" s="17"/>
      <c r="EF371" s="17"/>
      <c r="EG371" s="17"/>
      <c r="EH371" s="17"/>
      <c r="EI371" s="17"/>
      <c r="EJ371" s="17"/>
      <c r="EK371" s="17"/>
      <c r="EL371" s="17"/>
      <c r="EM371" s="17"/>
      <c r="EN371" s="17"/>
      <c r="EO371" s="17"/>
      <c r="EP371" s="17"/>
      <c r="EQ371" s="17"/>
      <c r="ER371" s="17"/>
      <c r="ES371" s="17"/>
      <c r="ET371" s="17"/>
      <c r="EU371" s="17"/>
      <c r="EV371" s="17"/>
      <c r="EW371" s="17"/>
      <c r="EX371" s="17"/>
      <c r="EY371" s="17"/>
      <c r="EZ371" s="17"/>
      <c r="FA371" s="17"/>
      <c r="FB371" s="17"/>
      <c r="FC371" s="17"/>
      <c r="FD371" s="17"/>
      <c r="FE371" s="17"/>
      <c r="FF371" s="17"/>
      <c r="FG371" s="17"/>
      <c r="FH371" s="17"/>
      <c r="FI371" s="17"/>
      <c r="FJ371" s="17"/>
      <c r="FK371" s="17"/>
      <c r="FL371" s="17"/>
      <c r="FM371" s="17"/>
      <c r="FN371" s="17"/>
      <c r="FO371" s="17"/>
      <c r="FP371" s="17"/>
      <c r="FQ371" s="17"/>
      <c r="FR371" s="17"/>
      <c r="FS371" s="17"/>
      <c r="FT371" s="17"/>
      <c r="FU371" s="17"/>
      <c r="FV371" s="17"/>
      <c r="FW371" s="17"/>
      <c r="FX371" s="17"/>
      <c r="FY371" s="17"/>
      <c r="FZ371" s="17"/>
      <c r="GA371" s="17"/>
      <c r="GB371" s="17"/>
      <c r="GC371" s="17"/>
      <c r="GD371" s="17"/>
      <c r="GE371" s="17"/>
      <c r="GF371" s="17"/>
      <c r="GG371" s="17"/>
      <c r="GH371" s="17"/>
      <c r="GI371" s="17"/>
      <c r="GJ371" s="17"/>
      <c r="GK371" s="17"/>
      <c r="GL371" s="17"/>
      <c r="GM371" s="17"/>
      <c r="GN371" s="17"/>
      <c r="GO371" s="17"/>
      <c r="GP371" s="17"/>
      <c r="GQ371" s="17"/>
      <c r="GR371" s="17"/>
      <c r="GS371" s="17"/>
      <c r="GT371" s="17"/>
      <c r="GU371" s="17"/>
      <c r="GV371" s="17"/>
      <c r="GW371" s="17"/>
      <c r="GX371" s="17"/>
      <c r="GY371" s="17"/>
      <c r="GZ371" s="17"/>
      <c r="HA371" s="17"/>
    </row>
    <row r="372" spans="1:209" x14ac:dyDescent="0.25">
      <c r="A372" s="37">
        <v>43356</v>
      </c>
      <c r="B372" s="199">
        <v>366</v>
      </c>
      <c r="C372" s="24">
        <v>1195</v>
      </c>
      <c r="D372" s="24">
        <v>1255</v>
      </c>
      <c r="E372" s="22" t="s">
        <v>1891</v>
      </c>
      <c r="F372" s="16"/>
      <c r="G372" s="22" t="s">
        <v>1066</v>
      </c>
      <c r="H372" s="17"/>
      <c r="I372" s="35">
        <v>12654000</v>
      </c>
      <c r="J372" s="35">
        <v>0</v>
      </c>
      <c r="K372" s="35">
        <f t="shared" si="3"/>
        <v>12654000</v>
      </c>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c r="CI372" s="17"/>
      <c r="CJ372" s="17"/>
      <c r="CK372" s="17"/>
      <c r="CL372" s="17"/>
      <c r="CM372" s="17"/>
      <c r="CN372" s="17"/>
      <c r="CO372" s="17"/>
      <c r="CP372" s="17"/>
      <c r="CQ372" s="17"/>
      <c r="CR372" s="17"/>
      <c r="CS372" s="17"/>
      <c r="CT372" s="17"/>
      <c r="CU372" s="17"/>
      <c r="CV372" s="17"/>
      <c r="CW372" s="17"/>
      <c r="CX372" s="17"/>
      <c r="CY372" s="17"/>
      <c r="CZ372" s="17"/>
      <c r="DA372" s="17"/>
      <c r="DB372" s="17"/>
      <c r="DC372" s="17"/>
      <c r="DD372" s="17"/>
      <c r="DE372" s="17"/>
      <c r="DF372" s="17"/>
      <c r="DG372" s="17"/>
      <c r="DH372" s="17"/>
      <c r="DI372" s="17"/>
      <c r="DJ372" s="17"/>
      <c r="DK372" s="17"/>
      <c r="DL372" s="17"/>
      <c r="DM372" s="17"/>
      <c r="DN372" s="17"/>
      <c r="DO372" s="17"/>
      <c r="DP372" s="17"/>
      <c r="DQ372" s="17"/>
      <c r="DR372" s="17"/>
      <c r="DS372" s="17"/>
      <c r="DT372" s="17"/>
      <c r="DU372" s="17"/>
      <c r="DV372" s="17"/>
      <c r="DW372" s="17"/>
      <c r="DX372" s="17"/>
      <c r="DY372" s="17"/>
      <c r="DZ372" s="17"/>
      <c r="EA372" s="17"/>
      <c r="EB372" s="17"/>
      <c r="EC372" s="17"/>
      <c r="ED372" s="17"/>
      <c r="EE372" s="17"/>
      <c r="EF372" s="17"/>
      <c r="EG372" s="17"/>
      <c r="EH372" s="17"/>
      <c r="EI372" s="17"/>
      <c r="EJ372" s="17"/>
      <c r="EK372" s="17"/>
      <c r="EL372" s="17"/>
      <c r="EM372" s="17"/>
      <c r="EN372" s="17"/>
      <c r="EO372" s="17"/>
      <c r="EP372" s="17"/>
      <c r="EQ372" s="17"/>
      <c r="ER372" s="17"/>
      <c r="ES372" s="17"/>
      <c r="ET372" s="17"/>
      <c r="EU372" s="17"/>
      <c r="EV372" s="17"/>
      <c r="EW372" s="17"/>
      <c r="EX372" s="17"/>
      <c r="EY372" s="17"/>
      <c r="EZ372" s="17"/>
      <c r="FA372" s="17"/>
      <c r="FB372" s="17"/>
      <c r="FC372" s="17"/>
      <c r="FD372" s="17"/>
      <c r="FE372" s="17"/>
      <c r="FF372" s="17"/>
      <c r="FG372" s="17"/>
      <c r="FH372" s="17"/>
      <c r="FI372" s="17"/>
      <c r="FJ372" s="17"/>
      <c r="FK372" s="17"/>
      <c r="FL372" s="17"/>
      <c r="FM372" s="17"/>
      <c r="FN372" s="17"/>
      <c r="FO372" s="17"/>
      <c r="FP372" s="17"/>
      <c r="FQ372" s="17"/>
      <c r="FR372" s="17"/>
      <c r="FS372" s="17"/>
      <c r="FT372" s="17"/>
      <c r="FU372" s="17"/>
      <c r="FV372" s="17"/>
      <c r="FW372" s="17"/>
      <c r="FX372" s="17"/>
      <c r="FY372" s="17"/>
      <c r="FZ372" s="17"/>
      <c r="GA372" s="17"/>
      <c r="GB372" s="17"/>
      <c r="GC372" s="17"/>
      <c r="GD372" s="17"/>
      <c r="GE372" s="17"/>
      <c r="GF372" s="17"/>
      <c r="GG372" s="17"/>
      <c r="GH372" s="17"/>
      <c r="GI372" s="17"/>
      <c r="GJ372" s="17"/>
      <c r="GK372" s="17"/>
      <c r="GL372" s="17"/>
      <c r="GM372" s="17"/>
      <c r="GN372" s="17"/>
      <c r="GO372" s="17"/>
      <c r="GP372" s="17"/>
      <c r="GQ372" s="17"/>
      <c r="GR372" s="17"/>
      <c r="GS372" s="17"/>
      <c r="GT372" s="17"/>
      <c r="GU372" s="17"/>
      <c r="GV372" s="17"/>
      <c r="GW372" s="17"/>
      <c r="GX372" s="17"/>
      <c r="GY372" s="17"/>
      <c r="GZ372" s="17"/>
      <c r="HA372" s="17"/>
    </row>
    <row r="373" spans="1:209" x14ac:dyDescent="0.25">
      <c r="A373" s="37">
        <v>43356</v>
      </c>
      <c r="B373" s="199">
        <v>300</v>
      </c>
      <c r="C373" s="24">
        <v>1143</v>
      </c>
      <c r="D373" s="24">
        <v>1256</v>
      </c>
      <c r="E373" s="22" t="s">
        <v>1881</v>
      </c>
      <c r="F373" s="16"/>
      <c r="G373" s="22" t="s">
        <v>1055</v>
      </c>
      <c r="H373" s="17"/>
      <c r="I373" s="35">
        <v>14400000</v>
      </c>
      <c r="J373" s="35">
        <v>0</v>
      </c>
      <c r="K373" s="35">
        <f t="shared" si="3"/>
        <v>14400000</v>
      </c>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H373" s="17"/>
      <c r="CI373" s="17"/>
      <c r="CJ373" s="17"/>
      <c r="CK373" s="17"/>
      <c r="CL373" s="17"/>
      <c r="CM373" s="17"/>
      <c r="CN373" s="17"/>
      <c r="CO373" s="17"/>
      <c r="CP373" s="17"/>
      <c r="CQ373" s="17"/>
      <c r="CR373" s="17"/>
      <c r="CS373" s="17"/>
      <c r="CT373" s="17"/>
      <c r="CU373" s="17"/>
      <c r="CV373" s="17"/>
      <c r="CW373" s="17"/>
      <c r="CX373" s="17"/>
      <c r="CY373" s="17"/>
      <c r="CZ373" s="17"/>
      <c r="DA373" s="17"/>
      <c r="DB373" s="17"/>
      <c r="DC373" s="17"/>
      <c r="DD373" s="17"/>
      <c r="DE373" s="17"/>
      <c r="DF373" s="17"/>
      <c r="DG373" s="17"/>
      <c r="DH373" s="17"/>
      <c r="DI373" s="17"/>
      <c r="DJ373" s="17"/>
      <c r="DK373" s="17"/>
      <c r="DL373" s="17"/>
      <c r="DM373" s="17"/>
      <c r="DN373" s="17"/>
      <c r="DO373" s="17"/>
      <c r="DP373" s="17"/>
      <c r="DQ373" s="17"/>
      <c r="DR373" s="17"/>
      <c r="DS373" s="17"/>
      <c r="DT373" s="17"/>
      <c r="DU373" s="17"/>
      <c r="DV373" s="17"/>
      <c r="DW373" s="17"/>
      <c r="DX373" s="17"/>
      <c r="DY373" s="17"/>
      <c r="DZ373" s="17"/>
      <c r="EA373" s="17"/>
      <c r="EB373" s="17"/>
      <c r="EC373" s="17"/>
      <c r="ED373" s="17"/>
      <c r="EE373" s="17"/>
      <c r="EF373" s="17"/>
      <c r="EG373" s="17"/>
      <c r="EH373" s="17"/>
      <c r="EI373" s="17"/>
      <c r="EJ373" s="17"/>
      <c r="EK373" s="17"/>
      <c r="EL373" s="17"/>
      <c r="EM373" s="17"/>
      <c r="EN373" s="17"/>
      <c r="EO373" s="17"/>
      <c r="EP373" s="17"/>
      <c r="EQ373" s="17"/>
      <c r="ER373" s="17"/>
      <c r="ES373" s="17"/>
      <c r="ET373" s="17"/>
      <c r="EU373" s="17"/>
      <c r="EV373" s="17"/>
      <c r="EW373" s="17"/>
      <c r="EX373" s="17"/>
      <c r="EY373" s="17"/>
      <c r="EZ373" s="17"/>
      <c r="FA373" s="17"/>
      <c r="FB373" s="17"/>
      <c r="FC373" s="17"/>
      <c r="FD373" s="17"/>
      <c r="FE373" s="17"/>
      <c r="FF373" s="17"/>
      <c r="FG373" s="17"/>
      <c r="FH373" s="17"/>
      <c r="FI373" s="17"/>
      <c r="FJ373" s="17"/>
      <c r="FK373" s="17"/>
      <c r="FL373" s="17"/>
      <c r="FM373" s="17"/>
      <c r="FN373" s="17"/>
      <c r="FO373" s="17"/>
      <c r="FP373" s="17"/>
      <c r="FQ373" s="17"/>
      <c r="FR373" s="17"/>
      <c r="FS373" s="17"/>
      <c r="FT373" s="17"/>
      <c r="FU373" s="17"/>
      <c r="FV373" s="17"/>
      <c r="FW373" s="17"/>
      <c r="FX373" s="17"/>
      <c r="FY373" s="17"/>
      <c r="FZ373" s="17"/>
      <c r="GA373" s="17"/>
      <c r="GB373" s="17"/>
      <c r="GC373" s="17"/>
      <c r="GD373" s="17"/>
      <c r="GE373" s="17"/>
      <c r="GF373" s="17"/>
      <c r="GG373" s="17"/>
      <c r="GH373" s="17"/>
      <c r="GI373" s="17"/>
      <c r="GJ373" s="17"/>
      <c r="GK373" s="17"/>
      <c r="GL373" s="17"/>
      <c r="GM373" s="17"/>
      <c r="GN373" s="17"/>
      <c r="GO373" s="17"/>
      <c r="GP373" s="17"/>
      <c r="GQ373" s="17"/>
      <c r="GR373" s="17"/>
      <c r="GS373" s="17"/>
      <c r="GT373" s="17"/>
      <c r="GU373" s="17"/>
      <c r="GV373" s="17"/>
      <c r="GW373" s="17"/>
      <c r="GX373" s="17"/>
      <c r="GY373" s="17"/>
      <c r="GZ373" s="17"/>
      <c r="HA373" s="17"/>
    </row>
    <row r="374" spans="1:209" x14ac:dyDescent="0.25">
      <c r="A374" s="37">
        <v>43356</v>
      </c>
      <c r="B374" s="199">
        <v>177</v>
      </c>
      <c r="C374" s="24">
        <v>1138</v>
      </c>
      <c r="D374" s="24">
        <v>1257</v>
      </c>
      <c r="E374" s="22" t="s">
        <v>1876</v>
      </c>
      <c r="F374" s="16"/>
      <c r="G374" s="22" t="s">
        <v>417</v>
      </c>
      <c r="H374" s="17"/>
      <c r="I374" s="35">
        <v>12632633</v>
      </c>
      <c r="J374" s="35">
        <v>0</v>
      </c>
      <c r="K374" s="35">
        <f t="shared" si="3"/>
        <v>12632633</v>
      </c>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c r="CI374" s="17"/>
      <c r="CJ374" s="17"/>
      <c r="CK374" s="17"/>
      <c r="CL374" s="17"/>
      <c r="CM374" s="17"/>
      <c r="CN374" s="17"/>
      <c r="CO374" s="17"/>
      <c r="CP374" s="17"/>
      <c r="CQ374" s="17"/>
      <c r="CR374" s="17"/>
      <c r="CS374" s="17"/>
      <c r="CT374" s="17"/>
      <c r="CU374" s="17"/>
      <c r="CV374" s="17"/>
      <c r="CW374" s="17"/>
      <c r="CX374" s="17"/>
      <c r="CY374" s="17"/>
      <c r="CZ374" s="17"/>
      <c r="DA374" s="17"/>
      <c r="DB374" s="17"/>
      <c r="DC374" s="17"/>
      <c r="DD374" s="17"/>
      <c r="DE374" s="17"/>
      <c r="DF374" s="17"/>
      <c r="DG374" s="17"/>
      <c r="DH374" s="17"/>
      <c r="DI374" s="17"/>
      <c r="DJ374" s="17"/>
      <c r="DK374" s="17"/>
      <c r="DL374" s="17"/>
      <c r="DM374" s="17"/>
      <c r="DN374" s="17"/>
      <c r="DO374" s="17"/>
      <c r="DP374" s="17"/>
      <c r="DQ374" s="17"/>
      <c r="DR374" s="17"/>
      <c r="DS374" s="17"/>
      <c r="DT374" s="17"/>
      <c r="DU374" s="17"/>
      <c r="DV374" s="17"/>
      <c r="DW374" s="17"/>
      <c r="DX374" s="17"/>
      <c r="DY374" s="17"/>
      <c r="DZ374" s="17"/>
      <c r="EA374" s="17"/>
      <c r="EB374" s="17"/>
      <c r="EC374" s="17"/>
      <c r="ED374" s="17"/>
      <c r="EE374" s="17"/>
      <c r="EF374" s="17"/>
      <c r="EG374" s="17"/>
      <c r="EH374" s="17"/>
      <c r="EI374" s="17"/>
      <c r="EJ374" s="17"/>
      <c r="EK374" s="17"/>
      <c r="EL374" s="17"/>
      <c r="EM374" s="17"/>
      <c r="EN374" s="17"/>
      <c r="EO374" s="17"/>
      <c r="EP374" s="17"/>
      <c r="EQ374" s="17"/>
      <c r="ER374" s="17"/>
      <c r="ES374" s="17"/>
      <c r="ET374" s="17"/>
      <c r="EU374" s="17"/>
      <c r="EV374" s="17"/>
      <c r="EW374" s="17"/>
      <c r="EX374" s="17"/>
      <c r="EY374" s="17"/>
      <c r="EZ374" s="17"/>
      <c r="FA374" s="17"/>
      <c r="FB374" s="17"/>
      <c r="FC374" s="17"/>
      <c r="FD374" s="17"/>
      <c r="FE374" s="17"/>
      <c r="FF374" s="17"/>
      <c r="FG374" s="17"/>
      <c r="FH374" s="17"/>
      <c r="FI374" s="17"/>
      <c r="FJ374" s="17"/>
      <c r="FK374" s="17"/>
      <c r="FL374" s="17"/>
      <c r="FM374" s="17"/>
      <c r="FN374" s="17"/>
      <c r="FO374" s="17"/>
      <c r="FP374" s="17"/>
      <c r="FQ374" s="17"/>
      <c r="FR374" s="17"/>
      <c r="FS374" s="17"/>
      <c r="FT374" s="17"/>
      <c r="FU374" s="17"/>
      <c r="FV374" s="17"/>
      <c r="FW374" s="17"/>
      <c r="FX374" s="17"/>
      <c r="FY374" s="17"/>
      <c r="FZ374" s="17"/>
      <c r="GA374" s="17"/>
      <c r="GB374" s="17"/>
      <c r="GC374" s="17"/>
      <c r="GD374" s="17"/>
      <c r="GE374" s="17"/>
      <c r="GF374" s="17"/>
      <c r="GG374" s="17"/>
      <c r="GH374" s="17"/>
      <c r="GI374" s="17"/>
      <c r="GJ374" s="17"/>
      <c r="GK374" s="17"/>
      <c r="GL374" s="17"/>
      <c r="GM374" s="17"/>
      <c r="GN374" s="17"/>
      <c r="GO374" s="17"/>
      <c r="GP374" s="17"/>
      <c r="GQ374" s="17"/>
      <c r="GR374" s="17"/>
      <c r="GS374" s="17"/>
      <c r="GT374" s="17"/>
      <c r="GU374" s="17"/>
      <c r="GV374" s="17"/>
      <c r="GW374" s="17"/>
      <c r="GX374" s="17"/>
      <c r="GY374" s="17"/>
      <c r="GZ374" s="17"/>
      <c r="HA374" s="17"/>
    </row>
    <row r="375" spans="1:209" x14ac:dyDescent="0.25">
      <c r="A375" s="37">
        <v>43356</v>
      </c>
      <c r="B375" s="199">
        <v>159</v>
      </c>
      <c r="C375" s="24">
        <v>1148</v>
      </c>
      <c r="D375" s="24">
        <v>1258</v>
      </c>
      <c r="E375" s="22" t="s">
        <v>1884</v>
      </c>
      <c r="F375" s="16"/>
      <c r="G375" s="22" t="s">
        <v>412</v>
      </c>
      <c r="H375" s="17"/>
      <c r="I375" s="35">
        <v>7323500</v>
      </c>
      <c r="J375" s="35">
        <v>0</v>
      </c>
      <c r="K375" s="35">
        <f t="shared" si="3"/>
        <v>7323500</v>
      </c>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H375" s="17"/>
      <c r="CI375" s="17"/>
      <c r="CJ375" s="17"/>
      <c r="CK375" s="17"/>
      <c r="CL375" s="17"/>
      <c r="CM375" s="17"/>
      <c r="CN375" s="17"/>
      <c r="CO375" s="17"/>
      <c r="CP375" s="17"/>
      <c r="CQ375" s="17"/>
      <c r="CR375" s="17"/>
      <c r="CS375" s="17"/>
      <c r="CT375" s="17"/>
      <c r="CU375" s="17"/>
      <c r="CV375" s="17"/>
      <c r="CW375" s="17"/>
      <c r="CX375" s="17"/>
      <c r="CY375" s="17"/>
      <c r="CZ375" s="17"/>
      <c r="DA375" s="17"/>
      <c r="DB375" s="17"/>
      <c r="DC375" s="17"/>
      <c r="DD375" s="17"/>
      <c r="DE375" s="17"/>
      <c r="DF375" s="17"/>
      <c r="DG375" s="17"/>
      <c r="DH375" s="17"/>
      <c r="DI375" s="17"/>
      <c r="DJ375" s="17"/>
      <c r="DK375" s="17"/>
      <c r="DL375" s="17"/>
      <c r="DM375" s="17"/>
      <c r="DN375" s="17"/>
      <c r="DO375" s="17"/>
      <c r="DP375" s="17"/>
      <c r="DQ375" s="17"/>
      <c r="DR375" s="17"/>
      <c r="DS375" s="17"/>
      <c r="DT375" s="17"/>
      <c r="DU375" s="17"/>
      <c r="DV375" s="17"/>
      <c r="DW375" s="17"/>
      <c r="DX375" s="17"/>
      <c r="DY375" s="17"/>
      <c r="DZ375" s="17"/>
      <c r="EA375" s="17"/>
      <c r="EB375" s="17"/>
      <c r="EC375" s="17"/>
      <c r="ED375" s="17"/>
      <c r="EE375" s="17"/>
      <c r="EF375" s="17"/>
      <c r="EG375" s="17"/>
      <c r="EH375" s="17"/>
      <c r="EI375" s="17"/>
      <c r="EJ375" s="17"/>
      <c r="EK375" s="17"/>
      <c r="EL375" s="17"/>
      <c r="EM375" s="17"/>
      <c r="EN375" s="17"/>
      <c r="EO375" s="17"/>
      <c r="EP375" s="17"/>
      <c r="EQ375" s="17"/>
      <c r="ER375" s="17"/>
      <c r="ES375" s="17"/>
      <c r="ET375" s="17"/>
      <c r="EU375" s="17"/>
      <c r="EV375" s="17"/>
      <c r="EW375" s="17"/>
      <c r="EX375" s="17"/>
      <c r="EY375" s="17"/>
      <c r="EZ375" s="17"/>
      <c r="FA375" s="17"/>
      <c r="FB375" s="17"/>
      <c r="FC375" s="17"/>
      <c r="FD375" s="17"/>
      <c r="FE375" s="17"/>
      <c r="FF375" s="17"/>
      <c r="FG375" s="17"/>
      <c r="FH375" s="17"/>
      <c r="FI375" s="17"/>
      <c r="FJ375" s="17"/>
      <c r="FK375" s="17"/>
      <c r="FL375" s="17"/>
      <c r="FM375" s="17"/>
      <c r="FN375" s="17"/>
      <c r="FO375" s="17"/>
      <c r="FP375" s="17"/>
      <c r="FQ375" s="17"/>
      <c r="FR375" s="17"/>
      <c r="FS375" s="17"/>
      <c r="FT375" s="17"/>
      <c r="FU375" s="17"/>
      <c r="FV375" s="17"/>
      <c r="FW375" s="17"/>
      <c r="FX375" s="17"/>
      <c r="FY375" s="17"/>
      <c r="FZ375" s="17"/>
      <c r="GA375" s="17"/>
      <c r="GB375" s="17"/>
      <c r="GC375" s="17"/>
      <c r="GD375" s="17"/>
      <c r="GE375" s="17"/>
      <c r="GF375" s="17"/>
      <c r="GG375" s="17"/>
      <c r="GH375" s="17"/>
      <c r="GI375" s="17"/>
      <c r="GJ375" s="17"/>
      <c r="GK375" s="17"/>
      <c r="GL375" s="17"/>
      <c r="GM375" s="17"/>
      <c r="GN375" s="17"/>
      <c r="GO375" s="17"/>
      <c r="GP375" s="17"/>
      <c r="GQ375" s="17"/>
      <c r="GR375" s="17"/>
      <c r="GS375" s="17"/>
      <c r="GT375" s="17"/>
      <c r="GU375" s="17"/>
      <c r="GV375" s="17"/>
      <c r="GW375" s="17"/>
      <c r="GX375" s="17"/>
      <c r="GY375" s="17"/>
      <c r="GZ375" s="17"/>
      <c r="HA375" s="17"/>
    </row>
    <row r="376" spans="1:209" x14ac:dyDescent="0.25">
      <c r="A376" s="37">
        <v>43356</v>
      </c>
      <c r="B376" s="199">
        <v>162</v>
      </c>
      <c r="C376" s="24">
        <v>1146</v>
      </c>
      <c r="D376" s="24">
        <v>1259</v>
      </c>
      <c r="E376" s="22" t="s">
        <v>1883</v>
      </c>
      <c r="F376" s="16"/>
      <c r="G376" s="22" t="s">
        <v>416</v>
      </c>
      <c r="H376" s="17"/>
      <c r="I376" s="35">
        <v>12632633</v>
      </c>
      <c r="J376" s="35">
        <v>0</v>
      </c>
      <c r="K376" s="35">
        <f t="shared" si="3"/>
        <v>12632633</v>
      </c>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7"/>
      <c r="EV376" s="17"/>
      <c r="EW376" s="17"/>
      <c r="EX376" s="17"/>
      <c r="EY376" s="17"/>
      <c r="EZ376" s="17"/>
      <c r="FA376" s="17"/>
      <c r="FB376" s="17"/>
      <c r="FC376" s="17"/>
      <c r="FD376" s="17"/>
      <c r="FE376" s="17"/>
      <c r="FF376" s="17"/>
      <c r="FG376" s="17"/>
      <c r="FH376" s="17"/>
      <c r="FI376" s="17"/>
      <c r="FJ376" s="17"/>
      <c r="FK376" s="17"/>
      <c r="FL376" s="17"/>
      <c r="FM376" s="17"/>
      <c r="FN376" s="17"/>
      <c r="FO376" s="17"/>
      <c r="FP376" s="17"/>
      <c r="FQ376" s="17"/>
      <c r="FR376" s="17"/>
      <c r="FS376" s="17"/>
      <c r="FT376" s="17"/>
      <c r="FU376" s="17"/>
      <c r="FV376" s="17"/>
      <c r="FW376" s="17"/>
      <c r="FX376" s="17"/>
      <c r="FY376" s="17"/>
      <c r="FZ376" s="17"/>
      <c r="GA376" s="17"/>
      <c r="GB376" s="17"/>
      <c r="GC376" s="17"/>
      <c r="GD376" s="17"/>
      <c r="GE376" s="17"/>
      <c r="GF376" s="17"/>
      <c r="GG376" s="17"/>
      <c r="GH376" s="17"/>
      <c r="GI376" s="17"/>
      <c r="GJ376" s="17"/>
      <c r="GK376" s="17"/>
      <c r="GL376" s="17"/>
      <c r="GM376" s="17"/>
      <c r="GN376" s="17"/>
      <c r="GO376" s="17"/>
      <c r="GP376" s="17"/>
      <c r="GQ376" s="17"/>
      <c r="GR376" s="17"/>
      <c r="GS376" s="17"/>
      <c r="GT376" s="17"/>
      <c r="GU376" s="17"/>
      <c r="GV376" s="17"/>
      <c r="GW376" s="17"/>
      <c r="GX376" s="17"/>
      <c r="GY376" s="17"/>
      <c r="GZ376" s="17"/>
      <c r="HA376" s="17"/>
    </row>
    <row r="377" spans="1:209" x14ac:dyDescent="0.25">
      <c r="A377" s="37">
        <v>43356</v>
      </c>
      <c r="B377" s="199">
        <v>304</v>
      </c>
      <c r="C377" s="24">
        <v>1139</v>
      </c>
      <c r="D377" s="24">
        <v>1260</v>
      </c>
      <c r="E377" s="22" t="s">
        <v>1877</v>
      </c>
      <c r="F377" s="16"/>
      <c r="G377" s="22" t="s">
        <v>1096</v>
      </c>
      <c r="H377" s="17"/>
      <c r="I377" s="35">
        <v>14240000</v>
      </c>
      <c r="J377" s="35">
        <v>0</v>
      </c>
      <c r="K377" s="35">
        <f t="shared" si="3"/>
        <v>14240000</v>
      </c>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H377" s="17"/>
      <c r="CI377" s="17"/>
      <c r="CJ377" s="17"/>
      <c r="CK377" s="17"/>
      <c r="CL377" s="17"/>
      <c r="CM377" s="17"/>
      <c r="CN377" s="17"/>
      <c r="CO377" s="17"/>
      <c r="CP377" s="17"/>
      <c r="CQ377" s="17"/>
      <c r="CR377" s="17"/>
      <c r="CS377" s="17"/>
      <c r="CT377" s="17"/>
      <c r="CU377" s="17"/>
      <c r="CV377" s="17"/>
      <c r="CW377" s="17"/>
      <c r="CX377" s="17"/>
      <c r="CY377" s="17"/>
      <c r="CZ377" s="17"/>
      <c r="DA377" s="17"/>
      <c r="DB377" s="17"/>
      <c r="DC377" s="17"/>
      <c r="DD377" s="17"/>
      <c r="DE377" s="17"/>
      <c r="DF377" s="17"/>
      <c r="DG377" s="17"/>
      <c r="DH377" s="17"/>
      <c r="DI377" s="17"/>
      <c r="DJ377" s="17"/>
      <c r="DK377" s="17"/>
      <c r="DL377" s="17"/>
      <c r="DM377" s="17"/>
      <c r="DN377" s="17"/>
      <c r="DO377" s="17"/>
      <c r="DP377" s="17"/>
      <c r="DQ377" s="17"/>
      <c r="DR377" s="17"/>
      <c r="DS377" s="17"/>
      <c r="DT377" s="17"/>
      <c r="DU377" s="17"/>
      <c r="DV377" s="17"/>
      <c r="DW377" s="17"/>
      <c r="DX377" s="17"/>
      <c r="DY377" s="17"/>
      <c r="DZ377" s="17"/>
      <c r="EA377" s="17"/>
      <c r="EB377" s="17"/>
      <c r="EC377" s="17"/>
      <c r="ED377" s="17"/>
      <c r="EE377" s="17"/>
      <c r="EF377" s="17"/>
      <c r="EG377" s="17"/>
      <c r="EH377" s="17"/>
      <c r="EI377" s="17"/>
      <c r="EJ377" s="17"/>
      <c r="EK377" s="17"/>
      <c r="EL377" s="17"/>
      <c r="EM377" s="17"/>
      <c r="EN377" s="17"/>
      <c r="EO377" s="17"/>
      <c r="EP377" s="17"/>
      <c r="EQ377" s="17"/>
      <c r="ER377" s="17"/>
      <c r="ES377" s="17"/>
      <c r="ET377" s="17"/>
      <c r="EU377" s="17"/>
      <c r="EV377" s="17"/>
      <c r="EW377" s="17"/>
      <c r="EX377" s="17"/>
      <c r="EY377" s="17"/>
      <c r="EZ377" s="17"/>
      <c r="FA377" s="17"/>
      <c r="FB377" s="17"/>
      <c r="FC377" s="17"/>
      <c r="FD377" s="17"/>
      <c r="FE377" s="17"/>
      <c r="FF377" s="17"/>
      <c r="FG377" s="17"/>
      <c r="FH377" s="17"/>
      <c r="FI377" s="17"/>
      <c r="FJ377" s="17"/>
      <c r="FK377" s="17"/>
      <c r="FL377" s="17"/>
      <c r="FM377" s="17"/>
      <c r="FN377" s="17"/>
      <c r="FO377" s="17"/>
      <c r="FP377" s="17"/>
      <c r="FQ377" s="17"/>
      <c r="FR377" s="17"/>
      <c r="FS377" s="17"/>
      <c r="FT377" s="17"/>
      <c r="FU377" s="17"/>
      <c r="FV377" s="17"/>
      <c r="FW377" s="17"/>
      <c r="FX377" s="17"/>
      <c r="FY377" s="17"/>
      <c r="FZ377" s="17"/>
      <c r="GA377" s="17"/>
      <c r="GB377" s="17"/>
      <c r="GC377" s="17"/>
      <c r="GD377" s="17"/>
      <c r="GE377" s="17"/>
      <c r="GF377" s="17"/>
      <c r="GG377" s="17"/>
      <c r="GH377" s="17"/>
      <c r="GI377" s="17"/>
      <c r="GJ377" s="17"/>
      <c r="GK377" s="17"/>
      <c r="GL377" s="17"/>
      <c r="GM377" s="17"/>
      <c r="GN377" s="17"/>
      <c r="GO377" s="17"/>
      <c r="GP377" s="17"/>
      <c r="GQ377" s="17"/>
      <c r="GR377" s="17"/>
      <c r="GS377" s="17"/>
      <c r="GT377" s="17"/>
      <c r="GU377" s="17"/>
      <c r="GV377" s="17"/>
      <c r="GW377" s="17"/>
      <c r="GX377" s="17"/>
      <c r="GY377" s="17"/>
      <c r="GZ377" s="17"/>
      <c r="HA377" s="17"/>
    </row>
    <row r="378" spans="1:209" x14ac:dyDescent="0.25">
      <c r="A378" s="37">
        <v>43356</v>
      </c>
      <c r="B378" s="199">
        <v>337</v>
      </c>
      <c r="C378" s="24">
        <v>1141</v>
      </c>
      <c r="D378" s="24">
        <v>1262</v>
      </c>
      <c r="E378" s="22" t="s">
        <v>1879</v>
      </c>
      <c r="F378" s="16"/>
      <c r="G378" s="22" t="s">
        <v>1043</v>
      </c>
      <c r="H378" s="17"/>
      <c r="I378" s="35">
        <v>19902000</v>
      </c>
      <c r="J378" s="35">
        <v>0</v>
      </c>
      <c r="K378" s="35">
        <f t="shared" si="3"/>
        <v>19902000</v>
      </c>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H378" s="17"/>
      <c r="CI378" s="17"/>
      <c r="CJ378" s="17"/>
      <c r="CK378" s="17"/>
      <c r="CL378" s="17"/>
      <c r="CM378" s="17"/>
      <c r="CN378" s="17"/>
      <c r="CO378" s="17"/>
      <c r="CP378" s="17"/>
      <c r="CQ378" s="17"/>
      <c r="CR378" s="17"/>
      <c r="CS378" s="17"/>
      <c r="CT378" s="17"/>
      <c r="CU378" s="17"/>
      <c r="CV378" s="17"/>
      <c r="CW378" s="17"/>
      <c r="CX378" s="17"/>
      <c r="CY378" s="17"/>
      <c r="CZ378" s="17"/>
      <c r="DA378" s="17"/>
      <c r="DB378" s="17"/>
      <c r="DC378" s="17"/>
      <c r="DD378" s="17"/>
      <c r="DE378" s="17"/>
      <c r="DF378" s="17"/>
      <c r="DG378" s="17"/>
      <c r="DH378" s="17"/>
      <c r="DI378" s="17"/>
      <c r="DJ378" s="17"/>
      <c r="DK378" s="17"/>
      <c r="DL378" s="17"/>
      <c r="DM378" s="17"/>
      <c r="DN378" s="17"/>
      <c r="DO378" s="17"/>
      <c r="DP378" s="17"/>
      <c r="DQ378" s="17"/>
      <c r="DR378" s="17"/>
      <c r="DS378" s="17"/>
      <c r="DT378" s="17"/>
      <c r="DU378" s="17"/>
      <c r="DV378" s="17"/>
      <c r="DW378" s="17"/>
      <c r="DX378" s="17"/>
      <c r="DY378" s="17"/>
      <c r="DZ378" s="17"/>
      <c r="EA378" s="17"/>
      <c r="EB378" s="17"/>
      <c r="EC378" s="17"/>
      <c r="ED378" s="17"/>
      <c r="EE378" s="17"/>
      <c r="EF378" s="17"/>
      <c r="EG378" s="17"/>
      <c r="EH378" s="17"/>
      <c r="EI378" s="17"/>
      <c r="EJ378" s="17"/>
      <c r="EK378" s="17"/>
      <c r="EL378" s="17"/>
      <c r="EM378" s="17"/>
      <c r="EN378" s="17"/>
      <c r="EO378" s="17"/>
      <c r="EP378" s="17"/>
      <c r="EQ378" s="17"/>
      <c r="ER378" s="17"/>
      <c r="ES378" s="17"/>
      <c r="ET378" s="17"/>
      <c r="EU378" s="17"/>
      <c r="EV378" s="17"/>
      <c r="EW378" s="17"/>
      <c r="EX378" s="17"/>
      <c r="EY378" s="17"/>
      <c r="EZ378" s="17"/>
      <c r="FA378" s="17"/>
      <c r="FB378" s="17"/>
      <c r="FC378" s="17"/>
      <c r="FD378" s="17"/>
      <c r="FE378" s="17"/>
      <c r="FF378" s="17"/>
      <c r="FG378" s="17"/>
      <c r="FH378" s="17"/>
      <c r="FI378" s="17"/>
      <c r="FJ378" s="17"/>
      <c r="FK378" s="17"/>
      <c r="FL378" s="17"/>
      <c r="FM378" s="17"/>
      <c r="FN378" s="17"/>
      <c r="FO378" s="17"/>
      <c r="FP378" s="17"/>
      <c r="FQ378" s="17"/>
      <c r="FR378" s="17"/>
      <c r="FS378" s="17"/>
      <c r="FT378" s="17"/>
      <c r="FU378" s="17"/>
      <c r="FV378" s="17"/>
      <c r="FW378" s="17"/>
      <c r="FX378" s="17"/>
      <c r="FY378" s="17"/>
      <c r="FZ378" s="17"/>
      <c r="GA378" s="17"/>
      <c r="GB378" s="17"/>
      <c r="GC378" s="17"/>
      <c r="GD378" s="17"/>
      <c r="GE378" s="17"/>
      <c r="GF378" s="17"/>
      <c r="GG378" s="17"/>
      <c r="GH378" s="17"/>
      <c r="GI378" s="17"/>
      <c r="GJ378" s="17"/>
      <c r="GK378" s="17"/>
      <c r="GL378" s="17"/>
      <c r="GM378" s="17"/>
      <c r="GN378" s="17"/>
      <c r="GO378" s="17"/>
      <c r="GP378" s="17"/>
      <c r="GQ378" s="17"/>
      <c r="GR378" s="17"/>
      <c r="GS378" s="17"/>
      <c r="GT378" s="17"/>
      <c r="GU378" s="17"/>
      <c r="GV378" s="17"/>
      <c r="GW378" s="17"/>
      <c r="GX378" s="17"/>
      <c r="GY378" s="17"/>
      <c r="GZ378" s="17"/>
      <c r="HA378" s="17"/>
    </row>
    <row r="379" spans="1:209" x14ac:dyDescent="0.25">
      <c r="A379" s="37">
        <v>43356</v>
      </c>
      <c r="B379" s="199">
        <v>580</v>
      </c>
      <c r="C379" s="24">
        <v>1093</v>
      </c>
      <c r="D379" s="24">
        <v>1266</v>
      </c>
      <c r="E379" s="22" t="s">
        <v>1869</v>
      </c>
      <c r="F379" s="16"/>
      <c r="G379" s="22" t="s">
        <v>1169</v>
      </c>
      <c r="H379" s="17"/>
      <c r="I379" s="35">
        <v>13120000</v>
      </c>
      <c r="J379" s="35">
        <v>0</v>
      </c>
      <c r="K379" s="35">
        <f t="shared" si="3"/>
        <v>13120000</v>
      </c>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H379" s="17"/>
      <c r="CI379" s="17"/>
      <c r="CJ379" s="17"/>
      <c r="CK379" s="17"/>
      <c r="CL379" s="17"/>
      <c r="CM379" s="17"/>
      <c r="CN379" s="17"/>
      <c r="CO379" s="17"/>
      <c r="CP379" s="17"/>
      <c r="CQ379" s="17"/>
      <c r="CR379" s="17"/>
      <c r="CS379" s="17"/>
      <c r="CT379" s="17"/>
      <c r="CU379" s="17"/>
      <c r="CV379" s="17"/>
      <c r="CW379" s="17"/>
      <c r="CX379" s="17"/>
      <c r="CY379" s="17"/>
      <c r="CZ379" s="17"/>
      <c r="DA379" s="17"/>
      <c r="DB379" s="17"/>
      <c r="DC379" s="17"/>
      <c r="DD379" s="17"/>
      <c r="DE379" s="17"/>
      <c r="DF379" s="17"/>
      <c r="DG379" s="17"/>
      <c r="DH379" s="17"/>
      <c r="DI379" s="17"/>
      <c r="DJ379" s="17"/>
      <c r="DK379" s="17"/>
      <c r="DL379" s="17"/>
      <c r="DM379" s="17"/>
      <c r="DN379" s="17"/>
      <c r="DO379" s="17"/>
      <c r="DP379" s="17"/>
      <c r="DQ379" s="17"/>
      <c r="DR379" s="17"/>
      <c r="DS379" s="17"/>
      <c r="DT379" s="17"/>
      <c r="DU379" s="17"/>
      <c r="DV379" s="17"/>
      <c r="DW379" s="17"/>
      <c r="DX379" s="17"/>
      <c r="DY379" s="17"/>
      <c r="DZ379" s="17"/>
      <c r="EA379" s="17"/>
      <c r="EB379" s="17"/>
      <c r="EC379" s="17"/>
      <c r="ED379" s="17"/>
      <c r="EE379" s="17"/>
      <c r="EF379" s="17"/>
      <c r="EG379" s="17"/>
      <c r="EH379" s="17"/>
      <c r="EI379" s="17"/>
      <c r="EJ379" s="17"/>
      <c r="EK379" s="17"/>
      <c r="EL379" s="17"/>
      <c r="EM379" s="17"/>
      <c r="EN379" s="17"/>
      <c r="EO379" s="17"/>
      <c r="EP379" s="17"/>
      <c r="EQ379" s="17"/>
      <c r="ER379" s="17"/>
      <c r="ES379" s="17"/>
      <c r="ET379" s="17"/>
      <c r="EU379" s="17"/>
      <c r="EV379" s="17"/>
      <c r="EW379" s="17"/>
      <c r="EX379" s="17"/>
      <c r="EY379" s="17"/>
      <c r="EZ379" s="17"/>
      <c r="FA379" s="17"/>
      <c r="FB379" s="17"/>
      <c r="FC379" s="17"/>
      <c r="FD379" s="17"/>
      <c r="FE379" s="17"/>
      <c r="FF379" s="17"/>
      <c r="FG379" s="17"/>
      <c r="FH379" s="17"/>
      <c r="FI379" s="17"/>
      <c r="FJ379" s="17"/>
      <c r="FK379" s="17"/>
      <c r="FL379" s="17"/>
      <c r="FM379" s="17"/>
      <c r="FN379" s="17"/>
      <c r="FO379" s="17"/>
      <c r="FP379" s="17"/>
      <c r="FQ379" s="17"/>
      <c r="FR379" s="17"/>
      <c r="FS379" s="17"/>
      <c r="FT379" s="17"/>
      <c r="FU379" s="17"/>
      <c r="FV379" s="17"/>
      <c r="FW379" s="17"/>
      <c r="FX379" s="17"/>
      <c r="FY379" s="17"/>
      <c r="FZ379" s="17"/>
      <c r="GA379" s="17"/>
      <c r="GB379" s="17"/>
      <c r="GC379" s="17"/>
      <c r="GD379" s="17"/>
      <c r="GE379" s="17"/>
      <c r="GF379" s="17"/>
      <c r="GG379" s="17"/>
      <c r="GH379" s="17"/>
      <c r="GI379" s="17"/>
      <c r="GJ379" s="17"/>
      <c r="GK379" s="17"/>
      <c r="GL379" s="17"/>
      <c r="GM379" s="17"/>
      <c r="GN379" s="17"/>
      <c r="GO379" s="17"/>
      <c r="GP379" s="17"/>
      <c r="GQ379" s="17"/>
      <c r="GR379" s="17"/>
      <c r="GS379" s="17"/>
      <c r="GT379" s="17"/>
      <c r="GU379" s="17"/>
      <c r="GV379" s="17"/>
      <c r="GW379" s="17"/>
      <c r="GX379" s="17"/>
      <c r="GY379" s="17"/>
      <c r="GZ379" s="17"/>
      <c r="HA379" s="17"/>
    </row>
    <row r="380" spans="1:209" x14ac:dyDescent="0.25">
      <c r="A380" s="37">
        <v>43356</v>
      </c>
      <c r="B380" s="199">
        <v>418</v>
      </c>
      <c r="C380" s="24">
        <v>1107</v>
      </c>
      <c r="D380" s="24">
        <v>1268</v>
      </c>
      <c r="E380" s="22" t="s">
        <v>1871</v>
      </c>
      <c r="F380" s="16"/>
      <c r="G380" s="22" t="s">
        <v>1124</v>
      </c>
      <c r="H380" s="17"/>
      <c r="I380" s="35">
        <v>13630000</v>
      </c>
      <c r="J380" s="35">
        <v>0</v>
      </c>
      <c r="K380" s="35">
        <f t="shared" ref="K380:K443" si="4">+I380-J380</f>
        <v>13630000</v>
      </c>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c r="CI380" s="17"/>
      <c r="CJ380" s="17"/>
      <c r="CK380" s="17"/>
      <c r="CL380" s="17"/>
      <c r="CM380" s="17"/>
      <c r="CN380" s="17"/>
      <c r="CO380" s="17"/>
      <c r="CP380" s="17"/>
      <c r="CQ380" s="17"/>
      <c r="CR380" s="17"/>
      <c r="CS380" s="17"/>
      <c r="CT380" s="17"/>
      <c r="CU380" s="17"/>
      <c r="CV380" s="17"/>
      <c r="CW380" s="17"/>
      <c r="CX380" s="17"/>
      <c r="CY380" s="17"/>
      <c r="CZ380" s="17"/>
      <c r="DA380" s="17"/>
      <c r="DB380" s="17"/>
      <c r="DC380" s="17"/>
      <c r="DD380" s="17"/>
      <c r="DE380" s="17"/>
      <c r="DF380" s="17"/>
      <c r="DG380" s="17"/>
      <c r="DH380" s="17"/>
      <c r="DI380" s="17"/>
      <c r="DJ380" s="17"/>
      <c r="DK380" s="17"/>
      <c r="DL380" s="17"/>
      <c r="DM380" s="17"/>
      <c r="DN380" s="17"/>
      <c r="DO380" s="17"/>
      <c r="DP380" s="17"/>
      <c r="DQ380" s="17"/>
      <c r="DR380" s="17"/>
      <c r="DS380" s="17"/>
      <c r="DT380" s="17"/>
      <c r="DU380" s="17"/>
      <c r="DV380" s="17"/>
      <c r="DW380" s="17"/>
      <c r="DX380" s="17"/>
      <c r="DY380" s="17"/>
      <c r="DZ380" s="17"/>
      <c r="EA380" s="17"/>
      <c r="EB380" s="17"/>
      <c r="EC380" s="17"/>
      <c r="ED380" s="17"/>
      <c r="EE380" s="17"/>
      <c r="EF380" s="17"/>
      <c r="EG380" s="17"/>
      <c r="EH380" s="17"/>
      <c r="EI380" s="17"/>
      <c r="EJ380" s="17"/>
      <c r="EK380" s="17"/>
      <c r="EL380" s="17"/>
      <c r="EM380" s="17"/>
      <c r="EN380" s="17"/>
      <c r="EO380" s="17"/>
      <c r="EP380" s="17"/>
      <c r="EQ380" s="17"/>
      <c r="ER380" s="17"/>
      <c r="ES380" s="17"/>
      <c r="ET380" s="17"/>
      <c r="EU380" s="17"/>
      <c r="EV380" s="17"/>
      <c r="EW380" s="17"/>
      <c r="EX380" s="17"/>
      <c r="EY380" s="17"/>
      <c r="EZ380" s="17"/>
      <c r="FA380" s="17"/>
      <c r="FB380" s="17"/>
      <c r="FC380" s="17"/>
      <c r="FD380" s="17"/>
      <c r="FE380" s="17"/>
      <c r="FF380" s="17"/>
      <c r="FG380" s="17"/>
      <c r="FH380" s="17"/>
      <c r="FI380" s="17"/>
      <c r="FJ380" s="17"/>
      <c r="FK380" s="17"/>
      <c r="FL380" s="17"/>
      <c r="FM380" s="17"/>
      <c r="FN380" s="17"/>
      <c r="FO380" s="17"/>
      <c r="FP380" s="17"/>
      <c r="FQ380" s="17"/>
      <c r="FR380" s="17"/>
      <c r="FS380" s="17"/>
      <c r="FT380" s="17"/>
      <c r="FU380" s="17"/>
      <c r="FV380" s="17"/>
      <c r="FW380" s="17"/>
      <c r="FX380" s="17"/>
      <c r="FY380" s="17"/>
      <c r="FZ380" s="17"/>
      <c r="GA380" s="17"/>
      <c r="GB380" s="17"/>
      <c r="GC380" s="17"/>
      <c r="GD380" s="17"/>
      <c r="GE380" s="17"/>
      <c r="GF380" s="17"/>
      <c r="GG380" s="17"/>
      <c r="GH380" s="17"/>
      <c r="GI380" s="17"/>
      <c r="GJ380" s="17"/>
      <c r="GK380" s="17"/>
      <c r="GL380" s="17"/>
      <c r="GM380" s="17"/>
      <c r="GN380" s="17"/>
      <c r="GO380" s="17"/>
      <c r="GP380" s="17"/>
      <c r="GQ380" s="17"/>
      <c r="GR380" s="17"/>
      <c r="GS380" s="17"/>
      <c r="GT380" s="17"/>
      <c r="GU380" s="17"/>
      <c r="GV380" s="17"/>
      <c r="GW380" s="17"/>
      <c r="GX380" s="17"/>
      <c r="GY380" s="17"/>
      <c r="GZ380" s="17"/>
      <c r="HA380" s="17"/>
    </row>
    <row r="381" spans="1:209" x14ac:dyDescent="0.25">
      <c r="A381" s="37">
        <v>43356</v>
      </c>
      <c r="B381" s="199">
        <v>651</v>
      </c>
      <c r="C381" s="24">
        <v>1168</v>
      </c>
      <c r="D381" s="24">
        <v>1269</v>
      </c>
      <c r="E381" s="22" t="s">
        <v>1885</v>
      </c>
      <c r="F381" s="16"/>
      <c r="G381" s="22" t="s">
        <v>1204</v>
      </c>
      <c r="H381" s="17"/>
      <c r="I381" s="35">
        <v>12300000</v>
      </c>
      <c r="J381" s="35">
        <v>0</v>
      </c>
      <c r="K381" s="35">
        <f t="shared" si="4"/>
        <v>12300000</v>
      </c>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H381" s="17"/>
      <c r="CI381" s="17"/>
      <c r="CJ381" s="17"/>
      <c r="CK381" s="17"/>
      <c r="CL381" s="17"/>
      <c r="CM381" s="17"/>
      <c r="CN381" s="17"/>
      <c r="CO381" s="17"/>
      <c r="CP381" s="17"/>
      <c r="CQ381" s="17"/>
      <c r="CR381" s="17"/>
      <c r="CS381" s="17"/>
      <c r="CT381" s="17"/>
      <c r="CU381" s="17"/>
      <c r="CV381" s="17"/>
      <c r="CW381" s="17"/>
      <c r="CX381" s="17"/>
      <c r="CY381" s="17"/>
      <c r="CZ381" s="17"/>
      <c r="DA381" s="17"/>
      <c r="DB381" s="17"/>
      <c r="DC381" s="17"/>
      <c r="DD381" s="17"/>
      <c r="DE381" s="17"/>
      <c r="DF381" s="17"/>
      <c r="DG381" s="17"/>
      <c r="DH381" s="17"/>
      <c r="DI381" s="17"/>
      <c r="DJ381" s="17"/>
      <c r="DK381" s="17"/>
      <c r="DL381" s="17"/>
      <c r="DM381" s="17"/>
      <c r="DN381" s="17"/>
      <c r="DO381" s="17"/>
      <c r="DP381" s="17"/>
      <c r="DQ381" s="17"/>
      <c r="DR381" s="17"/>
      <c r="DS381" s="17"/>
      <c r="DT381" s="17"/>
      <c r="DU381" s="17"/>
      <c r="DV381" s="17"/>
      <c r="DW381" s="17"/>
      <c r="DX381" s="17"/>
      <c r="DY381" s="17"/>
      <c r="DZ381" s="17"/>
      <c r="EA381" s="17"/>
      <c r="EB381" s="17"/>
      <c r="EC381" s="17"/>
      <c r="ED381" s="17"/>
      <c r="EE381" s="17"/>
      <c r="EF381" s="17"/>
      <c r="EG381" s="17"/>
      <c r="EH381" s="17"/>
      <c r="EI381" s="17"/>
      <c r="EJ381" s="17"/>
      <c r="EK381" s="17"/>
      <c r="EL381" s="17"/>
      <c r="EM381" s="17"/>
      <c r="EN381" s="17"/>
      <c r="EO381" s="17"/>
      <c r="EP381" s="17"/>
      <c r="EQ381" s="17"/>
      <c r="ER381" s="17"/>
      <c r="ES381" s="17"/>
      <c r="ET381" s="17"/>
      <c r="EU381" s="17"/>
      <c r="EV381" s="17"/>
      <c r="EW381" s="17"/>
      <c r="EX381" s="17"/>
      <c r="EY381" s="17"/>
      <c r="EZ381" s="17"/>
      <c r="FA381" s="17"/>
      <c r="FB381" s="17"/>
      <c r="FC381" s="17"/>
      <c r="FD381" s="17"/>
      <c r="FE381" s="17"/>
      <c r="FF381" s="17"/>
      <c r="FG381" s="17"/>
      <c r="FH381" s="17"/>
      <c r="FI381" s="17"/>
      <c r="FJ381" s="17"/>
      <c r="FK381" s="17"/>
      <c r="FL381" s="17"/>
      <c r="FM381" s="17"/>
      <c r="FN381" s="17"/>
      <c r="FO381" s="17"/>
      <c r="FP381" s="17"/>
      <c r="FQ381" s="17"/>
      <c r="FR381" s="17"/>
      <c r="FS381" s="17"/>
      <c r="FT381" s="17"/>
      <c r="FU381" s="17"/>
      <c r="FV381" s="17"/>
      <c r="FW381" s="17"/>
      <c r="FX381" s="17"/>
      <c r="FY381" s="17"/>
      <c r="FZ381" s="17"/>
      <c r="GA381" s="17"/>
      <c r="GB381" s="17"/>
      <c r="GC381" s="17"/>
      <c r="GD381" s="17"/>
      <c r="GE381" s="17"/>
      <c r="GF381" s="17"/>
      <c r="GG381" s="17"/>
      <c r="GH381" s="17"/>
      <c r="GI381" s="17"/>
      <c r="GJ381" s="17"/>
      <c r="GK381" s="17"/>
      <c r="GL381" s="17"/>
      <c r="GM381" s="17"/>
      <c r="GN381" s="17"/>
      <c r="GO381" s="17"/>
      <c r="GP381" s="17"/>
      <c r="GQ381" s="17"/>
      <c r="GR381" s="17"/>
      <c r="GS381" s="17"/>
      <c r="GT381" s="17"/>
      <c r="GU381" s="17"/>
      <c r="GV381" s="17"/>
      <c r="GW381" s="17"/>
      <c r="GX381" s="17"/>
      <c r="GY381" s="17"/>
      <c r="GZ381" s="17"/>
      <c r="HA381" s="17"/>
    </row>
    <row r="382" spans="1:209" x14ac:dyDescent="0.25">
      <c r="A382" s="37">
        <v>43356</v>
      </c>
      <c r="B382" s="199">
        <v>336</v>
      </c>
      <c r="C382" s="24">
        <v>1046</v>
      </c>
      <c r="D382" s="24">
        <v>1270</v>
      </c>
      <c r="E382" s="22" t="s">
        <v>1862</v>
      </c>
      <c r="F382" s="16"/>
      <c r="G382" s="22" t="s">
        <v>1073</v>
      </c>
      <c r="H382" s="17"/>
      <c r="I382" s="35">
        <v>16316667</v>
      </c>
      <c r="J382" s="35">
        <v>0</v>
      </c>
      <c r="K382" s="35">
        <f t="shared" si="4"/>
        <v>16316667</v>
      </c>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c r="CI382" s="17"/>
      <c r="CJ382" s="17"/>
      <c r="CK382" s="17"/>
      <c r="CL382" s="17"/>
      <c r="CM382" s="17"/>
      <c r="CN382" s="17"/>
      <c r="CO382" s="17"/>
      <c r="CP382" s="17"/>
      <c r="CQ382" s="17"/>
      <c r="CR382" s="17"/>
      <c r="CS382" s="17"/>
      <c r="CT382" s="17"/>
      <c r="CU382" s="17"/>
      <c r="CV382" s="17"/>
      <c r="CW382" s="17"/>
      <c r="CX382" s="17"/>
      <c r="CY382" s="17"/>
      <c r="CZ382" s="17"/>
      <c r="DA382" s="17"/>
      <c r="DB382" s="17"/>
      <c r="DC382" s="17"/>
      <c r="DD382" s="17"/>
      <c r="DE382" s="17"/>
      <c r="DF382" s="17"/>
      <c r="DG382" s="17"/>
      <c r="DH382" s="17"/>
      <c r="DI382" s="17"/>
      <c r="DJ382" s="17"/>
      <c r="DK382" s="17"/>
      <c r="DL382" s="17"/>
      <c r="DM382" s="17"/>
      <c r="DN382" s="17"/>
      <c r="DO382" s="17"/>
      <c r="DP382" s="17"/>
      <c r="DQ382" s="17"/>
      <c r="DR382" s="17"/>
      <c r="DS382" s="17"/>
      <c r="DT382" s="17"/>
      <c r="DU382" s="17"/>
      <c r="DV382" s="17"/>
      <c r="DW382" s="17"/>
      <c r="DX382" s="17"/>
      <c r="DY382" s="17"/>
      <c r="DZ382" s="17"/>
      <c r="EA382" s="17"/>
      <c r="EB382" s="17"/>
      <c r="EC382" s="17"/>
      <c r="ED382" s="17"/>
      <c r="EE382" s="17"/>
      <c r="EF382" s="17"/>
      <c r="EG382" s="17"/>
      <c r="EH382" s="17"/>
      <c r="EI382" s="17"/>
      <c r="EJ382" s="17"/>
      <c r="EK382" s="17"/>
      <c r="EL382" s="17"/>
      <c r="EM382" s="17"/>
      <c r="EN382" s="17"/>
      <c r="EO382" s="17"/>
      <c r="EP382" s="17"/>
      <c r="EQ382" s="17"/>
      <c r="ER382" s="17"/>
      <c r="ES382" s="17"/>
      <c r="ET382" s="17"/>
      <c r="EU382" s="17"/>
      <c r="EV382" s="17"/>
      <c r="EW382" s="17"/>
      <c r="EX382" s="17"/>
      <c r="EY382" s="17"/>
      <c r="EZ382" s="17"/>
      <c r="FA382" s="17"/>
      <c r="FB382" s="17"/>
      <c r="FC382" s="17"/>
      <c r="FD382" s="17"/>
      <c r="FE382" s="17"/>
      <c r="FF382" s="17"/>
      <c r="FG382" s="17"/>
      <c r="FH382" s="17"/>
      <c r="FI382" s="17"/>
      <c r="FJ382" s="17"/>
      <c r="FK382" s="17"/>
      <c r="FL382" s="17"/>
      <c r="FM382" s="17"/>
      <c r="FN382" s="17"/>
      <c r="FO382" s="17"/>
      <c r="FP382" s="17"/>
      <c r="FQ382" s="17"/>
      <c r="FR382" s="17"/>
      <c r="FS382" s="17"/>
      <c r="FT382" s="17"/>
      <c r="FU382" s="17"/>
      <c r="FV382" s="17"/>
      <c r="FW382" s="17"/>
      <c r="FX382" s="17"/>
      <c r="FY382" s="17"/>
      <c r="FZ382" s="17"/>
      <c r="GA382" s="17"/>
      <c r="GB382" s="17"/>
      <c r="GC382" s="17"/>
      <c r="GD382" s="17"/>
      <c r="GE382" s="17"/>
      <c r="GF382" s="17"/>
      <c r="GG382" s="17"/>
      <c r="GH382" s="17"/>
      <c r="GI382" s="17"/>
      <c r="GJ382" s="17"/>
      <c r="GK382" s="17"/>
      <c r="GL382" s="17"/>
      <c r="GM382" s="17"/>
      <c r="GN382" s="17"/>
      <c r="GO382" s="17"/>
      <c r="GP382" s="17"/>
      <c r="GQ382" s="17"/>
      <c r="GR382" s="17"/>
      <c r="GS382" s="17"/>
      <c r="GT382" s="17"/>
      <c r="GU382" s="17"/>
      <c r="GV382" s="17"/>
      <c r="GW382" s="17"/>
      <c r="GX382" s="17"/>
      <c r="GY382" s="17"/>
      <c r="GZ382" s="17"/>
      <c r="HA382" s="17"/>
    </row>
    <row r="383" spans="1:209" x14ac:dyDescent="0.25">
      <c r="A383" s="37">
        <v>43357</v>
      </c>
      <c r="B383" s="199">
        <v>475</v>
      </c>
      <c r="C383" s="24">
        <v>1193</v>
      </c>
      <c r="D383" s="24">
        <v>1272</v>
      </c>
      <c r="E383" s="22" t="s">
        <v>1889</v>
      </c>
      <c r="F383" s="16"/>
      <c r="G383" s="22" t="s">
        <v>1133</v>
      </c>
      <c r="H383" s="17"/>
      <c r="I383" s="35">
        <v>14729100</v>
      </c>
      <c r="J383" s="35">
        <v>0</v>
      </c>
      <c r="K383" s="35">
        <f t="shared" si="4"/>
        <v>14729100</v>
      </c>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H383" s="17"/>
      <c r="CI383" s="17"/>
      <c r="CJ383" s="17"/>
      <c r="CK383" s="17"/>
      <c r="CL383" s="17"/>
      <c r="CM383" s="17"/>
      <c r="CN383" s="17"/>
      <c r="CO383" s="17"/>
      <c r="CP383" s="17"/>
      <c r="CQ383" s="17"/>
      <c r="CR383" s="17"/>
      <c r="CS383" s="17"/>
      <c r="CT383" s="17"/>
      <c r="CU383" s="17"/>
      <c r="CV383" s="17"/>
      <c r="CW383" s="17"/>
      <c r="CX383" s="17"/>
      <c r="CY383" s="17"/>
      <c r="CZ383" s="17"/>
      <c r="DA383" s="17"/>
      <c r="DB383" s="17"/>
      <c r="DC383" s="17"/>
      <c r="DD383" s="17"/>
      <c r="DE383" s="17"/>
      <c r="DF383" s="17"/>
      <c r="DG383" s="17"/>
      <c r="DH383" s="17"/>
      <c r="DI383" s="17"/>
      <c r="DJ383" s="17"/>
      <c r="DK383" s="17"/>
      <c r="DL383" s="17"/>
      <c r="DM383" s="17"/>
      <c r="DN383" s="17"/>
      <c r="DO383" s="17"/>
      <c r="DP383" s="17"/>
      <c r="DQ383" s="17"/>
      <c r="DR383" s="17"/>
      <c r="DS383" s="17"/>
      <c r="DT383" s="17"/>
      <c r="DU383" s="17"/>
      <c r="DV383" s="17"/>
      <c r="DW383" s="17"/>
      <c r="DX383" s="17"/>
      <c r="DY383" s="17"/>
      <c r="DZ383" s="17"/>
      <c r="EA383" s="17"/>
      <c r="EB383" s="17"/>
      <c r="EC383" s="17"/>
      <c r="ED383" s="17"/>
      <c r="EE383" s="17"/>
      <c r="EF383" s="17"/>
      <c r="EG383" s="17"/>
      <c r="EH383" s="17"/>
      <c r="EI383" s="17"/>
      <c r="EJ383" s="17"/>
      <c r="EK383" s="17"/>
      <c r="EL383" s="17"/>
      <c r="EM383" s="17"/>
      <c r="EN383" s="17"/>
      <c r="EO383" s="17"/>
      <c r="EP383" s="17"/>
      <c r="EQ383" s="17"/>
      <c r="ER383" s="17"/>
      <c r="ES383" s="17"/>
      <c r="ET383" s="17"/>
      <c r="EU383" s="17"/>
      <c r="EV383" s="17"/>
      <c r="EW383" s="17"/>
      <c r="EX383" s="17"/>
      <c r="EY383" s="17"/>
      <c r="EZ383" s="17"/>
      <c r="FA383" s="17"/>
      <c r="FB383" s="17"/>
      <c r="FC383" s="17"/>
      <c r="FD383" s="17"/>
      <c r="FE383" s="17"/>
      <c r="FF383" s="17"/>
      <c r="FG383" s="17"/>
      <c r="FH383" s="17"/>
      <c r="FI383" s="17"/>
      <c r="FJ383" s="17"/>
      <c r="FK383" s="17"/>
      <c r="FL383" s="17"/>
      <c r="FM383" s="17"/>
      <c r="FN383" s="17"/>
      <c r="FO383" s="17"/>
      <c r="FP383" s="17"/>
      <c r="FQ383" s="17"/>
      <c r="FR383" s="17"/>
      <c r="FS383" s="17"/>
      <c r="FT383" s="17"/>
      <c r="FU383" s="17"/>
      <c r="FV383" s="17"/>
      <c r="FW383" s="17"/>
      <c r="FX383" s="17"/>
      <c r="FY383" s="17"/>
      <c r="FZ383" s="17"/>
      <c r="GA383" s="17"/>
      <c r="GB383" s="17"/>
      <c r="GC383" s="17"/>
      <c r="GD383" s="17"/>
      <c r="GE383" s="17"/>
      <c r="GF383" s="17"/>
      <c r="GG383" s="17"/>
      <c r="GH383" s="17"/>
      <c r="GI383" s="17"/>
      <c r="GJ383" s="17"/>
      <c r="GK383" s="17"/>
      <c r="GL383" s="17"/>
      <c r="GM383" s="17"/>
      <c r="GN383" s="17"/>
      <c r="GO383" s="17"/>
      <c r="GP383" s="17"/>
      <c r="GQ383" s="17"/>
      <c r="GR383" s="17"/>
      <c r="GS383" s="17"/>
      <c r="GT383" s="17"/>
      <c r="GU383" s="17"/>
      <c r="GV383" s="17"/>
      <c r="GW383" s="17"/>
      <c r="GX383" s="17"/>
      <c r="GY383" s="17"/>
      <c r="GZ383" s="17"/>
      <c r="HA383" s="17"/>
    </row>
    <row r="384" spans="1:209" x14ac:dyDescent="0.25">
      <c r="A384" s="37">
        <v>43357</v>
      </c>
      <c r="B384" s="199">
        <v>308</v>
      </c>
      <c r="C384" s="24">
        <v>1194</v>
      </c>
      <c r="D384" s="24">
        <v>1274</v>
      </c>
      <c r="E384" s="22" t="s">
        <v>1890</v>
      </c>
      <c r="F384" s="16"/>
      <c r="G384" s="22" t="s">
        <v>1044</v>
      </c>
      <c r="H384" s="17"/>
      <c r="I384" s="35">
        <v>14260000</v>
      </c>
      <c r="J384" s="35">
        <v>0</v>
      </c>
      <c r="K384" s="35">
        <f t="shared" si="4"/>
        <v>14260000</v>
      </c>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H384" s="17"/>
      <c r="CI384" s="17"/>
      <c r="CJ384" s="17"/>
      <c r="CK384" s="17"/>
      <c r="CL384" s="17"/>
      <c r="CM384" s="17"/>
      <c r="CN384" s="17"/>
      <c r="CO384" s="17"/>
      <c r="CP384" s="17"/>
      <c r="CQ384" s="17"/>
      <c r="CR384" s="17"/>
      <c r="CS384" s="17"/>
      <c r="CT384" s="17"/>
      <c r="CU384" s="17"/>
      <c r="CV384" s="17"/>
      <c r="CW384" s="17"/>
      <c r="CX384" s="17"/>
      <c r="CY384" s="17"/>
      <c r="CZ384" s="17"/>
      <c r="DA384" s="17"/>
      <c r="DB384" s="17"/>
      <c r="DC384" s="17"/>
      <c r="DD384" s="17"/>
      <c r="DE384" s="17"/>
      <c r="DF384" s="17"/>
      <c r="DG384" s="17"/>
      <c r="DH384" s="17"/>
      <c r="DI384" s="17"/>
      <c r="DJ384" s="17"/>
      <c r="DK384" s="17"/>
      <c r="DL384" s="17"/>
      <c r="DM384" s="17"/>
      <c r="DN384" s="17"/>
      <c r="DO384" s="17"/>
      <c r="DP384" s="17"/>
      <c r="DQ384" s="17"/>
      <c r="DR384" s="17"/>
      <c r="DS384" s="17"/>
      <c r="DT384" s="17"/>
      <c r="DU384" s="17"/>
      <c r="DV384" s="17"/>
      <c r="DW384" s="17"/>
      <c r="DX384" s="17"/>
      <c r="DY384" s="17"/>
      <c r="DZ384" s="17"/>
      <c r="EA384" s="17"/>
      <c r="EB384" s="17"/>
      <c r="EC384" s="17"/>
      <c r="ED384" s="17"/>
      <c r="EE384" s="17"/>
      <c r="EF384" s="17"/>
      <c r="EG384" s="17"/>
      <c r="EH384" s="17"/>
      <c r="EI384" s="17"/>
      <c r="EJ384" s="17"/>
      <c r="EK384" s="17"/>
      <c r="EL384" s="17"/>
      <c r="EM384" s="17"/>
      <c r="EN384" s="17"/>
      <c r="EO384" s="17"/>
      <c r="EP384" s="17"/>
      <c r="EQ384" s="17"/>
      <c r="ER384" s="17"/>
      <c r="ES384" s="17"/>
      <c r="ET384" s="17"/>
      <c r="EU384" s="17"/>
      <c r="EV384" s="17"/>
      <c r="EW384" s="17"/>
      <c r="EX384" s="17"/>
      <c r="EY384" s="17"/>
      <c r="EZ384" s="17"/>
      <c r="FA384" s="17"/>
      <c r="FB384" s="17"/>
      <c r="FC384" s="17"/>
      <c r="FD384" s="17"/>
      <c r="FE384" s="17"/>
      <c r="FF384" s="17"/>
      <c r="FG384" s="17"/>
      <c r="FH384" s="17"/>
      <c r="FI384" s="17"/>
      <c r="FJ384" s="17"/>
      <c r="FK384" s="17"/>
      <c r="FL384" s="17"/>
      <c r="FM384" s="17"/>
      <c r="FN384" s="17"/>
      <c r="FO384" s="17"/>
      <c r="FP384" s="17"/>
      <c r="FQ384" s="17"/>
      <c r="FR384" s="17"/>
      <c r="FS384" s="17"/>
      <c r="FT384" s="17"/>
      <c r="FU384" s="17"/>
      <c r="FV384" s="17"/>
      <c r="FW384" s="17"/>
      <c r="FX384" s="17"/>
      <c r="FY384" s="17"/>
      <c r="FZ384" s="17"/>
      <c r="GA384" s="17"/>
      <c r="GB384" s="17"/>
      <c r="GC384" s="17"/>
      <c r="GD384" s="17"/>
      <c r="GE384" s="17"/>
      <c r="GF384" s="17"/>
      <c r="GG384" s="17"/>
      <c r="GH384" s="17"/>
      <c r="GI384" s="17"/>
      <c r="GJ384" s="17"/>
      <c r="GK384" s="17"/>
      <c r="GL384" s="17"/>
      <c r="GM384" s="17"/>
      <c r="GN384" s="17"/>
      <c r="GO384" s="17"/>
      <c r="GP384" s="17"/>
      <c r="GQ384" s="17"/>
      <c r="GR384" s="17"/>
      <c r="GS384" s="17"/>
      <c r="GT384" s="17"/>
      <c r="GU384" s="17"/>
      <c r="GV384" s="17"/>
      <c r="GW384" s="17"/>
      <c r="GX384" s="17"/>
      <c r="GY384" s="17"/>
      <c r="GZ384" s="17"/>
      <c r="HA384" s="17"/>
    </row>
    <row r="385" spans="1:209" x14ac:dyDescent="0.25">
      <c r="A385" s="37">
        <v>43357</v>
      </c>
      <c r="B385" s="199">
        <v>548</v>
      </c>
      <c r="C385" s="24">
        <v>1092</v>
      </c>
      <c r="D385" s="24">
        <v>1279</v>
      </c>
      <c r="E385" s="22" t="s">
        <v>1868</v>
      </c>
      <c r="F385" s="16"/>
      <c r="G385" s="22" t="s">
        <v>1165</v>
      </c>
      <c r="H385" s="17"/>
      <c r="I385" s="35">
        <v>13120000</v>
      </c>
      <c r="J385" s="35">
        <v>0</v>
      </c>
      <c r="K385" s="35">
        <f t="shared" si="4"/>
        <v>13120000</v>
      </c>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H385" s="17"/>
      <c r="CI385" s="17"/>
      <c r="CJ385" s="17"/>
      <c r="CK385" s="17"/>
      <c r="CL385" s="17"/>
      <c r="CM385" s="17"/>
      <c r="CN385" s="17"/>
      <c r="CO385" s="17"/>
      <c r="CP385" s="17"/>
      <c r="CQ385" s="17"/>
      <c r="CR385" s="17"/>
      <c r="CS385" s="17"/>
      <c r="CT385" s="17"/>
      <c r="CU385" s="17"/>
      <c r="CV385" s="17"/>
      <c r="CW385" s="17"/>
      <c r="CX385" s="17"/>
      <c r="CY385" s="17"/>
      <c r="CZ385" s="17"/>
      <c r="DA385" s="17"/>
      <c r="DB385" s="17"/>
      <c r="DC385" s="17"/>
      <c r="DD385" s="17"/>
      <c r="DE385" s="17"/>
      <c r="DF385" s="17"/>
      <c r="DG385" s="17"/>
      <c r="DH385" s="17"/>
      <c r="DI385" s="17"/>
      <c r="DJ385" s="17"/>
      <c r="DK385" s="17"/>
      <c r="DL385" s="17"/>
      <c r="DM385" s="17"/>
      <c r="DN385" s="17"/>
      <c r="DO385" s="17"/>
      <c r="DP385" s="17"/>
      <c r="DQ385" s="17"/>
      <c r="DR385" s="17"/>
      <c r="DS385" s="17"/>
      <c r="DT385" s="17"/>
      <c r="DU385" s="17"/>
      <c r="DV385" s="17"/>
      <c r="DW385" s="17"/>
      <c r="DX385" s="17"/>
      <c r="DY385" s="17"/>
      <c r="DZ385" s="17"/>
      <c r="EA385" s="17"/>
      <c r="EB385" s="17"/>
      <c r="EC385" s="17"/>
      <c r="ED385" s="17"/>
      <c r="EE385" s="17"/>
      <c r="EF385" s="17"/>
      <c r="EG385" s="17"/>
      <c r="EH385" s="17"/>
      <c r="EI385" s="17"/>
      <c r="EJ385" s="17"/>
      <c r="EK385" s="17"/>
      <c r="EL385" s="17"/>
      <c r="EM385" s="17"/>
      <c r="EN385" s="17"/>
      <c r="EO385" s="17"/>
      <c r="EP385" s="17"/>
      <c r="EQ385" s="17"/>
      <c r="ER385" s="17"/>
      <c r="ES385" s="17"/>
      <c r="ET385" s="17"/>
      <c r="EU385" s="17"/>
      <c r="EV385" s="17"/>
      <c r="EW385" s="17"/>
      <c r="EX385" s="17"/>
      <c r="EY385" s="17"/>
      <c r="EZ385" s="17"/>
      <c r="FA385" s="17"/>
      <c r="FB385" s="17"/>
      <c r="FC385" s="17"/>
      <c r="FD385" s="17"/>
      <c r="FE385" s="17"/>
      <c r="FF385" s="17"/>
      <c r="FG385" s="17"/>
      <c r="FH385" s="17"/>
      <c r="FI385" s="17"/>
      <c r="FJ385" s="17"/>
      <c r="FK385" s="17"/>
      <c r="FL385" s="17"/>
      <c r="FM385" s="17"/>
      <c r="FN385" s="17"/>
      <c r="FO385" s="17"/>
      <c r="FP385" s="17"/>
      <c r="FQ385" s="17"/>
      <c r="FR385" s="17"/>
      <c r="FS385" s="17"/>
      <c r="FT385" s="17"/>
      <c r="FU385" s="17"/>
      <c r="FV385" s="17"/>
      <c r="FW385" s="17"/>
      <c r="FX385" s="17"/>
      <c r="FY385" s="17"/>
      <c r="FZ385" s="17"/>
      <c r="GA385" s="17"/>
      <c r="GB385" s="17"/>
      <c r="GC385" s="17"/>
      <c r="GD385" s="17"/>
      <c r="GE385" s="17"/>
      <c r="GF385" s="17"/>
      <c r="GG385" s="17"/>
      <c r="GH385" s="17"/>
      <c r="GI385" s="17"/>
      <c r="GJ385" s="17"/>
      <c r="GK385" s="17"/>
      <c r="GL385" s="17"/>
      <c r="GM385" s="17"/>
      <c r="GN385" s="17"/>
      <c r="GO385" s="17"/>
      <c r="GP385" s="17"/>
      <c r="GQ385" s="17"/>
      <c r="GR385" s="17"/>
      <c r="GS385" s="17"/>
      <c r="GT385" s="17"/>
      <c r="GU385" s="17"/>
      <c r="GV385" s="17"/>
      <c r="GW385" s="17"/>
      <c r="GX385" s="17"/>
      <c r="GY385" s="17"/>
      <c r="GZ385" s="17"/>
      <c r="HA385" s="17"/>
    </row>
    <row r="386" spans="1:209" x14ac:dyDescent="0.25">
      <c r="A386" s="37">
        <v>43357</v>
      </c>
      <c r="B386" s="199">
        <v>256</v>
      </c>
      <c r="C386" s="24">
        <v>1197</v>
      </c>
      <c r="D386" s="24">
        <v>1288</v>
      </c>
      <c r="E386" s="22" t="s">
        <v>1893</v>
      </c>
      <c r="F386" s="16"/>
      <c r="G386" s="22" t="s">
        <v>1050</v>
      </c>
      <c r="H386" s="17"/>
      <c r="I386" s="35">
        <v>6944000</v>
      </c>
      <c r="J386" s="35">
        <v>0</v>
      </c>
      <c r="K386" s="35">
        <f t="shared" si="4"/>
        <v>6944000</v>
      </c>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7"/>
      <c r="EV386" s="17"/>
      <c r="EW386" s="17"/>
      <c r="EX386" s="17"/>
      <c r="EY386" s="17"/>
      <c r="EZ386" s="17"/>
      <c r="FA386" s="17"/>
      <c r="FB386" s="17"/>
      <c r="FC386" s="17"/>
      <c r="FD386" s="17"/>
      <c r="FE386" s="17"/>
      <c r="FF386" s="17"/>
      <c r="FG386" s="17"/>
      <c r="FH386" s="17"/>
      <c r="FI386" s="17"/>
      <c r="FJ386" s="17"/>
      <c r="FK386" s="17"/>
      <c r="FL386" s="17"/>
      <c r="FM386" s="17"/>
      <c r="FN386" s="17"/>
      <c r="FO386" s="17"/>
      <c r="FP386" s="17"/>
      <c r="FQ386" s="17"/>
      <c r="FR386" s="17"/>
      <c r="FS386" s="17"/>
      <c r="FT386" s="17"/>
      <c r="FU386" s="17"/>
      <c r="FV386" s="17"/>
      <c r="FW386" s="17"/>
      <c r="FX386" s="17"/>
      <c r="FY386" s="17"/>
      <c r="FZ386" s="17"/>
      <c r="GA386" s="17"/>
      <c r="GB386" s="17"/>
      <c r="GC386" s="17"/>
      <c r="GD386" s="17"/>
      <c r="GE386" s="17"/>
      <c r="GF386" s="17"/>
      <c r="GG386" s="17"/>
      <c r="GH386" s="17"/>
      <c r="GI386" s="17"/>
      <c r="GJ386" s="17"/>
      <c r="GK386" s="17"/>
      <c r="GL386" s="17"/>
      <c r="GM386" s="17"/>
      <c r="GN386" s="17"/>
      <c r="GO386" s="17"/>
      <c r="GP386" s="17"/>
      <c r="GQ386" s="17"/>
      <c r="GR386" s="17"/>
      <c r="GS386" s="17"/>
      <c r="GT386" s="17"/>
      <c r="GU386" s="17"/>
      <c r="GV386" s="17"/>
      <c r="GW386" s="17"/>
      <c r="GX386" s="17"/>
      <c r="GY386" s="17"/>
      <c r="GZ386" s="17"/>
      <c r="HA386" s="17"/>
    </row>
    <row r="387" spans="1:209" x14ac:dyDescent="0.25">
      <c r="A387" s="37">
        <v>43357</v>
      </c>
      <c r="B387" s="199">
        <v>298</v>
      </c>
      <c r="C387" s="24">
        <v>1140</v>
      </c>
      <c r="D387" s="24">
        <v>1289</v>
      </c>
      <c r="E387" s="22" t="s">
        <v>1878</v>
      </c>
      <c r="F387" s="16"/>
      <c r="G387" s="22" t="s">
        <v>1076</v>
      </c>
      <c r="H387" s="17"/>
      <c r="I387" s="35">
        <v>14240000</v>
      </c>
      <c r="J387" s="35">
        <v>0</v>
      </c>
      <c r="K387" s="35">
        <f t="shared" si="4"/>
        <v>14240000</v>
      </c>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c r="DR387" s="17"/>
      <c r="DS387" s="17"/>
      <c r="DT387" s="17"/>
      <c r="DU387" s="17"/>
      <c r="DV387" s="17"/>
      <c r="DW387" s="17"/>
      <c r="DX387" s="17"/>
      <c r="DY387" s="17"/>
      <c r="DZ387" s="17"/>
      <c r="EA387" s="17"/>
      <c r="EB387" s="17"/>
      <c r="EC387" s="17"/>
      <c r="ED387" s="17"/>
      <c r="EE387" s="17"/>
      <c r="EF387" s="17"/>
      <c r="EG387" s="17"/>
      <c r="EH387" s="17"/>
      <c r="EI387" s="17"/>
      <c r="EJ387" s="17"/>
      <c r="EK387" s="17"/>
      <c r="EL387" s="17"/>
      <c r="EM387" s="17"/>
      <c r="EN387" s="17"/>
      <c r="EO387" s="17"/>
      <c r="EP387" s="17"/>
      <c r="EQ387" s="17"/>
      <c r="ER387" s="17"/>
      <c r="ES387" s="17"/>
      <c r="ET387" s="17"/>
      <c r="EU387" s="17"/>
      <c r="EV387" s="17"/>
      <c r="EW387" s="17"/>
      <c r="EX387" s="17"/>
      <c r="EY387" s="17"/>
      <c r="EZ387" s="17"/>
      <c r="FA387" s="17"/>
      <c r="FB387" s="17"/>
      <c r="FC387" s="17"/>
      <c r="FD387" s="17"/>
      <c r="FE387" s="17"/>
      <c r="FF387" s="17"/>
      <c r="FG387" s="17"/>
      <c r="FH387" s="17"/>
      <c r="FI387" s="17"/>
      <c r="FJ387" s="17"/>
      <c r="FK387" s="17"/>
      <c r="FL387" s="17"/>
      <c r="FM387" s="17"/>
      <c r="FN387" s="17"/>
      <c r="FO387" s="17"/>
      <c r="FP387" s="17"/>
      <c r="FQ387" s="17"/>
      <c r="FR387" s="17"/>
      <c r="FS387" s="17"/>
      <c r="FT387" s="17"/>
      <c r="FU387" s="17"/>
      <c r="FV387" s="17"/>
      <c r="FW387" s="17"/>
      <c r="FX387" s="17"/>
      <c r="FY387" s="17"/>
      <c r="FZ387" s="17"/>
      <c r="GA387" s="17"/>
      <c r="GB387" s="17"/>
      <c r="GC387" s="17"/>
      <c r="GD387" s="17"/>
      <c r="GE387" s="17"/>
      <c r="GF387" s="17"/>
      <c r="GG387" s="17"/>
      <c r="GH387" s="17"/>
      <c r="GI387" s="17"/>
      <c r="GJ387" s="17"/>
      <c r="GK387" s="17"/>
      <c r="GL387" s="17"/>
      <c r="GM387" s="17"/>
      <c r="GN387" s="17"/>
      <c r="GO387" s="17"/>
      <c r="GP387" s="17"/>
      <c r="GQ387" s="17"/>
      <c r="GR387" s="17"/>
      <c r="GS387" s="17"/>
      <c r="GT387" s="17"/>
      <c r="GU387" s="17"/>
      <c r="GV387" s="17"/>
      <c r="GW387" s="17"/>
      <c r="GX387" s="17"/>
      <c r="GY387" s="17"/>
      <c r="GZ387" s="17"/>
      <c r="HA387" s="17"/>
    </row>
    <row r="388" spans="1:209" x14ac:dyDescent="0.25">
      <c r="A388" s="37">
        <v>43357</v>
      </c>
      <c r="B388" s="199">
        <v>362</v>
      </c>
      <c r="C388" s="24">
        <v>1051</v>
      </c>
      <c r="D388" s="24">
        <v>1301</v>
      </c>
      <c r="E388" s="22" t="s">
        <v>1863</v>
      </c>
      <c r="F388" s="16"/>
      <c r="G388" s="22" t="s">
        <v>1052</v>
      </c>
      <c r="H388" s="17"/>
      <c r="I388" s="35">
        <v>16500000</v>
      </c>
      <c r="J388" s="35">
        <v>0</v>
      </c>
      <c r="K388" s="35">
        <f t="shared" si="4"/>
        <v>16500000</v>
      </c>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H388" s="17"/>
      <c r="CI388" s="17"/>
      <c r="CJ388" s="17"/>
      <c r="CK388" s="17"/>
      <c r="CL388" s="17"/>
      <c r="CM388" s="17"/>
      <c r="CN388" s="17"/>
      <c r="CO388" s="17"/>
      <c r="CP388" s="17"/>
      <c r="CQ388" s="17"/>
      <c r="CR388" s="17"/>
      <c r="CS388" s="17"/>
      <c r="CT388" s="17"/>
      <c r="CU388" s="17"/>
      <c r="CV388" s="17"/>
      <c r="CW388" s="17"/>
      <c r="CX388" s="17"/>
      <c r="CY388" s="17"/>
      <c r="CZ388" s="17"/>
      <c r="DA388" s="17"/>
      <c r="DB388" s="17"/>
      <c r="DC388" s="17"/>
      <c r="DD388" s="17"/>
      <c r="DE388" s="17"/>
      <c r="DF388" s="17"/>
      <c r="DG388" s="17"/>
      <c r="DH388" s="17"/>
      <c r="DI388" s="17"/>
      <c r="DJ388" s="17"/>
      <c r="DK388" s="17"/>
      <c r="DL388" s="17"/>
      <c r="DM388" s="17"/>
      <c r="DN388" s="17"/>
      <c r="DO388" s="17"/>
      <c r="DP388" s="17"/>
      <c r="DQ388" s="17"/>
      <c r="DR388" s="17"/>
      <c r="DS388" s="17"/>
      <c r="DT388" s="17"/>
      <c r="DU388" s="17"/>
      <c r="DV388" s="17"/>
      <c r="DW388" s="17"/>
      <c r="DX388" s="17"/>
      <c r="DY388" s="17"/>
      <c r="DZ388" s="17"/>
      <c r="EA388" s="17"/>
      <c r="EB388" s="17"/>
      <c r="EC388" s="17"/>
      <c r="ED388" s="17"/>
      <c r="EE388" s="17"/>
      <c r="EF388" s="17"/>
      <c r="EG388" s="17"/>
      <c r="EH388" s="17"/>
      <c r="EI388" s="17"/>
      <c r="EJ388" s="17"/>
      <c r="EK388" s="17"/>
      <c r="EL388" s="17"/>
      <c r="EM388" s="17"/>
      <c r="EN388" s="17"/>
      <c r="EO388" s="17"/>
      <c r="EP388" s="17"/>
      <c r="EQ388" s="17"/>
      <c r="ER388" s="17"/>
      <c r="ES388" s="17"/>
      <c r="ET388" s="17"/>
      <c r="EU388" s="17"/>
      <c r="EV388" s="17"/>
      <c r="EW388" s="17"/>
      <c r="EX388" s="17"/>
      <c r="EY388" s="17"/>
      <c r="EZ388" s="17"/>
      <c r="FA388" s="17"/>
      <c r="FB388" s="17"/>
      <c r="FC388" s="17"/>
      <c r="FD388" s="17"/>
      <c r="FE388" s="17"/>
      <c r="FF388" s="17"/>
      <c r="FG388" s="17"/>
      <c r="FH388" s="17"/>
      <c r="FI388" s="17"/>
      <c r="FJ388" s="17"/>
      <c r="FK388" s="17"/>
      <c r="FL388" s="17"/>
      <c r="FM388" s="17"/>
      <c r="FN388" s="17"/>
      <c r="FO388" s="17"/>
      <c r="FP388" s="17"/>
      <c r="FQ388" s="17"/>
      <c r="FR388" s="17"/>
      <c r="FS388" s="17"/>
      <c r="FT388" s="17"/>
      <c r="FU388" s="17"/>
      <c r="FV388" s="17"/>
      <c r="FW388" s="17"/>
      <c r="FX388" s="17"/>
      <c r="FY388" s="17"/>
      <c r="FZ388" s="17"/>
      <c r="GA388" s="17"/>
      <c r="GB388" s="17"/>
      <c r="GC388" s="17"/>
      <c r="GD388" s="17"/>
      <c r="GE388" s="17"/>
      <c r="GF388" s="17"/>
      <c r="GG388" s="17"/>
      <c r="GH388" s="17"/>
      <c r="GI388" s="17"/>
      <c r="GJ388" s="17"/>
      <c r="GK388" s="17"/>
      <c r="GL388" s="17"/>
      <c r="GM388" s="17"/>
      <c r="GN388" s="17"/>
      <c r="GO388" s="17"/>
      <c r="GP388" s="17"/>
      <c r="GQ388" s="17"/>
      <c r="GR388" s="17"/>
      <c r="GS388" s="17"/>
      <c r="GT388" s="17"/>
      <c r="GU388" s="17"/>
      <c r="GV388" s="17"/>
      <c r="GW388" s="17"/>
      <c r="GX388" s="17"/>
      <c r="GY388" s="17"/>
      <c r="GZ388" s="17"/>
      <c r="HA388" s="17"/>
    </row>
    <row r="389" spans="1:209" x14ac:dyDescent="0.25">
      <c r="A389" s="37">
        <v>43357</v>
      </c>
      <c r="B389" s="199">
        <v>346</v>
      </c>
      <c r="C389" s="24">
        <v>1052</v>
      </c>
      <c r="D389" s="24">
        <v>1302</v>
      </c>
      <c r="E389" s="22" t="s">
        <v>1864</v>
      </c>
      <c r="F389" s="16"/>
      <c r="G389" s="22" t="s">
        <v>1064</v>
      </c>
      <c r="H389" s="17"/>
      <c r="I389" s="35">
        <v>16500000</v>
      </c>
      <c r="J389" s="35">
        <v>0</v>
      </c>
      <c r="K389" s="35">
        <f t="shared" si="4"/>
        <v>16500000</v>
      </c>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H389" s="17"/>
      <c r="CI389" s="17"/>
      <c r="CJ389" s="17"/>
      <c r="CK389" s="17"/>
      <c r="CL389" s="17"/>
      <c r="CM389" s="17"/>
      <c r="CN389" s="17"/>
      <c r="CO389" s="17"/>
      <c r="CP389" s="17"/>
      <c r="CQ389" s="17"/>
      <c r="CR389" s="17"/>
      <c r="CS389" s="17"/>
      <c r="CT389" s="17"/>
      <c r="CU389" s="17"/>
      <c r="CV389" s="17"/>
      <c r="CW389" s="17"/>
      <c r="CX389" s="17"/>
      <c r="CY389" s="17"/>
      <c r="CZ389" s="17"/>
      <c r="DA389" s="17"/>
      <c r="DB389" s="17"/>
      <c r="DC389" s="17"/>
      <c r="DD389" s="17"/>
      <c r="DE389" s="17"/>
      <c r="DF389" s="17"/>
      <c r="DG389" s="17"/>
      <c r="DH389" s="17"/>
      <c r="DI389" s="17"/>
      <c r="DJ389" s="17"/>
      <c r="DK389" s="17"/>
      <c r="DL389" s="17"/>
      <c r="DM389" s="17"/>
      <c r="DN389" s="17"/>
      <c r="DO389" s="17"/>
      <c r="DP389" s="17"/>
      <c r="DQ389" s="17"/>
      <c r="DR389" s="17"/>
      <c r="DS389" s="17"/>
      <c r="DT389" s="17"/>
      <c r="DU389" s="17"/>
      <c r="DV389" s="17"/>
      <c r="DW389" s="17"/>
      <c r="DX389" s="17"/>
      <c r="DY389" s="17"/>
      <c r="DZ389" s="17"/>
      <c r="EA389" s="17"/>
      <c r="EB389" s="17"/>
      <c r="EC389" s="17"/>
      <c r="ED389" s="17"/>
      <c r="EE389" s="17"/>
      <c r="EF389" s="17"/>
      <c r="EG389" s="17"/>
      <c r="EH389" s="17"/>
      <c r="EI389" s="17"/>
      <c r="EJ389" s="17"/>
      <c r="EK389" s="17"/>
      <c r="EL389" s="17"/>
      <c r="EM389" s="17"/>
      <c r="EN389" s="17"/>
      <c r="EO389" s="17"/>
      <c r="EP389" s="17"/>
      <c r="EQ389" s="17"/>
      <c r="ER389" s="17"/>
      <c r="ES389" s="17"/>
      <c r="ET389" s="17"/>
      <c r="EU389" s="17"/>
      <c r="EV389" s="17"/>
      <c r="EW389" s="17"/>
      <c r="EX389" s="17"/>
      <c r="EY389" s="17"/>
      <c r="EZ389" s="17"/>
      <c r="FA389" s="17"/>
      <c r="FB389" s="17"/>
      <c r="FC389" s="17"/>
      <c r="FD389" s="17"/>
      <c r="FE389" s="17"/>
      <c r="FF389" s="17"/>
      <c r="FG389" s="17"/>
      <c r="FH389" s="17"/>
      <c r="FI389" s="17"/>
      <c r="FJ389" s="17"/>
      <c r="FK389" s="17"/>
      <c r="FL389" s="17"/>
      <c r="FM389" s="17"/>
      <c r="FN389" s="17"/>
      <c r="FO389" s="17"/>
      <c r="FP389" s="17"/>
      <c r="FQ389" s="17"/>
      <c r="FR389" s="17"/>
      <c r="FS389" s="17"/>
      <c r="FT389" s="17"/>
      <c r="FU389" s="17"/>
      <c r="FV389" s="17"/>
      <c r="FW389" s="17"/>
      <c r="FX389" s="17"/>
      <c r="FY389" s="17"/>
      <c r="FZ389" s="17"/>
      <c r="GA389" s="17"/>
      <c r="GB389" s="17"/>
      <c r="GC389" s="17"/>
      <c r="GD389" s="17"/>
      <c r="GE389" s="17"/>
      <c r="GF389" s="17"/>
      <c r="GG389" s="17"/>
      <c r="GH389" s="17"/>
      <c r="GI389" s="17"/>
      <c r="GJ389" s="17"/>
      <c r="GK389" s="17"/>
      <c r="GL389" s="17"/>
      <c r="GM389" s="17"/>
      <c r="GN389" s="17"/>
      <c r="GO389" s="17"/>
      <c r="GP389" s="17"/>
      <c r="GQ389" s="17"/>
      <c r="GR389" s="17"/>
      <c r="GS389" s="17"/>
      <c r="GT389" s="17"/>
      <c r="GU389" s="17"/>
      <c r="GV389" s="17"/>
      <c r="GW389" s="17"/>
      <c r="GX389" s="17"/>
      <c r="GY389" s="17"/>
      <c r="GZ389" s="17"/>
      <c r="HA389" s="17"/>
    </row>
    <row r="390" spans="1:209" x14ac:dyDescent="0.25">
      <c r="A390" s="37">
        <v>43357</v>
      </c>
      <c r="B390" s="199">
        <v>417</v>
      </c>
      <c r="C390" s="24">
        <v>1094</v>
      </c>
      <c r="D390" s="24">
        <v>1304</v>
      </c>
      <c r="E390" s="22" t="s">
        <v>1870</v>
      </c>
      <c r="F390" s="16"/>
      <c r="G390" s="22" t="s">
        <v>1085</v>
      </c>
      <c r="H390" s="17"/>
      <c r="I390" s="35">
        <v>13350000</v>
      </c>
      <c r="J390" s="35">
        <v>0</v>
      </c>
      <c r="K390" s="35">
        <f t="shared" si="4"/>
        <v>13350000</v>
      </c>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H390" s="17"/>
      <c r="CI390" s="17"/>
      <c r="CJ390" s="17"/>
      <c r="CK390" s="17"/>
      <c r="CL390" s="17"/>
      <c r="CM390" s="17"/>
      <c r="CN390" s="17"/>
      <c r="CO390" s="17"/>
      <c r="CP390" s="17"/>
      <c r="CQ390" s="17"/>
      <c r="CR390" s="17"/>
      <c r="CS390" s="17"/>
      <c r="CT390" s="17"/>
      <c r="CU390" s="17"/>
      <c r="CV390" s="17"/>
      <c r="CW390" s="17"/>
      <c r="CX390" s="17"/>
      <c r="CY390" s="17"/>
      <c r="CZ390" s="17"/>
      <c r="DA390" s="17"/>
      <c r="DB390" s="17"/>
      <c r="DC390" s="17"/>
      <c r="DD390" s="17"/>
      <c r="DE390" s="17"/>
      <c r="DF390" s="17"/>
      <c r="DG390" s="17"/>
      <c r="DH390" s="17"/>
      <c r="DI390" s="17"/>
      <c r="DJ390" s="17"/>
      <c r="DK390" s="17"/>
      <c r="DL390" s="17"/>
      <c r="DM390" s="17"/>
      <c r="DN390" s="17"/>
      <c r="DO390" s="17"/>
      <c r="DP390" s="17"/>
      <c r="DQ390" s="17"/>
      <c r="DR390" s="17"/>
      <c r="DS390" s="17"/>
      <c r="DT390" s="17"/>
      <c r="DU390" s="17"/>
      <c r="DV390" s="17"/>
      <c r="DW390" s="17"/>
      <c r="DX390" s="17"/>
      <c r="DY390" s="17"/>
      <c r="DZ390" s="17"/>
      <c r="EA390" s="17"/>
      <c r="EB390" s="17"/>
      <c r="EC390" s="17"/>
      <c r="ED390" s="17"/>
      <c r="EE390" s="17"/>
      <c r="EF390" s="17"/>
      <c r="EG390" s="17"/>
      <c r="EH390" s="17"/>
      <c r="EI390" s="17"/>
      <c r="EJ390" s="17"/>
      <c r="EK390" s="17"/>
      <c r="EL390" s="17"/>
      <c r="EM390" s="17"/>
      <c r="EN390" s="17"/>
      <c r="EO390" s="17"/>
      <c r="EP390" s="17"/>
      <c r="EQ390" s="17"/>
      <c r="ER390" s="17"/>
      <c r="ES390" s="17"/>
      <c r="ET390" s="17"/>
      <c r="EU390" s="17"/>
      <c r="EV390" s="17"/>
      <c r="EW390" s="17"/>
      <c r="EX390" s="17"/>
      <c r="EY390" s="17"/>
      <c r="EZ390" s="17"/>
      <c r="FA390" s="17"/>
      <c r="FB390" s="17"/>
      <c r="FC390" s="17"/>
      <c r="FD390" s="17"/>
      <c r="FE390" s="17"/>
      <c r="FF390" s="17"/>
      <c r="FG390" s="17"/>
      <c r="FH390" s="17"/>
      <c r="FI390" s="17"/>
      <c r="FJ390" s="17"/>
      <c r="FK390" s="17"/>
      <c r="FL390" s="17"/>
      <c r="FM390" s="17"/>
      <c r="FN390" s="17"/>
      <c r="FO390" s="17"/>
      <c r="FP390" s="17"/>
      <c r="FQ390" s="17"/>
      <c r="FR390" s="17"/>
      <c r="FS390" s="17"/>
      <c r="FT390" s="17"/>
      <c r="FU390" s="17"/>
      <c r="FV390" s="17"/>
      <c r="FW390" s="17"/>
      <c r="FX390" s="17"/>
      <c r="FY390" s="17"/>
      <c r="FZ390" s="17"/>
      <c r="GA390" s="17"/>
      <c r="GB390" s="17"/>
      <c r="GC390" s="17"/>
      <c r="GD390" s="17"/>
      <c r="GE390" s="17"/>
      <c r="GF390" s="17"/>
      <c r="GG390" s="17"/>
      <c r="GH390" s="17"/>
      <c r="GI390" s="17"/>
      <c r="GJ390" s="17"/>
      <c r="GK390" s="17"/>
      <c r="GL390" s="17"/>
      <c r="GM390" s="17"/>
      <c r="GN390" s="17"/>
      <c r="GO390" s="17"/>
      <c r="GP390" s="17"/>
      <c r="GQ390" s="17"/>
      <c r="GR390" s="17"/>
      <c r="GS390" s="17"/>
      <c r="GT390" s="17"/>
      <c r="GU390" s="17"/>
      <c r="GV390" s="17"/>
      <c r="GW390" s="17"/>
      <c r="GX390" s="17"/>
      <c r="GY390" s="17"/>
      <c r="GZ390" s="17"/>
      <c r="HA390" s="17"/>
    </row>
    <row r="391" spans="1:209" x14ac:dyDescent="0.25">
      <c r="A391" s="37">
        <v>43357</v>
      </c>
      <c r="B391" s="199">
        <v>419</v>
      </c>
      <c r="C391" s="24">
        <v>1121</v>
      </c>
      <c r="D391" s="24">
        <v>1305</v>
      </c>
      <c r="E391" s="22" t="s">
        <v>1874</v>
      </c>
      <c r="F391" s="16"/>
      <c r="G391" s="22" t="s">
        <v>1113</v>
      </c>
      <c r="H391" s="17"/>
      <c r="I391" s="35">
        <v>16316667</v>
      </c>
      <c r="J391" s="35">
        <v>0</v>
      </c>
      <c r="K391" s="35">
        <f t="shared" si="4"/>
        <v>16316667</v>
      </c>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H391" s="17"/>
      <c r="CI391" s="17"/>
      <c r="CJ391" s="17"/>
      <c r="CK391" s="17"/>
      <c r="CL391" s="17"/>
      <c r="CM391" s="17"/>
      <c r="CN391" s="17"/>
      <c r="CO391" s="17"/>
      <c r="CP391" s="17"/>
      <c r="CQ391" s="17"/>
      <c r="CR391" s="17"/>
      <c r="CS391" s="17"/>
      <c r="CT391" s="17"/>
      <c r="CU391" s="17"/>
      <c r="CV391" s="17"/>
      <c r="CW391" s="17"/>
      <c r="CX391" s="17"/>
      <c r="CY391" s="17"/>
      <c r="CZ391" s="17"/>
      <c r="DA391" s="17"/>
      <c r="DB391" s="17"/>
      <c r="DC391" s="17"/>
      <c r="DD391" s="17"/>
      <c r="DE391" s="17"/>
      <c r="DF391" s="17"/>
      <c r="DG391" s="17"/>
      <c r="DH391" s="17"/>
      <c r="DI391" s="17"/>
      <c r="DJ391" s="17"/>
      <c r="DK391" s="17"/>
      <c r="DL391" s="17"/>
      <c r="DM391" s="17"/>
      <c r="DN391" s="17"/>
      <c r="DO391" s="17"/>
      <c r="DP391" s="17"/>
      <c r="DQ391" s="17"/>
      <c r="DR391" s="17"/>
      <c r="DS391" s="17"/>
      <c r="DT391" s="17"/>
      <c r="DU391" s="17"/>
      <c r="DV391" s="17"/>
      <c r="DW391" s="17"/>
      <c r="DX391" s="17"/>
      <c r="DY391" s="17"/>
      <c r="DZ391" s="17"/>
      <c r="EA391" s="17"/>
      <c r="EB391" s="17"/>
      <c r="EC391" s="17"/>
      <c r="ED391" s="17"/>
      <c r="EE391" s="17"/>
      <c r="EF391" s="17"/>
      <c r="EG391" s="17"/>
      <c r="EH391" s="17"/>
      <c r="EI391" s="17"/>
      <c r="EJ391" s="17"/>
      <c r="EK391" s="17"/>
      <c r="EL391" s="17"/>
      <c r="EM391" s="17"/>
      <c r="EN391" s="17"/>
      <c r="EO391" s="17"/>
      <c r="EP391" s="17"/>
      <c r="EQ391" s="17"/>
      <c r="ER391" s="17"/>
      <c r="ES391" s="17"/>
      <c r="ET391" s="17"/>
      <c r="EU391" s="17"/>
      <c r="EV391" s="17"/>
      <c r="EW391" s="17"/>
      <c r="EX391" s="17"/>
      <c r="EY391" s="17"/>
      <c r="EZ391" s="17"/>
      <c r="FA391" s="17"/>
      <c r="FB391" s="17"/>
      <c r="FC391" s="17"/>
      <c r="FD391" s="17"/>
      <c r="FE391" s="17"/>
      <c r="FF391" s="17"/>
      <c r="FG391" s="17"/>
      <c r="FH391" s="17"/>
      <c r="FI391" s="17"/>
      <c r="FJ391" s="17"/>
      <c r="FK391" s="17"/>
      <c r="FL391" s="17"/>
      <c r="FM391" s="17"/>
      <c r="FN391" s="17"/>
      <c r="FO391" s="17"/>
      <c r="FP391" s="17"/>
      <c r="FQ391" s="17"/>
      <c r="FR391" s="17"/>
      <c r="FS391" s="17"/>
      <c r="FT391" s="17"/>
      <c r="FU391" s="17"/>
      <c r="FV391" s="17"/>
      <c r="FW391" s="17"/>
      <c r="FX391" s="17"/>
      <c r="FY391" s="17"/>
      <c r="FZ391" s="17"/>
      <c r="GA391" s="17"/>
      <c r="GB391" s="17"/>
      <c r="GC391" s="17"/>
      <c r="GD391" s="17"/>
      <c r="GE391" s="17"/>
      <c r="GF391" s="17"/>
      <c r="GG391" s="17"/>
      <c r="GH391" s="17"/>
      <c r="GI391" s="17"/>
      <c r="GJ391" s="17"/>
      <c r="GK391" s="17"/>
      <c r="GL391" s="17"/>
      <c r="GM391" s="17"/>
      <c r="GN391" s="17"/>
      <c r="GO391" s="17"/>
      <c r="GP391" s="17"/>
      <c r="GQ391" s="17"/>
      <c r="GR391" s="17"/>
      <c r="GS391" s="17"/>
      <c r="GT391" s="17"/>
      <c r="GU391" s="17"/>
      <c r="GV391" s="17"/>
      <c r="GW391" s="17"/>
      <c r="GX391" s="17"/>
      <c r="GY391" s="17"/>
      <c r="GZ391" s="17"/>
      <c r="HA391" s="17"/>
    </row>
    <row r="392" spans="1:209" x14ac:dyDescent="0.25">
      <c r="A392" s="37">
        <v>43357</v>
      </c>
      <c r="B392" s="199">
        <v>222</v>
      </c>
      <c r="C392" s="24">
        <v>1045</v>
      </c>
      <c r="D392" s="24">
        <v>1306</v>
      </c>
      <c r="E392" s="22" t="s">
        <v>1861</v>
      </c>
      <c r="F392" s="16"/>
      <c r="G392" s="22" t="s">
        <v>1024</v>
      </c>
      <c r="H392" s="17"/>
      <c r="I392" s="35">
        <v>15496900</v>
      </c>
      <c r="J392" s="35">
        <v>0</v>
      </c>
      <c r="K392" s="35">
        <f t="shared" si="4"/>
        <v>15496900</v>
      </c>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H392" s="17"/>
      <c r="CI392" s="17"/>
      <c r="CJ392" s="17"/>
      <c r="CK392" s="17"/>
      <c r="CL392" s="17"/>
      <c r="CM392" s="17"/>
      <c r="CN392" s="17"/>
      <c r="CO392" s="17"/>
      <c r="CP392" s="17"/>
      <c r="CQ392" s="17"/>
      <c r="CR392" s="17"/>
      <c r="CS392" s="17"/>
      <c r="CT392" s="17"/>
      <c r="CU392" s="17"/>
      <c r="CV392" s="17"/>
      <c r="CW392" s="17"/>
      <c r="CX392" s="17"/>
      <c r="CY392" s="17"/>
      <c r="CZ392" s="17"/>
      <c r="DA392" s="17"/>
      <c r="DB392" s="17"/>
      <c r="DC392" s="17"/>
      <c r="DD392" s="17"/>
      <c r="DE392" s="17"/>
      <c r="DF392" s="17"/>
      <c r="DG392" s="17"/>
      <c r="DH392" s="17"/>
      <c r="DI392" s="17"/>
      <c r="DJ392" s="17"/>
      <c r="DK392" s="17"/>
      <c r="DL392" s="17"/>
      <c r="DM392" s="17"/>
      <c r="DN392" s="17"/>
      <c r="DO392" s="17"/>
      <c r="DP392" s="17"/>
      <c r="DQ392" s="17"/>
      <c r="DR392" s="17"/>
      <c r="DS392" s="17"/>
      <c r="DT392" s="17"/>
      <c r="DU392" s="17"/>
      <c r="DV392" s="17"/>
      <c r="DW392" s="17"/>
      <c r="DX392" s="17"/>
      <c r="DY392" s="17"/>
      <c r="DZ392" s="17"/>
      <c r="EA392" s="17"/>
      <c r="EB392" s="17"/>
      <c r="EC392" s="17"/>
      <c r="ED392" s="17"/>
      <c r="EE392" s="17"/>
      <c r="EF392" s="17"/>
      <c r="EG392" s="17"/>
      <c r="EH392" s="17"/>
      <c r="EI392" s="17"/>
      <c r="EJ392" s="17"/>
      <c r="EK392" s="17"/>
      <c r="EL392" s="17"/>
      <c r="EM392" s="17"/>
      <c r="EN392" s="17"/>
      <c r="EO392" s="17"/>
      <c r="EP392" s="17"/>
      <c r="EQ392" s="17"/>
      <c r="ER392" s="17"/>
      <c r="ES392" s="17"/>
      <c r="ET392" s="17"/>
      <c r="EU392" s="17"/>
      <c r="EV392" s="17"/>
      <c r="EW392" s="17"/>
      <c r="EX392" s="17"/>
      <c r="EY392" s="17"/>
      <c r="EZ392" s="17"/>
      <c r="FA392" s="17"/>
      <c r="FB392" s="17"/>
      <c r="FC392" s="17"/>
      <c r="FD392" s="17"/>
      <c r="FE392" s="17"/>
      <c r="FF392" s="17"/>
      <c r="FG392" s="17"/>
      <c r="FH392" s="17"/>
      <c r="FI392" s="17"/>
      <c r="FJ392" s="17"/>
      <c r="FK392" s="17"/>
      <c r="FL392" s="17"/>
      <c r="FM392" s="17"/>
      <c r="FN392" s="17"/>
      <c r="FO392" s="17"/>
      <c r="FP392" s="17"/>
      <c r="FQ392" s="17"/>
      <c r="FR392" s="17"/>
      <c r="FS392" s="17"/>
      <c r="FT392" s="17"/>
      <c r="FU392" s="17"/>
      <c r="FV392" s="17"/>
      <c r="FW392" s="17"/>
      <c r="FX392" s="17"/>
      <c r="FY392" s="17"/>
      <c r="FZ392" s="17"/>
      <c r="GA392" s="17"/>
      <c r="GB392" s="17"/>
      <c r="GC392" s="17"/>
      <c r="GD392" s="17"/>
      <c r="GE392" s="17"/>
      <c r="GF392" s="17"/>
      <c r="GG392" s="17"/>
      <c r="GH392" s="17"/>
      <c r="GI392" s="17"/>
      <c r="GJ392" s="17"/>
      <c r="GK392" s="17"/>
      <c r="GL392" s="17"/>
      <c r="GM392" s="17"/>
      <c r="GN392" s="17"/>
      <c r="GO392" s="17"/>
      <c r="GP392" s="17"/>
      <c r="GQ392" s="17"/>
      <c r="GR392" s="17"/>
      <c r="GS392" s="17"/>
      <c r="GT392" s="17"/>
      <c r="GU392" s="17"/>
      <c r="GV392" s="17"/>
      <c r="GW392" s="17"/>
      <c r="GX392" s="17"/>
      <c r="GY392" s="17"/>
      <c r="GZ392" s="17"/>
      <c r="HA392" s="17"/>
    </row>
    <row r="393" spans="1:209" x14ac:dyDescent="0.25">
      <c r="A393" s="37">
        <v>43357</v>
      </c>
      <c r="B393" s="199">
        <v>307</v>
      </c>
      <c r="C393" s="24">
        <v>1211</v>
      </c>
      <c r="D393" s="24">
        <v>1307</v>
      </c>
      <c r="E393" s="22" t="s">
        <v>1906</v>
      </c>
      <c r="F393" s="16"/>
      <c r="G393" s="22" t="s">
        <v>1045</v>
      </c>
      <c r="H393" s="17"/>
      <c r="I393" s="35">
        <v>20770000</v>
      </c>
      <c r="J393" s="35">
        <v>0</v>
      </c>
      <c r="K393" s="35">
        <f t="shared" si="4"/>
        <v>20770000</v>
      </c>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H393" s="17"/>
      <c r="CI393" s="17"/>
      <c r="CJ393" s="17"/>
      <c r="CK393" s="17"/>
      <c r="CL393" s="17"/>
      <c r="CM393" s="17"/>
      <c r="CN393" s="17"/>
      <c r="CO393" s="17"/>
      <c r="CP393" s="17"/>
      <c r="CQ393" s="17"/>
      <c r="CR393" s="17"/>
      <c r="CS393" s="17"/>
      <c r="CT393" s="17"/>
      <c r="CU393" s="17"/>
      <c r="CV393" s="17"/>
      <c r="CW393" s="17"/>
      <c r="CX393" s="17"/>
      <c r="CY393" s="17"/>
      <c r="CZ393" s="17"/>
      <c r="DA393" s="17"/>
      <c r="DB393" s="17"/>
      <c r="DC393" s="17"/>
      <c r="DD393" s="17"/>
      <c r="DE393" s="17"/>
      <c r="DF393" s="17"/>
      <c r="DG393" s="17"/>
      <c r="DH393" s="17"/>
      <c r="DI393" s="17"/>
      <c r="DJ393" s="17"/>
      <c r="DK393" s="17"/>
      <c r="DL393" s="17"/>
      <c r="DM393" s="17"/>
      <c r="DN393" s="17"/>
      <c r="DO393" s="17"/>
      <c r="DP393" s="17"/>
      <c r="DQ393" s="17"/>
      <c r="DR393" s="17"/>
      <c r="DS393" s="17"/>
      <c r="DT393" s="17"/>
      <c r="DU393" s="17"/>
      <c r="DV393" s="17"/>
      <c r="DW393" s="17"/>
      <c r="DX393" s="17"/>
      <c r="DY393" s="17"/>
      <c r="DZ393" s="17"/>
      <c r="EA393" s="17"/>
      <c r="EB393" s="17"/>
      <c r="EC393" s="17"/>
      <c r="ED393" s="17"/>
      <c r="EE393" s="17"/>
      <c r="EF393" s="17"/>
      <c r="EG393" s="17"/>
      <c r="EH393" s="17"/>
      <c r="EI393" s="17"/>
      <c r="EJ393" s="17"/>
      <c r="EK393" s="17"/>
      <c r="EL393" s="17"/>
      <c r="EM393" s="17"/>
      <c r="EN393" s="17"/>
      <c r="EO393" s="17"/>
      <c r="EP393" s="17"/>
      <c r="EQ393" s="17"/>
      <c r="ER393" s="17"/>
      <c r="ES393" s="17"/>
      <c r="ET393" s="17"/>
      <c r="EU393" s="17"/>
      <c r="EV393" s="17"/>
      <c r="EW393" s="17"/>
      <c r="EX393" s="17"/>
      <c r="EY393" s="17"/>
      <c r="EZ393" s="17"/>
      <c r="FA393" s="17"/>
      <c r="FB393" s="17"/>
      <c r="FC393" s="17"/>
      <c r="FD393" s="17"/>
      <c r="FE393" s="17"/>
      <c r="FF393" s="17"/>
      <c r="FG393" s="17"/>
      <c r="FH393" s="17"/>
      <c r="FI393" s="17"/>
      <c r="FJ393" s="17"/>
      <c r="FK393" s="17"/>
      <c r="FL393" s="17"/>
      <c r="FM393" s="17"/>
      <c r="FN393" s="17"/>
      <c r="FO393" s="17"/>
      <c r="FP393" s="17"/>
      <c r="FQ393" s="17"/>
      <c r="FR393" s="17"/>
      <c r="FS393" s="17"/>
      <c r="FT393" s="17"/>
      <c r="FU393" s="17"/>
      <c r="FV393" s="17"/>
      <c r="FW393" s="17"/>
      <c r="FX393" s="17"/>
      <c r="FY393" s="17"/>
      <c r="FZ393" s="17"/>
      <c r="GA393" s="17"/>
      <c r="GB393" s="17"/>
      <c r="GC393" s="17"/>
      <c r="GD393" s="17"/>
      <c r="GE393" s="17"/>
      <c r="GF393" s="17"/>
      <c r="GG393" s="17"/>
      <c r="GH393" s="17"/>
      <c r="GI393" s="17"/>
      <c r="GJ393" s="17"/>
      <c r="GK393" s="17"/>
      <c r="GL393" s="17"/>
      <c r="GM393" s="17"/>
      <c r="GN393" s="17"/>
      <c r="GO393" s="17"/>
      <c r="GP393" s="17"/>
      <c r="GQ393" s="17"/>
      <c r="GR393" s="17"/>
      <c r="GS393" s="17"/>
      <c r="GT393" s="17"/>
      <c r="GU393" s="17"/>
      <c r="GV393" s="17"/>
      <c r="GW393" s="17"/>
      <c r="GX393" s="17"/>
      <c r="GY393" s="17"/>
      <c r="GZ393" s="17"/>
      <c r="HA393" s="17"/>
    </row>
    <row r="394" spans="1:209" x14ac:dyDescent="0.25">
      <c r="A394" s="37">
        <v>43357</v>
      </c>
      <c r="B394" s="199">
        <v>204</v>
      </c>
      <c r="C394" s="24">
        <v>1301</v>
      </c>
      <c r="D394" s="24">
        <v>1309</v>
      </c>
      <c r="E394" s="22" t="s">
        <v>1886</v>
      </c>
      <c r="F394" s="16"/>
      <c r="G394" s="22" t="s">
        <v>423</v>
      </c>
      <c r="H394" s="17"/>
      <c r="I394" s="35">
        <v>15830167</v>
      </c>
      <c r="J394" s="35">
        <v>0</v>
      </c>
      <c r="K394" s="35">
        <f t="shared" si="4"/>
        <v>15830167</v>
      </c>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H394" s="17"/>
      <c r="CI394" s="17"/>
      <c r="CJ394" s="17"/>
      <c r="CK394" s="17"/>
      <c r="CL394" s="17"/>
      <c r="CM394" s="17"/>
      <c r="CN394" s="17"/>
      <c r="CO394" s="17"/>
      <c r="CP394" s="17"/>
      <c r="CQ394" s="17"/>
      <c r="CR394" s="17"/>
      <c r="CS394" s="17"/>
      <c r="CT394" s="17"/>
      <c r="CU394" s="17"/>
      <c r="CV394" s="17"/>
      <c r="CW394" s="17"/>
      <c r="CX394" s="17"/>
      <c r="CY394" s="17"/>
      <c r="CZ394" s="17"/>
      <c r="DA394" s="17"/>
      <c r="DB394" s="17"/>
      <c r="DC394" s="17"/>
      <c r="DD394" s="17"/>
      <c r="DE394" s="17"/>
      <c r="DF394" s="17"/>
      <c r="DG394" s="17"/>
      <c r="DH394" s="17"/>
      <c r="DI394" s="17"/>
      <c r="DJ394" s="17"/>
      <c r="DK394" s="17"/>
      <c r="DL394" s="17"/>
      <c r="DM394" s="17"/>
      <c r="DN394" s="17"/>
      <c r="DO394" s="17"/>
      <c r="DP394" s="17"/>
      <c r="DQ394" s="17"/>
      <c r="DR394" s="17"/>
      <c r="DS394" s="17"/>
      <c r="DT394" s="17"/>
      <c r="DU394" s="17"/>
      <c r="DV394" s="17"/>
      <c r="DW394" s="17"/>
      <c r="DX394" s="17"/>
      <c r="DY394" s="17"/>
      <c r="DZ394" s="17"/>
      <c r="EA394" s="17"/>
      <c r="EB394" s="17"/>
      <c r="EC394" s="17"/>
      <c r="ED394" s="17"/>
      <c r="EE394" s="17"/>
      <c r="EF394" s="17"/>
      <c r="EG394" s="17"/>
      <c r="EH394" s="17"/>
      <c r="EI394" s="17"/>
      <c r="EJ394" s="17"/>
      <c r="EK394" s="17"/>
      <c r="EL394" s="17"/>
      <c r="EM394" s="17"/>
      <c r="EN394" s="17"/>
      <c r="EO394" s="17"/>
      <c r="EP394" s="17"/>
      <c r="EQ394" s="17"/>
      <c r="ER394" s="17"/>
      <c r="ES394" s="17"/>
      <c r="ET394" s="17"/>
      <c r="EU394" s="17"/>
      <c r="EV394" s="17"/>
      <c r="EW394" s="17"/>
      <c r="EX394" s="17"/>
      <c r="EY394" s="17"/>
      <c r="EZ394" s="17"/>
      <c r="FA394" s="17"/>
      <c r="FB394" s="17"/>
      <c r="FC394" s="17"/>
      <c r="FD394" s="17"/>
      <c r="FE394" s="17"/>
      <c r="FF394" s="17"/>
      <c r="FG394" s="17"/>
      <c r="FH394" s="17"/>
      <c r="FI394" s="17"/>
      <c r="FJ394" s="17"/>
      <c r="FK394" s="17"/>
      <c r="FL394" s="17"/>
      <c r="FM394" s="17"/>
      <c r="FN394" s="17"/>
      <c r="FO394" s="17"/>
      <c r="FP394" s="17"/>
      <c r="FQ394" s="17"/>
      <c r="FR394" s="17"/>
      <c r="FS394" s="17"/>
      <c r="FT394" s="17"/>
      <c r="FU394" s="17"/>
      <c r="FV394" s="17"/>
      <c r="FW394" s="17"/>
      <c r="FX394" s="17"/>
      <c r="FY394" s="17"/>
      <c r="FZ394" s="17"/>
      <c r="GA394" s="17"/>
      <c r="GB394" s="17"/>
      <c r="GC394" s="17"/>
      <c r="GD394" s="17"/>
      <c r="GE394" s="17"/>
      <c r="GF394" s="17"/>
      <c r="GG394" s="17"/>
      <c r="GH394" s="17"/>
      <c r="GI394" s="17"/>
      <c r="GJ394" s="17"/>
      <c r="GK394" s="17"/>
      <c r="GL394" s="17"/>
      <c r="GM394" s="17"/>
      <c r="GN394" s="17"/>
      <c r="GO394" s="17"/>
      <c r="GP394" s="17"/>
      <c r="GQ394" s="17"/>
      <c r="GR394" s="17"/>
      <c r="GS394" s="17"/>
      <c r="GT394" s="17"/>
      <c r="GU394" s="17"/>
      <c r="GV394" s="17"/>
      <c r="GW394" s="17"/>
      <c r="GX394" s="17"/>
      <c r="GY394" s="17"/>
      <c r="GZ394" s="17"/>
      <c r="HA394" s="17"/>
    </row>
    <row r="395" spans="1:209" x14ac:dyDescent="0.25">
      <c r="A395" s="37">
        <v>43357</v>
      </c>
      <c r="B395" s="199">
        <v>503</v>
      </c>
      <c r="C395" s="24">
        <v>1214</v>
      </c>
      <c r="D395" s="24">
        <v>1312</v>
      </c>
      <c r="E395" s="22" t="s">
        <v>1908</v>
      </c>
      <c r="F395" s="16"/>
      <c r="G395" s="22" t="s">
        <v>1175</v>
      </c>
      <c r="H395" s="17"/>
      <c r="I395" s="35">
        <v>12300000</v>
      </c>
      <c r="J395" s="35">
        <v>0</v>
      </c>
      <c r="K395" s="35">
        <f t="shared" si="4"/>
        <v>12300000</v>
      </c>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H395" s="17"/>
      <c r="CI395" s="17"/>
      <c r="CJ395" s="17"/>
      <c r="CK395" s="17"/>
      <c r="CL395" s="17"/>
      <c r="CM395" s="17"/>
      <c r="CN395" s="17"/>
      <c r="CO395" s="17"/>
      <c r="CP395" s="17"/>
      <c r="CQ395" s="17"/>
      <c r="CR395" s="17"/>
      <c r="CS395" s="17"/>
      <c r="CT395" s="17"/>
      <c r="CU395" s="17"/>
      <c r="CV395" s="17"/>
      <c r="CW395" s="17"/>
      <c r="CX395" s="17"/>
      <c r="CY395" s="17"/>
      <c r="CZ395" s="17"/>
      <c r="DA395" s="17"/>
      <c r="DB395" s="17"/>
      <c r="DC395" s="17"/>
      <c r="DD395" s="17"/>
      <c r="DE395" s="17"/>
      <c r="DF395" s="17"/>
      <c r="DG395" s="17"/>
      <c r="DH395" s="17"/>
      <c r="DI395" s="17"/>
      <c r="DJ395" s="17"/>
      <c r="DK395" s="17"/>
      <c r="DL395" s="17"/>
      <c r="DM395" s="17"/>
      <c r="DN395" s="17"/>
      <c r="DO395" s="17"/>
      <c r="DP395" s="17"/>
      <c r="DQ395" s="17"/>
      <c r="DR395" s="17"/>
      <c r="DS395" s="17"/>
      <c r="DT395" s="17"/>
      <c r="DU395" s="17"/>
      <c r="DV395" s="17"/>
      <c r="DW395" s="17"/>
      <c r="DX395" s="17"/>
      <c r="DY395" s="17"/>
      <c r="DZ395" s="17"/>
      <c r="EA395" s="17"/>
      <c r="EB395" s="17"/>
      <c r="EC395" s="17"/>
      <c r="ED395" s="17"/>
      <c r="EE395" s="17"/>
      <c r="EF395" s="17"/>
      <c r="EG395" s="17"/>
      <c r="EH395" s="17"/>
      <c r="EI395" s="17"/>
      <c r="EJ395" s="17"/>
      <c r="EK395" s="17"/>
      <c r="EL395" s="17"/>
      <c r="EM395" s="17"/>
      <c r="EN395" s="17"/>
      <c r="EO395" s="17"/>
      <c r="EP395" s="17"/>
      <c r="EQ395" s="17"/>
      <c r="ER395" s="17"/>
      <c r="ES395" s="17"/>
      <c r="ET395" s="17"/>
      <c r="EU395" s="17"/>
      <c r="EV395" s="17"/>
      <c r="EW395" s="17"/>
      <c r="EX395" s="17"/>
      <c r="EY395" s="17"/>
      <c r="EZ395" s="17"/>
      <c r="FA395" s="17"/>
      <c r="FB395" s="17"/>
      <c r="FC395" s="17"/>
      <c r="FD395" s="17"/>
      <c r="FE395" s="17"/>
      <c r="FF395" s="17"/>
      <c r="FG395" s="17"/>
      <c r="FH395" s="17"/>
      <c r="FI395" s="17"/>
      <c r="FJ395" s="17"/>
      <c r="FK395" s="17"/>
      <c r="FL395" s="17"/>
      <c r="FM395" s="17"/>
      <c r="FN395" s="17"/>
      <c r="FO395" s="17"/>
      <c r="FP395" s="17"/>
      <c r="FQ395" s="17"/>
      <c r="FR395" s="17"/>
      <c r="FS395" s="17"/>
      <c r="FT395" s="17"/>
      <c r="FU395" s="17"/>
      <c r="FV395" s="17"/>
      <c r="FW395" s="17"/>
      <c r="FX395" s="17"/>
      <c r="FY395" s="17"/>
      <c r="FZ395" s="17"/>
      <c r="GA395" s="17"/>
      <c r="GB395" s="17"/>
      <c r="GC395" s="17"/>
      <c r="GD395" s="17"/>
      <c r="GE395" s="17"/>
      <c r="GF395" s="17"/>
      <c r="GG395" s="17"/>
      <c r="GH395" s="17"/>
      <c r="GI395" s="17"/>
      <c r="GJ395" s="17"/>
      <c r="GK395" s="17"/>
      <c r="GL395" s="17"/>
      <c r="GM395" s="17"/>
      <c r="GN395" s="17"/>
      <c r="GO395" s="17"/>
      <c r="GP395" s="17"/>
      <c r="GQ395" s="17"/>
      <c r="GR395" s="17"/>
      <c r="GS395" s="17"/>
      <c r="GT395" s="17"/>
      <c r="GU395" s="17"/>
      <c r="GV395" s="17"/>
      <c r="GW395" s="17"/>
      <c r="GX395" s="17"/>
      <c r="GY395" s="17"/>
      <c r="GZ395" s="17"/>
      <c r="HA395" s="17"/>
    </row>
    <row r="396" spans="1:209" x14ac:dyDescent="0.25">
      <c r="A396" s="37">
        <v>43360</v>
      </c>
      <c r="B396" s="199">
        <v>508</v>
      </c>
      <c r="C396" s="24">
        <v>1200</v>
      </c>
      <c r="D396" s="24">
        <v>1313</v>
      </c>
      <c r="E396" s="22" t="s">
        <v>1896</v>
      </c>
      <c r="F396" s="16"/>
      <c r="G396" s="22" t="s">
        <v>1148</v>
      </c>
      <c r="H396" s="17"/>
      <c r="I396" s="35">
        <v>14850000</v>
      </c>
      <c r="J396" s="35">
        <v>0</v>
      </c>
      <c r="K396" s="35">
        <f t="shared" si="4"/>
        <v>14850000</v>
      </c>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7"/>
      <c r="FH396" s="17"/>
      <c r="FI396" s="17"/>
      <c r="FJ396" s="17"/>
      <c r="FK396" s="17"/>
      <c r="FL396" s="17"/>
      <c r="FM396" s="17"/>
      <c r="FN396" s="17"/>
      <c r="FO396" s="17"/>
      <c r="FP396" s="17"/>
      <c r="FQ396" s="17"/>
      <c r="FR396" s="17"/>
      <c r="FS396" s="17"/>
      <c r="FT396" s="17"/>
      <c r="FU396" s="17"/>
      <c r="FV396" s="17"/>
      <c r="FW396" s="17"/>
      <c r="FX396" s="17"/>
      <c r="FY396" s="17"/>
      <c r="FZ396" s="17"/>
      <c r="GA396" s="17"/>
      <c r="GB396" s="17"/>
      <c r="GC396" s="17"/>
      <c r="GD396" s="17"/>
      <c r="GE396" s="17"/>
      <c r="GF396" s="17"/>
      <c r="GG396" s="17"/>
      <c r="GH396" s="17"/>
      <c r="GI396" s="17"/>
      <c r="GJ396" s="17"/>
      <c r="GK396" s="17"/>
      <c r="GL396" s="17"/>
      <c r="GM396" s="17"/>
      <c r="GN396" s="17"/>
      <c r="GO396" s="17"/>
      <c r="GP396" s="17"/>
      <c r="GQ396" s="17"/>
      <c r="GR396" s="17"/>
      <c r="GS396" s="17"/>
      <c r="GT396" s="17"/>
      <c r="GU396" s="17"/>
      <c r="GV396" s="17"/>
      <c r="GW396" s="17"/>
      <c r="GX396" s="17"/>
      <c r="GY396" s="17"/>
      <c r="GZ396" s="17"/>
      <c r="HA396" s="17"/>
    </row>
    <row r="397" spans="1:209" x14ac:dyDescent="0.25">
      <c r="A397" s="37">
        <v>43360</v>
      </c>
      <c r="B397" s="199">
        <v>230</v>
      </c>
      <c r="C397" s="24">
        <v>994</v>
      </c>
      <c r="D397" s="24">
        <v>1330</v>
      </c>
      <c r="E397" s="22" t="s">
        <v>1855</v>
      </c>
      <c r="F397" s="16"/>
      <c r="G397" s="22" t="s">
        <v>1022</v>
      </c>
      <c r="H397" s="17"/>
      <c r="I397" s="35">
        <v>6580000</v>
      </c>
      <c r="J397" s="35">
        <v>0</v>
      </c>
      <c r="K397" s="35">
        <f t="shared" si="4"/>
        <v>6580000</v>
      </c>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c r="CI397" s="17"/>
      <c r="CJ397" s="17"/>
      <c r="CK397" s="17"/>
      <c r="CL397" s="17"/>
      <c r="CM397" s="17"/>
      <c r="CN397" s="17"/>
      <c r="CO397" s="17"/>
      <c r="CP397" s="17"/>
      <c r="CQ397" s="17"/>
      <c r="CR397" s="17"/>
      <c r="CS397" s="17"/>
      <c r="CT397" s="17"/>
      <c r="CU397" s="17"/>
      <c r="CV397" s="17"/>
      <c r="CW397" s="17"/>
      <c r="CX397" s="17"/>
      <c r="CY397" s="17"/>
      <c r="CZ397" s="17"/>
      <c r="DA397" s="17"/>
      <c r="DB397" s="17"/>
      <c r="DC397" s="17"/>
      <c r="DD397" s="17"/>
      <c r="DE397" s="17"/>
      <c r="DF397" s="17"/>
      <c r="DG397" s="17"/>
      <c r="DH397" s="17"/>
      <c r="DI397" s="17"/>
      <c r="DJ397" s="17"/>
      <c r="DK397" s="17"/>
      <c r="DL397" s="17"/>
      <c r="DM397" s="17"/>
      <c r="DN397" s="17"/>
      <c r="DO397" s="17"/>
      <c r="DP397" s="17"/>
      <c r="DQ397" s="17"/>
      <c r="DR397" s="17"/>
      <c r="DS397" s="17"/>
      <c r="DT397" s="17"/>
      <c r="DU397" s="17"/>
      <c r="DV397" s="17"/>
      <c r="DW397" s="17"/>
      <c r="DX397" s="17"/>
      <c r="DY397" s="17"/>
      <c r="DZ397" s="17"/>
      <c r="EA397" s="17"/>
      <c r="EB397" s="17"/>
      <c r="EC397" s="17"/>
      <c r="ED397" s="17"/>
      <c r="EE397" s="17"/>
      <c r="EF397" s="17"/>
      <c r="EG397" s="17"/>
      <c r="EH397" s="17"/>
      <c r="EI397" s="17"/>
      <c r="EJ397" s="17"/>
      <c r="EK397" s="17"/>
      <c r="EL397" s="17"/>
      <c r="EM397" s="17"/>
      <c r="EN397" s="17"/>
      <c r="EO397" s="17"/>
      <c r="EP397" s="17"/>
      <c r="EQ397" s="17"/>
      <c r="ER397" s="17"/>
      <c r="ES397" s="17"/>
      <c r="ET397" s="17"/>
      <c r="EU397" s="17"/>
      <c r="EV397" s="17"/>
      <c r="EW397" s="17"/>
      <c r="EX397" s="17"/>
      <c r="EY397" s="17"/>
      <c r="EZ397" s="17"/>
      <c r="FA397" s="17"/>
      <c r="FB397" s="17"/>
      <c r="FC397" s="17"/>
      <c r="FD397" s="17"/>
      <c r="FE397" s="17"/>
      <c r="FF397" s="17"/>
      <c r="FG397" s="17"/>
      <c r="FH397" s="17"/>
      <c r="FI397" s="17"/>
      <c r="FJ397" s="17"/>
      <c r="FK397" s="17"/>
      <c r="FL397" s="17"/>
      <c r="FM397" s="17"/>
      <c r="FN397" s="17"/>
      <c r="FO397" s="17"/>
      <c r="FP397" s="17"/>
      <c r="FQ397" s="17"/>
      <c r="FR397" s="17"/>
      <c r="FS397" s="17"/>
      <c r="FT397" s="17"/>
      <c r="FU397" s="17"/>
      <c r="FV397" s="17"/>
      <c r="FW397" s="17"/>
      <c r="FX397" s="17"/>
      <c r="FY397" s="17"/>
      <c r="FZ397" s="17"/>
      <c r="GA397" s="17"/>
      <c r="GB397" s="17"/>
      <c r="GC397" s="17"/>
      <c r="GD397" s="17"/>
      <c r="GE397" s="17"/>
      <c r="GF397" s="17"/>
      <c r="GG397" s="17"/>
      <c r="GH397" s="17"/>
      <c r="GI397" s="17"/>
      <c r="GJ397" s="17"/>
      <c r="GK397" s="17"/>
      <c r="GL397" s="17"/>
      <c r="GM397" s="17"/>
      <c r="GN397" s="17"/>
      <c r="GO397" s="17"/>
      <c r="GP397" s="17"/>
      <c r="GQ397" s="17"/>
      <c r="GR397" s="17"/>
      <c r="GS397" s="17"/>
      <c r="GT397" s="17"/>
      <c r="GU397" s="17"/>
      <c r="GV397" s="17"/>
      <c r="GW397" s="17"/>
      <c r="GX397" s="17"/>
      <c r="GY397" s="17"/>
      <c r="GZ397" s="17"/>
      <c r="HA397" s="17"/>
    </row>
    <row r="398" spans="1:209" x14ac:dyDescent="0.25">
      <c r="A398" s="37">
        <v>43360</v>
      </c>
      <c r="B398" s="199">
        <v>281</v>
      </c>
      <c r="C398" s="24">
        <v>1205</v>
      </c>
      <c r="D398" s="24">
        <v>1334</v>
      </c>
      <c r="E398" s="22" t="s">
        <v>1900</v>
      </c>
      <c r="F398" s="16"/>
      <c r="G398" s="22" t="s">
        <v>1072</v>
      </c>
      <c r="H398" s="17"/>
      <c r="I398" s="35">
        <v>14830367</v>
      </c>
      <c r="J398" s="35">
        <v>0</v>
      </c>
      <c r="K398" s="35">
        <f t="shared" si="4"/>
        <v>14830367</v>
      </c>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c r="DR398" s="17"/>
      <c r="DS398" s="17"/>
      <c r="DT398" s="17"/>
      <c r="DU398" s="17"/>
      <c r="DV398" s="17"/>
      <c r="DW398" s="17"/>
      <c r="DX398" s="17"/>
      <c r="DY398" s="17"/>
      <c r="DZ398" s="17"/>
      <c r="EA398" s="17"/>
      <c r="EB398" s="17"/>
      <c r="EC398" s="17"/>
      <c r="ED398" s="17"/>
      <c r="EE398" s="17"/>
      <c r="EF398" s="17"/>
      <c r="EG398" s="17"/>
      <c r="EH398" s="17"/>
      <c r="EI398" s="17"/>
      <c r="EJ398" s="17"/>
      <c r="EK398" s="17"/>
      <c r="EL398" s="17"/>
      <c r="EM398" s="17"/>
      <c r="EN398" s="17"/>
      <c r="EO398" s="17"/>
      <c r="EP398" s="17"/>
      <c r="EQ398" s="17"/>
      <c r="ER398" s="17"/>
      <c r="ES398" s="17"/>
      <c r="ET398" s="17"/>
      <c r="EU398" s="17"/>
      <c r="EV398" s="17"/>
      <c r="EW398" s="17"/>
      <c r="EX398" s="17"/>
      <c r="EY398" s="17"/>
      <c r="EZ398" s="17"/>
      <c r="FA398" s="17"/>
      <c r="FB398" s="17"/>
      <c r="FC398" s="17"/>
      <c r="FD398" s="17"/>
      <c r="FE398" s="17"/>
      <c r="FF398" s="17"/>
      <c r="FG398" s="17"/>
      <c r="FH398" s="17"/>
      <c r="FI398" s="17"/>
      <c r="FJ398" s="17"/>
      <c r="FK398" s="17"/>
      <c r="FL398" s="17"/>
      <c r="FM398" s="17"/>
      <c r="FN398" s="17"/>
      <c r="FO398" s="17"/>
      <c r="FP398" s="17"/>
      <c r="FQ398" s="17"/>
      <c r="FR398" s="17"/>
      <c r="FS398" s="17"/>
      <c r="FT398" s="17"/>
      <c r="FU398" s="17"/>
      <c r="FV398" s="17"/>
      <c r="FW398" s="17"/>
      <c r="FX398" s="17"/>
      <c r="FY398" s="17"/>
      <c r="FZ398" s="17"/>
      <c r="GA398" s="17"/>
      <c r="GB398" s="17"/>
      <c r="GC398" s="17"/>
      <c r="GD398" s="17"/>
      <c r="GE398" s="17"/>
      <c r="GF398" s="17"/>
      <c r="GG398" s="17"/>
      <c r="GH398" s="17"/>
      <c r="GI398" s="17"/>
      <c r="GJ398" s="17"/>
      <c r="GK398" s="17"/>
      <c r="GL398" s="17"/>
      <c r="GM398" s="17"/>
      <c r="GN398" s="17"/>
      <c r="GO398" s="17"/>
      <c r="GP398" s="17"/>
      <c r="GQ398" s="17"/>
      <c r="GR398" s="17"/>
      <c r="GS398" s="17"/>
      <c r="GT398" s="17"/>
      <c r="GU398" s="17"/>
      <c r="GV398" s="17"/>
      <c r="GW398" s="17"/>
      <c r="GX398" s="17"/>
      <c r="GY398" s="17"/>
      <c r="GZ398" s="17"/>
      <c r="HA398" s="17"/>
    </row>
    <row r="399" spans="1:209" x14ac:dyDescent="0.25">
      <c r="A399" s="37">
        <v>43360</v>
      </c>
      <c r="B399" s="199">
        <v>332</v>
      </c>
      <c r="C399" s="24">
        <v>1196</v>
      </c>
      <c r="D399" s="24">
        <v>1335</v>
      </c>
      <c r="E399" s="22" t="s">
        <v>1892</v>
      </c>
      <c r="F399" s="16"/>
      <c r="G399" s="22" t="s">
        <v>1074</v>
      </c>
      <c r="H399" s="17"/>
      <c r="I399" s="35">
        <v>14997000</v>
      </c>
      <c r="J399" s="35">
        <v>0</v>
      </c>
      <c r="K399" s="35">
        <f t="shared" si="4"/>
        <v>14997000</v>
      </c>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c r="CI399" s="17"/>
      <c r="CJ399" s="17"/>
      <c r="CK399" s="17"/>
      <c r="CL399" s="17"/>
      <c r="CM399" s="17"/>
      <c r="CN399" s="17"/>
      <c r="CO399" s="17"/>
      <c r="CP399" s="17"/>
      <c r="CQ399" s="17"/>
      <c r="CR399" s="17"/>
      <c r="CS399" s="17"/>
      <c r="CT399" s="17"/>
      <c r="CU399" s="17"/>
      <c r="CV399" s="17"/>
      <c r="CW399" s="17"/>
      <c r="CX399" s="17"/>
      <c r="CY399" s="17"/>
      <c r="CZ399" s="17"/>
      <c r="DA399" s="17"/>
      <c r="DB399" s="17"/>
      <c r="DC399" s="17"/>
      <c r="DD399" s="17"/>
      <c r="DE399" s="17"/>
      <c r="DF399" s="17"/>
      <c r="DG399" s="17"/>
      <c r="DH399" s="17"/>
      <c r="DI399" s="17"/>
      <c r="DJ399" s="17"/>
      <c r="DK399" s="17"/>
      <c r="DL399" s="17"/>
      <c r="DM399" s="17"/>
      <c r="DN399" s="17"/>
      <c r="DO399" s="17"/>
      <c r="DP399" s="17"/>
      <c r="DQ399" s="17"/>
      <c r="DR399" s="17"/>
      <c r="DS399" s="17"/>
      <c r="DT399" s="17"/>
      <c r="DU399" s="17"/>
      <c r="DV399" s="17"/>
      <c r="DW399" s="17"/>
      <c r="DX399" s="17"/>
      <c r="DY399" s="17"/>
      <c r="DZ399" s="17"/>
      <c r="EA399" s="17"/>
      <c r="EB399" s="17"/>
      <c r="EC399" s="17"/>
      <c r="ED399" s="17"/>
      <c r="EE399" s="17"/>
      <c r="EF399" s="17"/>
      <c r="EG399" s="17"/>
      <c r="EH399" s="17"/>
      <c r="EI399" s="17"/>
      <c r="EJ399" s="17"/>
      <c r="EK399" s="17"/>
      <c r="EL399" s="17"/>
      <c r="EM399" s="17"/>
      <c r="EN399" s="17"/>
      <c r="EO399" s="17"/>
      <c r="EP399" s="17"/>
      <c r="EQ399" s="17"/>
      <c r="ER399" s="17"/>
      <c r="ES399" s="17"/>
      <c r="ET399" s="17"/>
      <c r="EU399" s="17"/>
      <c r="EV399" s="17"/>
      <c r="EW399" s="17"/>
      <c r="EX399" s="17"/>
      <c r="EY399" s="17"/>
      <c r="EZ399" s="17"/>
      <c r="FA399" s="17"/>
      <c r="FB399" s="17"/>
      <c r="FC399" s="17"/>
      <c r="FD399" s="17"/>
      <c r="FE399" s="17"/>
      <c r="FF399" s="17"/>
      <c r="FG399" s="17"/>
      <c r="FH399" s="17"/>
      <c r="FI399" s="17"/>
      <c r="FJ399" s="17"/>
      <c r="FK399" s="17"/>
      <c r="FL399" s="17"/>
      <c r="FM399" s="17"/>
      <c r="FN399" s="17"/>
      <c r="FO399" s="17"/>
      <c r="FP399" s="17"/>
      <c r="FQ399" s="17"/>
      <c r="FR399" s="17"/>
      <c r="FS399" s="17"/>
      <c r="FT399" s="17"/>
      <c r="FU399" s="17"/>
      <c r="FV399" s="17"/>
      <c r="FW399" s="17"/>
      <c r="FX399" s="17"/>
      <c r="FY399" s="17"/>
      <c r="FZ399" s="17"/>
      <c r="GA399" s="17"/>
      <c r="GB399" s="17"/>
      <c r="GC399" s="17"/>
      <c r="GD399" s="17"/>
      <c r="GE399" s="17"/>
      <c r="GF399" s="17"/>
      <c r="GG399" s="17"/>
      <c r="GH399" s="17"/>
      <c r="GI399" s="17"/>
      <c r="GJ399" s="17"/>
      <c r="GK399" s="17"/>
      <c r="GL399" s="17"/>
      <c r="GM399" s="17"/>
      <c r="GN399" s="17"/>
      <c r="GO399" s="17"/>
      <c r="GP399" s="17"/>
      <c r="GQ399" s="17"/>
      <c r="GR399" s="17"/>
      <c r="GS399" s="17"/>
      <c r="GT399" s="17"/>
      <c r="GU399" s="17"/>
      <c r="GV399" s="17"/>
      <c r="GW399" s="17"/>
      <c r="GX399" s="17"/>
      <c r="GY399" s="17"/>
      <c r="GZ399" s="17"/>
      <c r="HA399" s="17"/>
    </row>
    <row r="400" spans="1:209" x14ac:dyDescent="0.25">
      <c r="A400" s="37">
        <v>43360</v>
      </c>
      <c r="B400" s="199">
        <v>617</v>
      </c>
      <c r="C400" s="24">
        <v>1261</v>
      </c>
      <c r="D400" s="24">
        <v>1337</v>
      </c>
      <c r="E400" s="22" t="s">
        <v>1912</v>
      </c>
      <c r="F400" s="16"/>
      <c r="G400" s="22" t="s">
        <v>1192</v>
      </c>
      <c r="H400" s="17"/>
      <c r="I400" s="35">
        <v>13663933</v>
      </c>
      <c r="J400" s="35">
        <v>0</v>
      </c>
      <c r="K400" s="35">
        <f t="shared" si="4"/>
        <v>13663933</v>
      </c>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c r="CI400" s="17"/>
      <c r="CJ400" s="17"/>
      <c r="CK400" s="17"/>
      <c r="CL400" s="17"/>
      <c r="CM400" s="17"/>
      <c r="CN400" s="17"/>
      <c r="CO400" s="17"/>
      <c r="CP400" s="17"/>
      <c r="CQ400" s="17"/>
      <c r="CR400" s="17"/>
      <c r="CS400" s="17"/>
      <c r="CT400" s="17"/>
      <c r="CU400" s="17"/>
      <c r="CV400" s="17"/>
      <c r="CW400" s="17"/>
      <c r="CX400" s="17"/>
      <c r="CY400" s="17"/>
      <c r="CZ400" s="17"/>
      <c r="DA400" s="17"/>
      <c r="DB400" s="17"/>
      <c r="DC400" s="17"/>
      <c r="DD400" s="17"/>
      <c r="DE400" s="17"/>
      <c r="DF400" s="17"/>
      <c r="DG400" s="17"/>
      <c r="DH400" s="17"/>
      <c r="DI400" s="17"/>
      <c r="DJ400" s="17"/>
      <c r="DK400" s="17"/>
      <c r="DL400" s="17"/>
      <c r="DM400" s="17"/>
      <c r="DN400" s="17"/>
      <c r="DO400" s="17"/>
      <c r="DP400" s="17"/>
      <c r="DQ400" s="17"/>
      <c r="DR400" s="17"/>
      <c r="DS400" s="17"/>
      <c r="DT400" s="17"/>
      <c r="DU400" s="17"/>
      <c r="DV400" s="17"/>
      <c r="DW400" s="17"/>
      <c r="DX400" s="17"/>
      <c r="DY400" s="17"/>
      <c r="DZ400" s="17"/>
      <c r="EA400" s="17"/>
      <c r="EB400" s="17"/>
      <c r="EC400" s="17"/>
      <c r="ED400" s="17"/>
      <c r="EE400" s="17"/>
      <c r="EF400" s="17"/>
      <c r="EG400" s="17"/>
      <c r="EH400" s="17"/>
      <c r="EI400" s="17"/>
      <c r="EJ400" s="17"/>
      <c r="EK400" s="17"/>
      <c r="EL400" s="17"/>
      <c r="EM400" s="17"/>
      <c r="EN400" s="17"/>
      <c r="EO400" s="17"/>
      <c r="EP400" s="17"/>
      <c r="EQ400" s="17"/>
      <c r="ER400" s="17"/>
      <c r="ES400" s="17"/>
      <c r="ET400" s="17"/>
      <c r="EU400" s="17"/>
      <c r="EV400" s="17"/>
      <c r="EW400" s="17"/>
      <c r="EX400" s="17"/>
      <c r="EY400" s="17"/>
      <c r="EZ400" s="17"/>
      <c r="FA400" s="17"/>
      <c r="FB400" s="17"/>
      <c r="FC400" s="17"/>
      <c r="FD400" s="17"/>
      <c r="FE400" s="17"/>
      <c r="FF400" s="17"/>
      <c r="FG400" s="17"/>
      <c r="FH400" s="17"/>
      <c r="FI400" s="17"/>
      <c r="FJ400" s="17"/>
      <c r="FK400" s="17"/>
      <c r="FL400" s="17"/>
      <c r="FM400" s="17"/>
      <c r="FN400" s="17"/>
      <c r="FO400" s="17"/>
      <c r="FP400" s="17"/>
      <c r="FQ400" s="17"/>
      <c r="FR400" s="17"/>
      <c r="FS400" s="17"/>
      <c r="FT400" s="17"/>
      <c r="FU400" s="17"/>
      <c r="FV400" s="17"/>
      <c r="FW400" s="17"/>
      <c r="FX400" s="17"/>
      <c r="FY400" s="17"/>
      <c r="FZ400" s="17"/>
      <c r="GA400" s="17"/>
      <c r="GB400" s="17"/>
      <c r="GC400" s="17"/>
      <c r="GD400" s="17"/>
      <c r="GE400" s="17"/>
      <c r="GF400" s="17"/>
      <c r="GG400" s="17"/>
      <c r="GH400" s="17"/>
      <c r="GI400" s="17"/>
      <c r="GJ400" s="17"/>
      <c r="GK400" s="17"/>
      <c r="GL400" s="17"/>
      <c r="GM400" s="17"/>
      <c r="GN400" s="17"/>
      <c r="GO400" s="17"/>
      <c r="GP400" s="17"/>
      <c r="GQ400" s="17"/>
      <c r="GR400" s="17"/>
      <c r="GS400" s="17"/>
      <c r="GT400" s="17"/>
      <c r="GU400" s="17"/>
      <c r="GV400" s="17"/>
      <c r="GW400" s="17"/>
      <c r="GX400" s="17"/>
      <c r="GY400" s="17"/>
      <c r="GZ400" s="17"/>
      <c r="HA400" s="17"/>
    </row>
    <row r="401" spans="1:209" x14ac:dyDescent="0.25">
      <c r="A401" s="37">
        <v>43360</v>
      </c>
      <c r="B401" s="199">
        <v>252</v>
      </c>
      <c r="C401" s="24">
        <v>1010</v>
      </c>
      <c r="D401" s="24">
        <v>1338</v>
      </c>
      <c r="E401" s="22" t="s">
        <v>1856</v>
      </c>
      <c r="F401" s="16"/>
      <c r="G401" s="22" t="s">
        <v>1038</v>
      </c>
      <c r="H401" s="17"/>
      <c r="I401" s="35">
        <v>6580000</v>
      </c>
      <c r="J401" s="35">
        <v>0</v>
      </c>
      <c r="K401" s="35">
        <f t="shared" si="4"/>
        <v>6580000</v>
      </c>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c r="CI401" s="17"/>
      <c r="CJ401" s="17"/>
      <c r="CK401" s="17"/>
      <c r="CL401" s="17"/>
      <c r="CM401" s="17"/>
      <c r="CN401" s="17"/>
      <c r="CO401" s="17"/>
      <c r="CP401" s="17"/>
      <c r="CQ401" s="17"/>
      <c r="CR401" s="17"/>
      <c r="CS401" s="17"/>
      <c r="CT401" s="17"/>
      <c r="CU401" s="17"/>
      <c r="CV401" s="17"/>
      <c r="CW401" s="17"/>
      <c r="CX401" s="17"/>
      <c r="CY401" s="17"/>
      <c r="CZ401" s="17"/>
      <c r="DA401" s="17"/>
      <c r="DB401" s="17"/>
      <c r="DC401" s="17"/>
      <c r="DD401" s="17"/>
      <c r="DE401" s="17"/>
      <c r="DF401" s="17"/>
      <c r="DG401" s="17"/>
      <c r="DH401" s="17"/>
      <c r="DI401" s="17"/>
      <c r="DJ401" s="17"/>
      <c r="DK401" s="17"/>
      <c r="DL401" s="17"/>
      <c r="DM401" s="17"/>
      <c r="DN401" s="17"/>
      <c r="DO401" s="17"/>
      <c r="DP401" s="17"/>
      <c r="DQ401" s="17"/>
      <c r="DR401" s="17"/>
      <c r="DS401" s="17"/>
      <c r="DT401" s="17"/>
      <c r="DU401" s="17"/>
      <c r="DV401" s="17"/>
      <c r="DW401" s="17"/>
      <c r="DX401" s="17"/>
      <c r="DY401" s="17"/>
      <c r="DZ401" s="17"/>
      <c r="EA401" s="17"/>
      <c r="EB401" s="17"/>
      <c r="EC401" s="17"/>
      <c r="ED401" s="17"/>
      <c r="EE401" s="17"/>
      <c r="EF401" s="17"/>
      <c r="EG401" s="17"/>
      <c r="EH401" s="17"/>
      <c r="EI401" s="17"/>
      <c r="EJ401" s="17"/>
      <c r="EK401" s="17"/>
      <c r="EL401" s="17"/>
      <c r="EM401" s="17"/>
      <c r="EN401" s="17"/>
      <c r="EO401" s="17"/>
      <c r="EP401" s="17"/>
      <c r="EQ401" s="17"/>
      <c r="ER401" s="17"/>
      <c r="ES401" s="17"/>
      <c r="ET401" s="17"/>
      <c r="EU401" s="17"/>
      <c r="EV401" s="17"/>
      <c r="EW401" s="17"/>
      <c r="EX401" s="17"/>
      <c r="EY401" s="17"/>
      <c r="EZ401" s="17"/>
      <c r="FA401" s="17"/>
      <c r="FB401" s="17"/>
      <c r="FC401" s="17"/>
      <c r="FD401" s="17"/>
      <c r="FE401" s="17"/>
      <c r="FF401" s="17"/>
      <c r="FG401" s="17"/>
      <c r="FH401" s="17"/>
      <c r="FI401" s="17"/>
      <c r="FJ401" s="17"/>
      <c r="FK401" s="17"/>
      <c r="FL401" s="17"/>
      <c r="FM401" s="17"/>
      <c r="FN401" s="17"/>
      <c r="FO401" s="17"/>
      <c r="FP401" s="17"/>
      <c r="FQ401" s="17"/>
      <c r="FR401" s="17"/>
      <c r="FS401" s="17"/>
      <c r="FT401" s="17"/>
      <c r="FU401" s="17"/>
      <c r="FV401" s="17"/>
      <c r="FW401" s="17"/>
      <c r="FX401" s="17"/>
      <c r="FY401" s="17"/>
      <c r="FZ401" s="17"/>
      <c r="GA401" s="17"/>
      <c r="GB401" s="17"/>
      <c r="GC401" s="17"/>
      <c r="GD401" s="17"/>
      <c r="GE401" s="17"/>
      <c r="GF401" s="17"/>
      <c r="GG401" s="17"/>
      <c r="GH401" s="17"/>
      <c r="GI401" s="17"/>
      <c r="GJ401" s="17"/>
      <c r="GK401" s="17"/>
      <c r="GL401" s="17"/>
      <c r="GM401" s="17"/>
      <c r="GN401" s="17"/>
      <c r="GO401" s="17"/>
      <c r="GP401" s="17"/>
      <c r="GQ401" s="17"/>
      <c r="GR401" s="17"/>
      <c r="GS401" s="17"/>
      <c r="GT401" s="17"/>
      <c r="GU401" s="17"/>
      <c r="GV401" s="17"/>
      <c r="GW401" s="17"/>
      <c r="GX401" s="17"/>
      <c r="GY401" s="17"/>
      <c r="GZ401" s="17"/>
      <c r="HA401" s="17"/>
    </row>
    <row r="402" spans="1:209" x14ac:dyDescent="0.25">
      <c r="A402" s="37">
        <v>43360</v>
      </c>
      <c r="B402" s="199">
        <v>296</v>
      </c>
      <c r="C402" s="24">
        <v>1136</v>
      </c>
      <c r="D402" s="24">
        <v>1339</v>
      </c>
      <c r="E402" s="22" t="s">
        <v>1875</v>
      </c>
      <c r="F402" s="16"/>
      <c r="G402" s="22" t="s">
        <v>1060</v>
      </c>
      <c r="H402" s="17"/>
      <c r="I402" s="35">
        <v>14080000</v>
      </c>
      <c r="J402" s="35">
        <v>0</v>
      </c>
      <c r="K402" s="35">
        <f t="shared" si="4"/>
        <v>14080000</v>
      </c>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c r="DR402" s="17"/>
      <c r="DS402" s="17"/>
      <c r="DT402" s="17"/>
      <c r="DU402" s="17"/>
      <c r="DV402" s="17"/>
      <c r="DW402" s="17"/>
      <c r="DX402" s="17"/>
      <c r="DY402" s="17"/>
      <c r="DZ402" s="17"/>
      <c r="EA402" s="17"/>
      <c r="EB402" s="17"/>
      <c r="EC402" s="17"/>
      <c r="ED402" s="17"/>
      <c r="EE402" s="17"/>
      <c r="EF402" s="17"/>
      <c r="EG402" s="17"/>
      <c r="EH402" s="17"/>
      <c r="EI402" s="17"/>
      <c r="EJ402" s="17"/>
      <c r="EK402" s="17"/>
      <c r="EL402" s="17"/>
      <c r="EM402" s="17"/>
      <c r="EN402" s="17"/>
      <c r="EO402" s="17"/>
      <c r="EP402" s="17"/>
      <c r="EQ402" s="17"/>
      <c r="ER402" s="17"/>
      <c r="ES402" s="17"/>
      <c r="ET402" s="17"/>
      <c r="EU402" s="17"/>
      <c r="EV402" s="17"/>
      <c r="EW402" s="17"/>
      <c r="EX402" s="17"/>
      <c r="EY402" s="17"/>
      <c r="EZ402" s="17"/>
      <c r="FA402" s="17"/>
      <c r="FB402" s="17"/>
      <c r="FC402" s="17"/>
      <c r="FD402" s="17"/>
      <c r="FE402" s="17"/>
      <c r="FF402" s="17"/>
      <c r="FG402" s="17"/>
      <c r="FH402" s="17"/>
      <c r="FI402" s="17"/>
      <c r="FJ402" s="17"/>
      <c r="FK402" s="17"/>
      <c r="FL402" s="17"/>
      <c r="FM402" s="17"/>
      <c r="FN402" s="17"/>
      <c r="FO402" s="17"/>
      <c r="FP402" s="17"/>
      <c r="FQ402" s="17"/>
      <c r="FR402" s="17"/>
      <c r="FS402" s="17"/>
      <c r="FT402" s="17"/>
      <c r="FU402" s="17"/>
      <c r="FV402" s="17"/>
      <c r="FW402" s="17"/>
      <c r="FX402" s="17"/>
      <c r="FY402" s="17"/>
      <c r="FZ402" s="17"/>
      <c r="GA402" s="17"/>
      <c r="GB402" s="17"/>
      <c r="GC402" s="17"/>
      <c r="GD402" s="17"/>
      <c r="GE402" s="17"/>
      <c r="GF402" s="17"/>
      <c r="GG402" s="17"/>
      <c r="GH402" s="17"/>
      <c r="GI402" s="17"/>
      <c r="GJ402" s="17"/>
      <c r="GK402" s="17"/>
      <c r="GL402" s="17"/>
      <c r="GM402" s="17"/>
      <c r="GN402" s="17"/>
      <c r="GO402" s="17"/>
      <c r="GP402" s="17"/>
      <c r="GQ402" s="17"/>
      <c r="GR402" s="17"/>
      <c r="GS402" s="17"/>
      <c r="GT402" s="17"/>
      <c r="GU402" s="17"/>
      <c r="GV402" s="17"/>
      <c r="GW402" s="17"/>
      <c r="GX402" s="17"/>
      <c r="GY402" s="17"/>
      <c r="GZ402" s="17"/>
      <c r="HA402" s="17"/>
    </row>
    <row r="403" spans="1:209" x14ac:dyDescent="0.25">
      <c r="A403" s="37">
        <v>43360</v>
      </c>
      <c r="B403" s="199">
        <v>399</v>
      </c>
      <c r="C403" s="24">
        <v>1206</v>
      </c>
      <c r="D403" s="24">
        <v>1340</v>
      </c>
      <c r="E403" s="22" t="s">
        <v>1901</v>
      </c>
      <c r="F403" s="16"/>
      <c r="G403" s="22" t="s">
        <v>1112</v>
      </c>
      <c r="H403" s="17"/>
      <c r="I403" s="35">
        <v>13200000</v>
      </c>
      <c r="J403" s="35">
        <v>0</v>
      </c>
      <c r="K403" s="35">
        <f t="shared" si="4"/>
        <v>13200000</v>
      </c>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H403" s="17"/>
      <c r="CI403" s="17"/>
      <c r="CJ403" s="17"/>
      <c r="CK403" s="17"/>
      <c r="CL403" s="17"/>
      <c r="CM403" s="17"/>
      <c r="CN403" s="17"/>
      <c r="CO403" s="17"/>
      <c r="CP403" s="17"/>
      <c r="CQ403" s="17"/>
      <c r="CR403" s="17"/>
      <c r="CS403" s="17"/>
      <c r="CT403" s="17"/>
      <c r="CU403" s="17"/>
      <c r="CV403" s="17"/>
      <c r="CW403" s="17"/>
      <c r="CX403" s="17"/>
      <c r="CY403" s="17"/>
      <c r="CZ403" s="17"/>
      <c r="DA403" s="17"/>
      <c r="DB403" s="17"/>
      <c r="DC403" s="17"/>
      <c r="DD403" s="17"/>
      <c r="DE403" s="17"/>
      <c r="DF403" s="17"/>
      <c r="DG403" s="17"/>
      <c r="DH403" s="17"/>
      <c r="DI403" s="17"/>
      <c r="DJ403" s="17"/>
      <c r="DK403" s="17"/>
      <c r="DL403" s="17"/>
      <c r="DM403" s="17"/>
      <c r="DN403" s="17"/>
      <c r="DO403" s="17"/>
      <c r="DP403" s="17"/>
      <c r="DQ403" s="17"/>
      <c r="DR403" s="17"/>
      <c r="DS403" s="17"/>
      <c r="DT403" s="17"/>
      <c r="DU403" s="17"/>
      <c r="DV403" s="17"/>
      <c r="DW403" s="17"/>
      <c r="DX403" s="17"/>
      <c r="DY403" s="17"/>
      <c r="DZ403" s="17"/>
      <c r="EA403" s="17"/>
      <c r="EB403" s="17"/>
      <c r="EC403" s="17"/>
      <c r="ED403" s="17"/>
      <c r="EE403" s="17"/>
      <c r="EF403" s="17"/>
      <c r="EG403" s="17"/>
      <c r="EH403" s="17"/>
      <c r="EI403" s="17"/>
      <c r="EJ403" s="17"/>
      <c r="EK403" s="17"/>
      <c r="EL403" s="17"/>
      <c r="EM403" s="17"/>
      <c r="EN403" s="17"/>
      <c r="EO403" s="17"/>
      <c r="EP403" s="17"/>
      <c r="EQ403" s="17"/>
      <c r="ER403" s="17"/>
      <c r="ES403" s="17"/>
      <c r="ET403" s="17"/>
      <c r="EU403" s="17"/>
      <c r="EV403" s="17"/>
      <c r="EW403" s="17"/>
      <c r="EX403" s="17"/>
      <c r="EY403" s="17"/>
      <c r="EZ403" s="17"/>
      <c r="FA403" s="17"/>
      <c r="FB403" s="17"/>
      <c r="FC403" s="17"/>
      <c r="FD403" s="17"/>
      <c r="FE403" s="17"/>
      <c r="FF403" s="17"/>
      <c r="FG403" s="17"/>
      <c r="FH403" s="17"/>
      <c r="FI403" s="17"/>
      <c r="FJ403" s="17"/>
      <c r="FK403" s="17"/>
      <c r="FL403" s="17"/>
      <c r="FM403" s="17"/>
      <c r="FN403" s="17"/>
      <c r="FO403" s="17"/>
      <c r="FP403" s="17"/>
      <c r="FQ403" s="17"/>
      <c r="FR403" s="17"/>
      <c r="FS403" s="17"/>
      <c r="FT403" s="17"/>
      <c r="FU403" s="17"/>
      <c r="FV403" s="17"/>
      <c r="FW403" s="17"/>
      <c r="FX403" s="17"/>
      <c r="FY403" s="17"/>
      <c r="FZ403" s="17"/>
      <c r="GA403" s="17"/>
      <c r="GB403" s="17"/>
      <c r="GC403" s="17"/>
      <c r="GD403" s="17"/>
      <c r="GE403" s="17"/>
      <c r="GF403" s="17"/>
      <c r="GG403" s="17"/>
      <c r="GH403" s="17"/>
      <c r="GI403" s="17"/>
      <c r="GJ403" s="17"/>
      <c r="GK403" s="17"/>
      <c r="GL403" s="17"/>
      <c r="GM403" s="17"/>
      <c r="GN403" s="17"/>
      <c r="GO403" s="17"/>
      <c r="GP403" s="17"/>
      <c r="GQ403" s="17"/>
      <c r="GR403" s="17"/>
      <c r="GS403" s="17"/>
      <c r="GT403" s="17"/>
      <c r="GU403" s="17"/>
      <c r="GV403" s="17"/>
      <c r="GW403" s="17"/>
      <c r="GX403" s="17"/>
      <c r="GY403" s="17"/>
      <c r="GZ403" s="17"/>
      <c r="HA403" s="17"/>
    </row>
    <row r="404" spans="1:209" x14ac:dyDescent="0.25">
      <c r="A404" s="37">
        <v>43360</v>
      </c>
      <c r="B404" s="199">
        <v>283</v>
      </c>
      <c r="C404" s="24">
        <v>1091</v>
      </c>
      <c r="D404" s="24">
        <v>1341</v>
      </c>
      <c r="E404" s="22" t="s">
        <v>1867</v>
      </c>
      <c r="F404" s="16"/>
      <c r="G404" s="22" t="s">
        <v>1054</v>
      </c>
      <c r="H404" s="17"/>
      <c r="I404" s="35">
        <v>18600000</v>
      </c>
      <c r="J404" s="35">
        <v>0</v>
      </c>
      <c r="K404" s="35">
        <f t="shared" si="4"/>
        <v>18600000</v>
      </c>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H404" s="17"/>
      <c r="CI404" s="17"/>
      <c r="CJ404" s="17"/>
      <c r="CK404" s="17"/>
      <c r="CL404" s="17"/>
      <c r="CM404" s="17"/>
      <c r="CN404" s="17"/>
      <c r="CO404" s="17"/>
      <c r="CP404" s="17"/>
      <c r="CQ404" s="17"/>
      <c r="CR404" s="17"/>
      <c r="CS404" s="17"/>
      <c r="CT404" s="17"/>
      <c r="CU404" s="17"/>
      <c r="CV404" s="17"/>
      <c r="CW404" s="17"/>
      <c r="CX404" s="17"/>
      <c r="CY404" s="17"/>
      <c r="CZ404" s="17"/>
      <c r="DA404" s="17"/>
      <c r="DB404" s="17"/>
      <c r="DC404" s="17"/>
      <c r="DD404" s="17"/>
      <c r="DE404" s="17"/>
      <c r="DF404" s="17"/>
      <c r="DG404" s="17"/>
      <c r="DH404" s="17"/>
      <c r="DI404" s="17"/>
      <c r="DJ404" s="17"/>
      <c r="DK404" s="17"/>
      <c r="DL404" s="17"/>
      <c r="DM404" s="17"/>
      <c r="DN404" s="17"/>
      <c r="DO404" s="17"/>
      <c r="DP404" s="17"/>
      <c r="DQ404" s="17"/>
      <c r="DR404" s="17"/>
      <c r="DS404" s="17"/>
      <c r="DT404" s="17"/>
      <c r="DU404" s="17"/>
      <c r="DV404" s="17"/>
      <c r="DW404" s="17"/>
      <c r="DX404" s="17"/>
      <c r="DY404" s="17"/>
      <c r="DZ404" s="17"/>
      <c r="EA404" s="17"/>
      <c r="EB404" s="17"/>
      <c r="EC404" s="17"/>
      <c r="ED404" s="17"/>
      <c r="EE404" s="17"/>
      <c r="EF404" s="17"/>
      <c r="EG404" s="17"/>
      <c r="EH404" s="17"/>
      <c r="EI404" s="17"/>
      <c r="EJ404" s="17"/>
      <c r="EK404" s="17"/>
      <c r="EL404" s="17"/>
      <c r="EM404" s="17"/>
      <c r="EN404" s="17"/>
      <c r="EO404" s="17"/>
      <c r="EP404" s="17"/>
      <c r="EQ404" s="17"/>
      <c r="ER404" s="17"/>
      <c r="ES404" s="17"/>
      <c r="ET404" s="17"/>
      <c r="EU404" s="17"/>
      <c r="EV404" s="17"/>
      <c r="EW404" s="17"/>
      <c r="EX404" s="17"/>
      <c r="EY404" s="17"/>
      <c r="EZ404" s="17"/>
      <c r="FA404" s="17"/>
      <c r="FB404" s="17"/>
      <c r="FC404" s="17"/>
      <c r="FD404" s="17"/>
      <c r="FE404" s="17"/>
      <c r="FF404" s="17"/>
      <c r="FG404" s="17"/>
      <c r="FH404" s="17"/>
      <c r="FI404" s="17"/>
      <c r="FJ404" s="17"/>
      <c r="FK404" s="17"/>
      <c r="FL404" s="17"/>
      <c r="FM404" s="17"/>
      <c r="FN404" s="17"/>
      <c r="FO404" s="17"/>
      <c r="FP404" s="17"/>
      <c r="FQ404" s="17"/>
      <c r="FR404" s="17"/>
      <c r="FS404" s="17"/>
      <c r="FT404" s="17"/>
      <c r="FU404" s="17"/>
      <c r="FV404" s="17"/>
      <c r="FW404" s="17"/>
      <c r="FX404" s="17"/>
      <c r="FY404" s="17"/>
      <c r="FZ404" s="17"/>
      <c r="GA404" s="17"/>
      <c r="GB404" s="17"/>
      <c r="GC404" s="17"/>
      <c r="GD404" s="17"/>
      <c r="GE404" s="17"/>
      <c r="GF404" s="17"/>
      <c r="GG404" s="17"/>
      <c r="GH404" s="17"/>
      <c r="GI404" s="17"/>
      <c r="GJ404" s="17"/>
      <c r="GK404" s="17"/>
      <c r="GL404" s="17"/>
      <c r="GM404" s="17"/>
      <c r="GN404" s="17"/>
      <c r="GO404" s="17"/>
      <c r="GP404" s="17"/>
      <c r="GQ404" s="17"/>
      <c r="GR404" s="17"/>
      <c r="GS404" s="17"/>
      <c r="GT404" s="17"/>
      <c r="GU404" s="17"/>
      <c r="GV404" s="17"/>
      <c r="GW404" s="17"/>
      <c r="GX404" s="17"/>
      <c r="GY404" s="17"/>
      <c r="GZ404" s="17"/>
      <c r="HA404" s="17"/>
    </row>
    <row r="405" spans="1:209" x14ac:dyDescent="0.25">
      <c r="A405" s="37">
        <v>43360</v>
      </c>
      <c r="B405" s="199">
        <v>365</v>
      </c>
      <c r="C405" s="24">
        <v>1199</v>
      </c>
      <c r="D405" s="24">
        <v>1343</v>
      </c>
      <c r="E405" s="22" t="s">
        <v>1895</v>
      </c>
      <c r="F405" s="16"/>
      <c r="G405" s="22" t="s">
        <v>1111</v>
      </c>
      <c r="H405" s="17"/>
      <c r="I405" s="35">
        <v>15426667</v>
      </c>
      <c r="J405" s="35">
        <v>0</v>
      </c>
      <c r="K405" s="35">
        <f t="shared" si="4"/>
        <v>15426667</v>
      </c>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H405" s="17"/>
      <c r="CI405" s="17"/>
      <c r="CJ405" s="17"/>
      <c r="CK405" s="17"/>
      <c r="CL405" s="17"/>
      <c r="CM405" s="17"/>
      <c r="CN405" s="17"/>
      <c r="CO405" s="17"/>
      <c r="CP405" s="17"/>
      <c r="CQ405" s="17"/>
      <c r="CR405" s="17"/>
      <c r="CS405" s="17"/>
      <c r="CT405" s="17"/>
      <c r="CU405" s="17"/>
      <c r="CV405" s="17"/>
      <c r="CW405" s="17"/>
      <c r="CX405" s="17"/>
      <c r="CY405" s="17"/>
      <c r="CZ405" s="17"/>
      <c r="DA405" s="17"/>
      <c r="DB405" s="17"/>
      <c r="DC405" s="17"/>
      <c r="DD405" s="17"/>
      <c r="DE405" s="17"/>
      <c r="DF405" s="17"/>
      <c r="DG405" s="17"/>
      <c r="DH405" s="17"/>
      <c r="DI405" s="17"/>
      <c r="DJ405" s="17"/>
      <c r="DK405" s="17"/>
      <c r="DL405" s="17"/>
      <c r="DM405" s="17"/>
      <c r="DN405" s="17"/>
      <c r="DO405" s="17"/>
      <c r="DP405" s="17"/>
      <c r="DQ405" s="17"/>
      <c r="DR405" s="17"/>
      <c r="DS405" s="17"/>
      <c r="DT405" s="17"/>
      <c r="DU405" s="17"/>
      <c r="DV405" s="17"/>
      <c r="DW405" s="17"/>
      <c r="DX405" s="17"/>
      <c r="DY405" s="17"/>
      <c r="DZ405" s="17"/>
      <c r="EA405" s="17"/>
      <c r="EB405" s="17"/>
      <c r="EC405" s="17"/>
      <c r="ED405" s="17"/>
      <c r="EE405" s="17"/>
      <c r="EF405" s="17"/>
      <c r="EG405" s="17"/>
      <c r="EH405" s="17"/>
      <c r="EI405" s="17"/>
      <c r="EJ405" s="17"/>
      <c r="EK405" s="17"/>
      <c r="EL405" s="17"/>
      <c r="EM405" s="17"/>
      <c r="EN405" s="17"/>
      <c r="EO405" s="17"/>
      <c r="EP405" s="17"/>
      <c r="EQ405" s="17"/>
      <c r="ER405" s="17"/>
      <c r="ES405" s="17"/>
      <c r="ET405" s="17"/>
      <c r="EU405" s="17"/>
      <c r="EV405" s="17"/>
      <c r="EW405" s="17"/>
      <c r="EX405" s="17"/>
      <c r="EY405" s="17"/>
      <c r="EZ405" s="17"/>
      <c r="FA405" s="17"/>
      <c r="FB405" s="17"/>
      <c r="FC405" s="17"/>
      <c r="FD405" s="17"/>
      <c r="FE405" s="17"/>
      <c r="FF405" s="17"/>
      <c r="FG405" s="17"/>
      <c r="FH405" s="17"/>
      <c r="FI405" s="17"/>
      <c r="FJ405" s="17"/>
      <c r="FK405" s="17"/>
      <c r="FL405" s="17"/>
      <c r="FM405" s="17"/>
      <c r="FN405" s="17"/>
      <c r="FO405" s="17"/>
      <c r="FP405" s="17"/>
      <c r="FQ405" s="17"/>
      <c r="FR405" s="17"/>
      <c r="FS405" s="17"/>
      <c r="FT405" s="17"/>
      <c r="FU405" s="17"/>
      <c r="FV405" s="17"/>
      <c r="FW405" s="17"/>
      <c r="FX405" s="17"/>
      <c r="FY405" s="17"/>
      <c r="FZ405" s="17"/>
      <c r="GA405" s="17"/>
      <c r="GB405" s="17"/>
      <c r="GC405" s="17"/>
      <c r="GD405" s="17"/>
      <c r="GE405" s="17"/>
      <c r="GF405" s="17"/>
      <c r="GG405" s="17"/>
      <c r="GH405" s="17"/>
      <c r="GI405" s="17"/>
      <c r="GJ405" s="17"/>
      <c r="GK405" s="17"/>
      <c r="GL405" s="17"/>
      <c r="GM405" s="17"/>
      <c r="GN405" s="17"/>
      <c r="GO405" s="17"/>
      <c r="GP405" s="17"/>
      <c r="GQ405" s="17"/>
      <c r="GR405" s="17"/>
      <c r="GS405" s="17"/>
      <c r="GT405" s="17"/>
      <c r="GU405" s="17"/>
      <c r="GV405" s="17"/>
      <c r="GW405" s="17"/>
      <c r="GX405" s="17"/>
      <c r="GY405" s="17"/>
      <c r="GZ405" s="17"/>
      <c r="HA405" s="17"/>
    </row>
    <row r="406" spans="1:209" x14ac:dyDescent="0.25">
      <c r="A406" s="37">
        <v>43360</v>
      </c>
      <c r="B406" s="199">
        <v>373</v>
      </c>
      <c r="C406" s="24">
        <v>1198</v>
      </c>
      <c r="D406" s="24">
        <v>1344</v>
      </c>
      <c r="E406" s="22" t="s">
        <v>1894</v>
      </c>
      <c r="F406" s="16"/>
      <c r="G406" s="22" t="s">
        <v>1070</v>
      </c>
      <c r="H406" s="17"/>
      <c r="I406" s="35">
        <v>14997000</v>
      </c>
      <c r="J406" s="35">
        <v>0</v>
      </c>
      <c r="K406" s="35">
        <f t="shared" si="4"/>
        <v>14997000</v>
      </c>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7"/>
      <c r="FH406" s="17"/>
      <c r="FI406" s="17"/>
      <c r="FJ406" s="17"/>
      <c r="FK406" s="17"/>
      <c r="FL406" s="17"/>
      <c r="FM406" s="17"/>
      <c r="FN406" s="17"/>
      <c r="FO406" s="17"/>
      <c r="FP406" s="17"/>
      <c r="FQ406" s="17"/>
      <c r="FR406" s="17"/>
      <c r="FS406" s="17"/>
      <c r="FT406" s="17"/>
      <c r="FU406" s="17"/>
      <c r="FV406" s="17"/>
      <c r="FW406" s="17"/>
      <c r="FX406" s="17"/>
      <c r="FY406" s="17"/>
      <c r="FZ406" s="17"/>
      <c r="GA406" s="17"/>
      <c r="GB406" s="17"/>
      <c r="GC406" s="17"/>
      <c r="GD406" s="17"/>
      <c r="GE406" s="17"/>
      <c r="GF406" s="17"/>
      <c r="GG406" s="17"/>
      <c r="GH406" s="17"/>
      <c r="GI406" s="17"/>
      <c r="GJ406" s="17"/>
      <c r="GK406" s="17"/>
      <c r="GL406" s="17"/>
      <c r="GM406" s="17"/>
      <c r="GN406" s="17"/>
      <c r="GO406" s="17"/>
      <c r="GP406" s="17"/>
      <c r="GQ406" s="17"/>
      <c r="GR406" s="17"/>
      <c r="GS406" s="17"/>
      <c r="GT406" s="17"/>
      <c r="GU406" s="17"/>
      <c r="GV406" s="17"/>
      <c r="GW406" s="17"/>
      <c r="GX406" s="17"/>
      <c r="GY406" s="17"/>
      <c r="GZ406" s="17"/>
      <c r="HA406" s="17"/>
    </row>
    <row r="407" spans="1:209" x14ac:dyDescent="0.25">
      <c r="A407" s="37">
        <v>43360</v>
      </c>
      <c r="B407" s="199">
        <v>460</v>
      </c>
      <c r="C407" s="24">
        <v>1209</v>
      </c>
      <c r="D407" s="24">
        <v>1345</v>
      </c>
      <c r="E407" s="22" t="s">
        <v>1904</v>
      </c>
      <c r="F407" s="16"/>
      <c r="G407" s="22" t="s">
        <v>1127</v>
      </c>
      <c r="H407" s="17"/>
      <c r="I407" s="35">
        <v>23466667</v>
      </c>
      <c r="J407" s="35">
        <v>0</v>
      </c>
      <c r="K407" s="35">
        <f t="shared" si="4"/>
        <v>23466667</v>
      </c>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H407" s="17"/>
      <c r="CI407" s="17"/>
      <c r="CJ407" s="17"/>
      <c r="CK407" s="17"/>
      <c r="CL407" s="17"/>
      <c r="CM407" s="17"/>
      <c r="CN407" s="17"/>
      <c r="CO407" s="17"/>
      <c r="CP407" s="17"/>
      <c r="CQ407" s="17"/>
      <c r="CR407" s="17"/>
      <c r="CS407" s="17"/>
      <c r="CT407" s="17"/>
      <c r="CU407" s="17"/>
      <c r="CV407" s="17"/>
      <c r="CW407" s="17"/>
      <c r="CX407" s="17"/>
      <c r="CY407" s="17"/>
      <c r="CZ407" s="17"/>
      <c r="DA407" s="17"/>
      <c r="DB407" s="17"/>
      <c r="DC407" s="17"/>
      <c r="DD407" s="17"/>
      <c r="DE407" s="17"/>
      <c r="DF407" s="17"/>
      <c r="DG407" s="17"/>
      <c r="DH407" s="17"/>
      <c r="DI407" s="17"/>
      <c r="DJ407" s="17"/>
      <c r="DK407" s="17"/>
      <c r="DL407" s="17"/>
      <c r="DM407" s="17"/>
      <c r="DN407" s="17"/>
      <c r="DO407" s="17"/>
      <c r="DP407" s="17"/>
      <c r="DQ407" s="17"/>
      <c r="DR407" s="17"/>
      <c r="DS407" s="17"/>
      <c r="DT407" s="17"/>
      <c r="DU407" s="17"/>
      <c r="DV407" s="17"/>
      <c r="DW407" s="17"/>
      <c r="DX407" s="17"/>
      <c r="DY407" s="17"/>
      <c r="DZ407" s="17"/>
      <c r="EA407" s="17"/>
      <c r="EB407" s="17"/>
      <c r="EC407" s="17"/>
      <c r="ED407" s="17"/>
      <c r="EE407" s="17"/>
      <c r="EF407" s="17"/>
      <c r="EG407" s="17"/>
      <c r="EH407" s="17"/>
      <c r="EI407" s="17"/>
      <c r="EJ407" s="17"/>
      <c r="EK407" s="17"/>
      <c r="EL407" s="17"/>
      <c r="EM407" s="17"/>
      <c r="EN407" s="17"/>
      <c r="EO407" s="17"/>
      <c r="EP407" s="17"/>
      <c r="EQ407" s="17"/>
      <c r="ER407" s="17"/>
      <c r="ES407" s="17"/>
      <c r="ET407" s="17"/>
      <c r="EU407" s="17"/>
      <c r="EV407" s="17"/>
      <c r="EW407" s="17"/>
      <c r="EX407" s="17"/>
      <c r="EY407" s="17"/>
      <c r="EZ407" s="17"/>
      <c r="FA407" s="17"/>
      <c r="FB407" s="17"/>
      <c r="FC407" s="17"/>
      <c r="FD407" s="17"/>
      <c r="FE407" s="17"/>
      <c r="FF407" s="17"/>
      <c r="FG407" s="17"/>
      <c r="FH407" s="17"/>
      <c r="FI407" s="17"/>
      <c r="FJ407" s="17"/>
      <c r="FK407" s="17"/>
      <c r="FL407" s="17"/>
      <c r="FM407" s="17"/>
      <c r="FN407" s="17"/>
      <c r="FO407" s="17"/>
      <c r="FP407" s="17"/>
      <c r="FQ407" s="17"/>
      <c r="FR407" s="17"/>
      <c r="FS407" s="17"/>
      <c r="FT407" s="17"/>
      <c r="FU407" s="17"/>
      <c r="FV407" s="17"/>
      <c r="FW407" s="17"/>
      <c r="FX407" s="17"/>
      <c r="FY407" s="17"/>
      <c r="FZ407" s="17"/>
      <c r="GA407" s="17"/>
      <c r="GB407" s="17"/>
      <c r="GC407" s="17"/>
      <c r="GD407" s="17"/>
      <c r="GE407" s="17"/>
      <c r="GF407" s="17"/>
      <c r="GG407" s="17"/>
      <c r="GH407" s="17"/>
      <c r="GI407" s="17"/>
      <c r="GJ407" s="17"/>
      <c r="GK407" s="17"/>
      <c r="GL407" s="17"/>
      <c r="GM407" s="17"/>
      <c r="GN407" s="17"/>
      <c r="GO407" s="17"/>
      <c r="GP407" s="17"/>
      <c r="GQ407" s="17"/>
      <c r="GR407" s="17"/>
      <c r="GS407" s="17"/>
      <c r="GT407" s="17"/>
      <c r="GU407" s="17"/>
      <c r="GV407" s="17"/>
      <c r="GW407" s="17"/>
      <c r="GX407" s="17"/>
      <c r="GY407" s="17"/>
      <c r="GZ407" s="17"/>
      <c r="HA407" s="17"/>
    </row>
    <row r="408" spans="1:209" x14ac:dyDescent="0.25">
      <c r="A408" s="37">
        <v>43361</v>
      </c>
      <c r="B408" s="199">
        <v>620</v>
      </c>
      <c r="C408" s="24">
        <v>1192</v>
      </c>
      <c r="D408" s="24">
        <v>1346</v>
      </c>
      <c r="E408" s="22" t="s">
        <v>1888</v>
      </c>
      <c r="F408" s="16"/>
      <c r="G408" s="22" t="s">
        <v>1187</v>
      </c>
      <c r="H408" s="17"/>
      <c r="I408" s="35">
        <v>6086667</v>
      </c>
      <c r="J408" s="35">
        <v>0</v>
      </c>
      <c r="K408" s="35">
        <f t="shared" si="4"/>
        <v>6086667</v>
      </c>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c r="CI408" s="17"/>
      <c r="CJ408" s="17"/>
      <c r="CK408" s="17"/>
      <c r="CL408" s="17"/>
      <c r="CM408" s="17"/>
      <c r="CN408" s="17"/>
      <c r="CO408" s="17"/>
      <c r="CP408" s="17"/>
      <c r="CQ408" s="17"/>
      <c r="CR408" s="17"/>
      <c r="CS408" s="17"/>
      <c r="CT408" s="17"/>
      <c r="CU408" s="17"/>
      <c r="CV408" s="17"/>
      <c r="CW408" s="17"/>
      <c r="CX408" s="17"/>
      <c r="CY408" s="17"/>
      <c r="CZ408" s="17"/>
      <c r="DA408" s="17"/>
      <c r="DB408" s="17"/>
      <c r="DC408" s="17"/>
      <c r="DD408" s="17"/>
      <c r="DE408" s="17"/>
      <c r="DF408" s="17"/>
      <c r="DG408" s="17"/>
      <c r="DH408" s="17"/>
      <c r="DI408" s="17"/>
      <c r="DJ408" s="17"/>
      <c r="DK408" s="17"/>
      <c r="DL408" s="17"/>
      <c r="DM408" s="17"/>
      <c r="DN408" s="17"/>
      <c r="DO408" s="17"/>
      <c r="DP408" s="17"/>
      <c r="DQ408" s="17"/>
      <c r="DR408" s="17"/>
      <c r="DS408" s="17"/>
      <c r="DT408" s="17"/>
      <c r="DU408" s="17"/>
      <c r="DV408" s="17"/>
      <c r="DW408" s="17"/>
      <c r="DX408" s="17"/>
      <c r="DY408" s="17"/>
      <c r="DZ408" s="17"/>
      <c r="EA408" s="17"/>
      <c r="EB408" s="17"/>
      <c r="EC408" s="17"/>
      <c r="ED408" s="17"/>
      <c r="EE408" s="17"/>
      <c r="EF408" s="17"/>
      <c r="EG408" s="17"/>
      <c r="EH408" s="17"/>
      <c r="EI408" s="17"/>
      <c r="EJ408" s="17"/>
      <c r="EK408" s="17"/>
      <c r="EL408" s="17"/>
      <c r="EM408" s="17"/>
      <c r="EN408" s="17"/>
      <c r="EO408" s="17"/>
      <c r="EP408" s="17"/>
      <c r="EQ408" s="17"/>
      <c r="ER408" s="17"/>
      <c r="ES408" s="17"/>
      <c r="ET408" s="17"/>
      <c r="EU408" s="17"/>
      <c r="EV408" s="17"/>
      <c r="EW408" s="17"/>
      <c r="EX408" s="17"/>
      <c r="EY408" s="17"/>
      <c r="EZ408" s="17"/>
      <c r="FA408" s="17"/>
      <c r="FB408" s="17"/>
      <c r="FC408" s="17"/>
      <c r="FD408" s="17"/>
      <c r="FE408" s="17"/>
      <c r="FF408" s="17"/>
      <c r="FG408" s="17"/>
      <c r="FH408" s="17"/>
      <c r="FI408" s="17"/>
      <c r="FJ408" s="17"/>
      <c r="FK408" s="17"/>
      <c r="FL408" s="17"/>
      <c r="FM408" s="17"/>
      <c r="FN408" s="17"/>
      <c r="FO408" s="17"/>
      <c r="FP408" s="17"/>
      <c r="FQ408" s="17"/>
      <c r="FR408" s="17"/>
      <c r="FS408" s="17"/>
      <c r="FT408" s="17"/>
      <c r="FU408" s="17"/>
      <c r="FV408" s="17"/>
      <c r="FW408" s="17"/>
      <c r="FX408" s="17"/>
      <c r="FY408" s="17"/>
      <c r="FZ408" s="17"/>
      <c r="GA408" s="17"/>
      <c r="GB408" s="17"/>
      <c r="GC408" s="17"/>
      <c r="GD408" s="17"/>
      <c r="GE408" s="17"/>
      <c r="GF408" s="17"/>
      <c r="GG408" s="17"/>
      <c r="GH408" s="17"/>
      <c r="GI408" s="17"/>
      <c r="GJ408" s="17"/>
      <c r="GK408" s="17"/>
      <c r="GL408" s="17"/>
      <c r="GM408" s="17"/>
      <c r="GN408" s="17"/>
      <c r="GO408" s="17"/>
      <c r="GP408" s="17"/>
      <c r="GQ408" s="17"/>
      <c r="GR408" s="17"/>
      <c r="GS408" s="17"/>
      <c r="GT408" s="17"/>
      <c r="GU408" s="17"/>
      <c r="GV408" s="17"/>
      <c r="GW408" s="17"/>
      <c r="GX408" s="17"/>
      <c r="GY408" s="17"/>
      <c r="GZ408" s="17"/>
      <c r="HA408" s="17"/>
    </row>
    <row r="409" spans="1:209" x14ac:dyDescent="0.25">
      <c r="A409" s="37">
        <v>43361</v>
      </c>
      <c r="B409" s="199">
        <v>389</v>
      </c>
      <c r="C409" s="24">
        <v>964</v>
      </c>
      <c r="D409" s="24">
        <v>1347</v>
      </c>
      <c r="E409" s="22" t="s">
        <v>1850</v>
      </c>
      <c r="F409" s="16"/>
      <c r="G409" s="22" t="s">
        <v>1091</v>
      </c>
      <c r="H409" s="17"/>
      <c r="I409" s="35">
        <v>13200000</v>
      </c>
      <c r="J409" s="35">
        <v>0</v>
      </c>
      <c r="K409" s="35">
        <f t="shared" si="4"/>
        <v>13200000</v>
      </c>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H409" s="17"/>
      <c r="CI409" s="17"/>
      <c r="CJ409" s="17"/>
      <c r="CK409" s="17"/>
      <c r="CL409" s="17"/>
      <c r="CM409" s="17"/>
      <c r="CN409" s="17"/>
      <c r="CO409" s="17"/>
      <c r="CP409" s="17"/>
      <c r="CQ409" s="17"/>
      <c r="CR409" s="17"/>
      <c r="CS409" s="17"/>
      <c r="CT409" s="17"/>
      <c r="CU409" s="17"/>
      <c r="CV409" s="17"/>
      <c r="CW409" s="17"/>
      <c r="CX409" s="17"/>
      <c r="CY409" s="17"/>
      <c r="CZ409" s="17"/>
      <c r="DA409" s="17"/>
      <c r="DB409" s="17"/>
      <c r="DC409" s="17"/>
      <c r="DD409" s="17"/>
      <c r="DE409" s="17"/>
      <c r="DF409" s="17"/>
      <c r="DG409" s="17"/>
      <c r="DH409" s="17"/>
      <c r="DI409" s="17"/>
      <c r="DJ409" s="17"/>
      <c r="DK409" s="17"/>
      <c r="DL409" s="17"/>
      <c r="DM409" s="17"/>
      <c r="DN409" s="17"/>
      <c r="DO409" s="17"/>
      <c r="DP409" s="17"/>
      <c r="DQ409" s="17"/>
      <c r="DR409" s="17"/>
      <c r="DS409" s="17"/>
      <c r="DT409" s="17"/>
      <c r="DU409" s="17"/>
      <c r="DV409" s="17"/>
      <c r="DW409" s="17"/>
      <c r="DX409" s="17"/>
      <c r="DY409" s="17"/>
      <c r="DZ409" s="17"/>
      <c r="EA409" s="17"/>
      <c r="EB409" s="17"/>
      <c r="EC409" s="17"/>
      <c r="ED409" s="17"/>
      <c r="EE409" s="17"/>
      <c r="EF409" s="17"/>
      <c r="EG409" s="17"/>
      <c r="EH409" s="17"/>
      <c r="EI409" s="17"/>
      <c r="EJ409" s="17"/>
      <c r="EK409" s="17"/>
      <c r="EL409" s="17"/>
      <c r="EM409" s="17"/>
      <c r="EN409" s="17"/>
      <c r="EO409" s="17"/>
      <c r="EP409" s="17"/>
      <c r="EQ409" s="17"/>
      <c r="ER409" s="17"/>
      <c r="ES409" s="17"/>
      <c r="ET409" s="17"/>
      <c r="EU409" s="17"/>
      <c r="EV409" s="17"/>
      <c r="EW409" s="17"/>
      <c r="EX409" s="17"/>
      <c r="EY409" s="17"/>
      <c r="EZ409" s="17"/>
      <c r="FA409" s="17"/>
      <c r="FB409" s="17"/>
      <c r="FC409" s="17"/>
      <c r="FD409" s="17"/>
      <c r="FE409" s="17"/>
      <c r="FF409" s="17"/>
      <c r="FG409" s="17"/>
      <c r="FH409" s="17"/>
      <c r="FI409" s="17"/>
      <c r="FJ409" s="17"/>
      <c r="FK409" s="17"/>
      <c r="FL409" s="17"/>
      <c r="FM409" s="17"/>
      <c r="FN409" s="17"/>
      <c r="FO409" s="17"/>
      <c r="FP409" s="17"/>
      <c r="FQ409" s="17"/>
      <c r="FR409" s="17"/>
      <c r="FS409" s="17"/>
      <c r="FT409" s="17"/>
      <c r="FU409" s="17"/>
      <c r="FV409" s="17"/>
      <c r="FW409" s="17"/>
      <c r="FX409" s="17"/>
      <c r="FY409" s="17"/>
      <c r="FZ409" s="17"/>
      <c r="GA409" s="17"/>
      <c r="GB409" s="17"/>
      <c r="GC409" s="17"/>
      <c r="GD409" s="17"/>
      <c r="GE409" s="17"/>
      <c r="GF409" s="17"/>
      <c r="GG409" s="17"/>
      <c r="GH409" s="17"/>
      <c r="GI409" s="17"/>
      <c r="GJ409" s="17"/>
      <c r="GK409" s="17"/>
      <c r="GL409" s="17"/>
      <c r="GM409" s="17"/>
      <c r="GN409" s="17"/>
      <c r="GO409" s="17"/>
      <c r="GP409" s="17"/>
      <c r="GQ409" s="17"/>
      <c r="GR409" s="17"/>
      <c r="GS409" s="17"/>
      <c r="GT409" s="17"/>
      <c r="GU409" s="17"/>
      <c r="GV409" s="17"/>
      <c r="GW409" s="17"/>
      <c r="GX409" s="17"/>
      <c r="GY409" s="17"/>
      <c r="GZ409" s="17"/>
      <c r="HA409" s="17"/>
    </row>
    <row r="410" spans="1:209" x14ac:dyDescent="0.25">
      <c r="A410" s="37">
        <v>43361</v>
      </c>
      <c r="B410" s="199">
        <v>385</v>
      </c>
      <c r="C410" s="24">
        <v>969</v>
      </c>
      <c r="D410" s="24">
        <v>1348</v>
      </c>
      <c r="E410" s="22" t="s">
        <v>1851</v>
      </c>
      <c r="F410" s="16"/>
      <c r="G410" s="22" t="s">
        <v>1138</v>
      </c>
      <c r="H410" s="17"/>
      <c r="I410" s="35">
        <v>12150000</v>
      </c>
      <c r="J410" s="35">
        <v>0</v>
      </c>
      <c r="K410" s="35">
        <f t="shared" si="4"/>
        <v>12150000</v>
      </c>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H410" s="17"/>
      <c r="CI410" s="17"/>
      <c r="CJ410" s="17"/>
      <c r="CK410" s="17"/>
      <c r="CL410" s="17"/>
      <c r="CM410" s="17"/>
      <c r="CN410" s="17"/>
      <c r="CO410" s="17"/>
      <c r="CP410" s="17"/>
      <c r="CQ410" s="17"/>
      <c r="CR410" s="17"/>
      <c r="CS410" s="17"/>
      <c r="CT410" s="17"/>
      <c r="CU410" s="17"/>
      <c r="CV410" s="17"/>
      <c r="CW410" s="17"/>
      <c r="CX410" s="17"/>
      <c r="CY410" s="17"/>
      <c r="CZ410" s="17"/>
      <c r="DA410" s="17"/>
      <c r="DB410" s="17"/>
      <c r="DC410" s="17"/>
      <c r="DD410" s="17"/>
      <c r="DE410" s="17"/>
      <c r="DF410" s="17"/>
      <c r="DG410" s="17"/>
      <c r="DH410" s="17"/>
      <c r="DI410" s="17"/>
      <c r="DJ410" s="17"/>
      <c r="DK410" s="17"/>
      <c r="DL410" s="17"/>
      <c r="DM410" s="17"/>
      <c r="DN410" s="17"/>
      <c r="DO410" s="17"/>
      <c r="DP410" s="17"/>
      <c r="DQ410" s="17"/>
      <c r="DR410" s="17"/>
      <c r="DS410" s="17"/>
      <c r="DT410" s="17"/>
      <c r="DU410" s="17"/>
      <c r="DV410" s="17"/>
      <c r="DW410" s="17"/>
      <c r="DX410" s="17"/>
      <c r="DY410" s="17"/>
      <c r="DZ410" s="17"/>
      <c r="EA410" s="17"/>
      <c r="EB410" s="17"/>
      <c r="EC410" s="17"/>
      <c r="ED410" s="17"/>
      <c r="EE410" s="17"/>
      <c r="EF410" s="17"/>
      <c r="EG410" s="17"/>
      <c r="EH410" s="17"/>
      <c r="EI410" s="17"/>
      <c r="EJ410" s="17"/>
      <c r="EK410" s="17"/>
      <c r="EL410" s="17"/>
      <c r="EM410" s="17"/>
      <c r="EN410" s="17"/>
      <c r="EO410" s="17"/>
      <c r="EP410" s="17"/>
      <c r="EQ410" s="17"/>
      <c r="ER410" s="17"/>
      <c r="ES410" s="17"/>
      <c r="ET410" s="17"/>
      <c r="EU410" s="17"/>
      <c r="EV410" s="17"/>
      <c r="EW410" s="17"/>
      <c r="EX410" s="17"/>
      <c r="EY410" s="17"/>
      <c r="EZ410" s="17"/>
      <c r="FA410" s="17"/>
      <c r="FB410" s="17"/>
      <c r="FC410" s="17"/>
      <c r="FD410" s="17"/>
      <c r="FE410" s="17"/>
      <c r="FF410" s="17"/>
      <c r="FG410" s="17"/>
      <c r="FH410" s="17"/>
      <c r="FI410" s="17"/>
      <c r="FJ410" s="17"/>
      <c r="FK410" s="17"/>
      <c r="FL410" s="17"/>
      <c r="FM410" s="17"/>
      <c r="FN410" s="17"/>
      <c r="FO410" s="17"/>
      <c r="FP410" s="17"/>
      <c r="FQ410" s="17"/>
      <c r="FR410" s="17"/>
      <c r="FS410" s="17"/>
      <c r="FT410" s="17"/>
      <c r="FU410" s="17"/>
      <c r="FV410" s="17"/>
      <c r="FW410" s="17"/>
      <c r="FX410" s="17"/>
      <c r="FY410" s="17"/>
      <c r="FZ410" s="17"/>
      <c r="GA410" s="17"/>
      <c r="GB410" s="17"/>
      <c r="GC410" s="17"/>
      <c r="GD410" s="17"/>
      <c r="GE410" s="17"/>
      <c r="GF410" s="17"/>
      <c r="GG410" s="17"/>
      <c r="GH410" s="17"/>
      <c r="GI410" s="17"/>
      <c r="GJ410" s="17"/>
      <c r="GK410" s="17"/>
      <c r="GL410" s="17"/>
      <c r="GM410" s="17"/>
      <c r="GN410" s="17"/>
      <c r="GO410" s="17"/>
      <c r="GP410" s="17"/>
      <c r="GQ410" s="17"/>
      <c r="GR410" s="17"/>
      <c r="GS410" s="17"/>
      <c r="GT410" s="17"/>
      <c r="GU410" s="17"/>
      <c r="GV410" s="17"/>
      <c r="GW410" s="17"/>
      <c r="GX410" s="17"/>
      <c r="GY410" s="17"/>
      <c r="GZ410" s="17"/>
      <c r="HA410" s="17"/>
    </row>
    <row r="411" spans="1:209" x14ac:dyDescent="0.25">
      <c r="A411" s="37">
        <v>43361</v>
      </c>
      <c r="B411" s="199">
        <v>398</v>
      </c>
      <c r="C411" s="24">
        <v>1306</v>
      </c>
      <c r="D411" s="24">
        <v>1350</v>
      </c>
      <c r="E411" s="22" t="s">
        <v>2009</v>
      </c>
      <c r="F411" s="16"/>
      <c r="G411" s="22" t="s">
        <v>1083</v>
      </c>
      <c r="H411" s="17"/>
      <c r="I411" s="35">
        <v>13350000</v>
      </c>
      <c r="J411" s="35">
        <v>0</v>
      </c>
      <c r="K411" s="35">
        <f t="shared" si="4"/>
        <v>13350000</v>
      </c>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H411" s="17"/>
      <c r="CI411" s="17"/>
      <c r="CJ411" s="17"/>
      <c r="CK411" s="17"/>
      <c r="CL411" s="17"/>
      <c r="CM411" s="17"/>
      <c r="CN411" s="17"/>
      <c r="CO411" s="17"/>
      <c r="CP411" s="17"/>
      <c r="CQ411" s="17"/>
      <c r="CR411" s="17"/>
      <c r="CS411" s="17"/>
      <c r="CT411" s="17"/>
      <c r="CU411" s="17"/>
      <c r="CV411" s="17"/>
      <c r="CW411" s="17"/>
      <c r="CX411" s="17"/>
      <c r="CY411" s="17"/>
      <c r="CZ411" s="17"/>
      <c r="DA411" s="17"/>
      <c r="DB411" s="17"/>
      <c r="DC411" s="17"/>
      <c r="DD411" s="17"/>
      <c r="DE411" s="17"/>
      <c r="DF411" s="17"/>
      <c r="DG411" s="17"/>
      <c r="DH411" s="17"/>
      <c r="DI411" s="17"/>
      <c r="DJ411" s="17"/>
      <c r="DK411" s="17"/>
      <c r="DL411" s="17"/>
      <c r="DM411" s="17"/>
      <c r="DN411" s="17"/>
      <c r="DO411" s="17"/>
      <c r="DP411" s="17"/>
      <c r="DQ411" s="17"/>
      <c r="DR411" s="17"/>
      <c r="DS411" s="17"/>
      <c r="DT411" s="17"/>
      <c r="DU411" s="17"/>
      <c r="DV411" s="17"/>
      <c r="DW411" s="17"/>
      <c r="DX411" s="17"/>
      <c r="DY411" s="17"/>
      <c r="DZ411" s="17"/>
      <c r="EA411" s="17"/>
      <c r="EB411" s="17"/>
      <c r="EC411" s="17"/>
      <c r="ED411" s="17"/>
      <c r="EE411" s="17"/>
      <c r="EF411" s="17"/>
      <c r="EG411" s="17"/>
      <c r="EH411" s="17"/>
      <c r="EI411" s="17"/>
      <c r="EJ411" s="17"/>
      <c r="EK411" s="17"/>
      <c r="EL411" s="17"/>
      <c r="EM411" s="17"/>
      <c r="EN411" s="17"/>
      <c r="EO411" s="17"/>
      <c r="EP411" s="17"/>
      <c r="EQ411" s="17"/>
      <c r="ER411" s="17"/>
      <c r="ES411" s="17"/>
      <c r="ET411" s="17"/>
      <c r="EU411" s="17"/>
      <c r="EV411" s="17"/>
      <c r="EW411" s="17"/>
      <c r="EX411" s="17"/>
      <c r="EY411" s="17"/>
      <c r="EZ411" s="17"/>
      <c r="FA411" s="17"/>
      <c r="FB411" s="17"/>
      <c r="FC411" s="17"/>
      <c r="FD411" s="17"/>
      <c r="FE411" s="17"/>
      <c r="FF411" s="17"/>
      <c r="FG411" s="17"/>
      <c r="FH411" s="17"/>
      <c r="FI411" s="17"/>
      <c r="FJ411" s="17"/>
      <c r="FK411" s="17"/>
      <c r="FL411" s="17"/>
      <c r="FM411" s="17"/>
      <c r="FN411" s="17"/>
      <c r="FO411" s="17"/>
      <c r="FP411" s="17"/>
      <c r="FQ411" s="17"/>
      <c r="FR411" s="17"/>
      <c r="FS411" s="17"/>
      <c r="FT411" s="17"/>
      <c r="FU411" s="17"/>
      <c r="FV411" s="17"/>
      <c r="FW411" s="17"/>
      <c r="FX411" s="17"/>
      <c r="FY411" s="17"/>
      <c r="FZ411" s="17"/>
      <c r="GA411" s="17"/>
      <c r="GB411" s="17"/>
      <c r="GC411" s="17"/>
      <c r="GD411" s="17"/>
      <c r="GE411" s="17"/>
      <c r="GF411" s="17"/>
      <c r="GG411" s="17"/>
      <c r="GH411" s="17"/>
      <c r="GI411" s="17"/>
      <c r="GJ411" s="17"/>
      <c r="GK411" s="17"/>
      <c r="GL411" s="17"/>
      <c r="GM411" s="17"/>
      <c r="GN411" s="17"/>
      <c r="GO411" s="17"/>
      <c r="GP411" s="17"/>
      <c r="GQ411" s="17"/>
      <c r="GR411" s="17"/>
      <c r="GS411" s="17"/>
      <c r="GT411" s="17"/>
      <c r="GU411" s="17"/>
      <c r="GV411" s="17"/>
      <c r="GW411" s="17"/>
      <c r="GX411" s="17"/>
      <c r="GY411" s="17"/>
      <c r="GZ411" s="17"/>
      <c r="HA411" s="17"/>
    </row>
    <row r="412" spans="1:209" x14ac:dyDescent="0.25">
      <c r="A412" s="37">
        <v>43361</v>
      </c>
      <c r="B412" s="199">
        <v>723</v>
      </c>
      <c r="C412" s="24">
        <v>1295</v>
      </c>
      <c r="D412" s="24">
        <v>1351</v>
      </c>
      <c r="E412" s="22" t="s">
        <v>2010</v>
      </c>
      <c r="F412" s="16"/>
      <c r="G412" s="22" t="s">
        <v>450</v>
      </c>
      <c r="H412" s="17"/>
      <c r="I412" s="35">
        <v>26000000</v>
      </c>
      <c r="J412" s="35">
        <v>0</v>
      </c>
      <c r="K412" s="35">
        <f t="shared" si="4"/>
        <v>26000000</v>
      </c>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H412" s="17"/>
      <c r="CI412" s="17"/>
      <c r="CJ412" s="17"/>
      <c r="CK412" s="17"/>
      <c r="CL412" s="17"/>
      <c r="CM412" s="17"/>
      <c r="CN412" s="17"/>
      <c r="CO412" s="17"/>
      <c r="CP412" s="17"/>
      <c r="CQ412" s="17"/>
      <c r="CR412" s="17"/>
      <c r="CS412" s="17"/>
      <c r="CT412" s="17"/>
      <c r="CU412" s="17"/>
      <c r="CV412" s="17"/>
      <c r="CW412" s="17"/>
      <c r="CX412" s="17"/>
      <c r="CY412" s="17"/>
      <c r="CZ412" s="17"/>
      <c r="DA412" s="17"/>
      <c r="DB412" s="17"/>
      <c r="DC412" s="17"/>
      <c r="DD412" s="17"/>
      <c r="DE412" s="17"/>
      <c r="DF412" s="17"/>
      <c r="DG412" s="17"/>
      <c r="DH412" s="17"/>
      <c r="DI412" s="17"/>
      <c r="DJ412" s="17"/>
      <c r="DK412" s="17"/>
      <c r="DL412" s="17"/>
      <c r="DM412" s="17"/>
      <c r="DN412" s="17"/>
      <c r="DO412" s="17"/>
      <c r="DP412" s="17"/>
      <c r="DQ412" s="17"/>
      <c r="DR412" s="17"/>
      <c r="DS412" s="17"/>
      <c r="DT412" s="17"/>
      <c r="DU412" s="17"/>
      <c r="DV412" s="17"/>
      <c r="DW412" s="17"/>
      <c r="DX412" s="17"/>
      <c r="DY412" s="17"/>
      <c r="DZ412" s="17"/>
      <c r="EA412" s="17"/>
      <c r="EB412" s="17"/>
      <c r="EC412" s="17"/>
      <c r="ED412" s="17"/>
      <c r="EE412" s="17"/>
      <c r="EF412" s="17"/>
      <c r="EG412" s="17"/>
      <c r="EH412" s="17"/>
      <c r="EI412" s="17"/>
      <c r="EJ412" s="17"/>
      <c r="EK412" s="17"/>
      <c r="EL412" s="17"/>
      <c r="EM412" s="17"/>
      <c r="EN412" s="17"/>
      <c r="EO412" s="17"/>
      <c r="EP412" s="17"/>
      <c r="EQ412" s="17"/>
      <c r="ER412" s="17"/>
      <c r="ES412" s="17"/>
      <c r="ET412" s="17"/>
      <c r="EU412" s="17"/>
      <c r="EV412" s="17"/>
      <c r="EW412" s="17"/>
      <c r="EX412" s="17"/>
      <c r="EY412" s="17"/>
      <c r="EZ412" s="17"/>
      <c r="FA412" s="17"/>
      <c r="FB412" s="17"/>
      <c r="FC412" s="17"/>
      <c r="FD412" s="17"/>
      <c r="FE412" s="17"/>
      <c r="FF412" s="17"/>
      <c r="FG412" s="17"/>
      <c r="FH412" s="17"/>
      <c r="FI412" s="17"/>
      <c r="FJ412" s="17"/>
      <c r="FK412" s="17"/>
      <c r="FL412" s="17"/>
      <c r="FM412" s="17"/>
      <c r="FN412" s="17"/>
      <c r="FO412" s="17"/>
      <c r="FP412" s="17"/>
      <c r="FQ412" s="17"/>
      <c r="FR412" s="17"/>
      <c r="FS412" s="17"/>
      <c r="FT412" s="17"/>
      <c r="FU412" s="17"/>
      <c r="FV412" s="17"/>
      <c r="FW412" s="17"/>
      <c r="FX412" s="17"/>
      <c r="FY412" s="17"/>
      <c r="FZ412" s="17"/>
      <c r="GA412" s="17"/>
      <c r="GB412" s="17"/>
      <c r="GC412" s="17"/>
      <c r="GD412" s="17"/>
      <c r="GE412" s="17"/>
      <c r="GF412" s="17"/>
      <c r="GG412" s="17"/>
      <c r="GH412" s="17"/>
      <c r="GI412" s="17"/>
      <c r="GJ412" s="17"/>
      <c r="GK412" s="17"/>
      <c r="GL412" s="17"/>
      <c r="GM412" s="17"/>
      <c r="GN412" s="17"/>
      <c r="GO412" s="17"/>
      <c r="GP412" s="17"/>
      <c r="GQ412" s="17"/>
      <c r="GR412" s="17"/>
      <c r="GS412" s="17"/>
      <c r="GT412" s="17"/>
      <c r="GU412" s="17"/>
      <c r="GV412" s="17"/>
      <c r="GW412" s="17"/>
      <c r="GX412" s="17"/>
      <c r="GY412" s="17"/>
      <c r="GZ412" s="17"/>
      <c r="HA412" s="17"/>
    </row>
    <row r="413" spans="1:209" x14ac:dyDescent="0.25">
      <c r="A413" s="37">
        <v>43361</v>
      </c>
      <c r="B413" s="199">
        <v>392</v>
      </c>
      <c r="C413" s="24">
        <v>959</v>
      </c>
      <c r="D413" s="24">
        <v>1356</v>
      </c>
      <c r="E413" s="22" t="s">
        <v>1848</v>
      </c>
      <c r="F413" s="16"/>
      <c r="G413" s="22" t="s">
        <v>1094</v>
      </c>
      <c r="H413" s="17"/>
      <c r="I413" s="35">
        <v>13350000</v>
      </c>
      <c r="J413" s="35">
        <v>0</v>
      </c>
      <c r="K413" s="35">
        <f t="shared" si="4"/>
        <v>13350000</v>
      </c>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H413" s="17"/>
      <c r="CI413" s="17"/>
      <c r="CJ413" s="17"/>
      <c r="CK413" s="17"/>
      <c r="CL413" s="17"/>
      <c r="CM413" s="17"/>
      <c r="CN413" s="17"/>
      <c r="CO413" s="17"/>
      <c r="CP413" s="17"/>
      <c r="CQ413" s="17"/>
      <c r="CR413" s="17"/>
      <c r="CS413" s="17"/>
      <c r="CT413" s="17"/>
      <c r="CU413" s="17"/>
      <c r="CV413" s="17"/>
      <c r="CW413" s="17"/>
      <c r="CX413" s="17"/>
      <c r="CY413" s="17"/>
      <c r="CZ413" s="17"/>
      <c r="DA413" s="17"/>
      <c r="DB413" s="17"/>
      <c r="DC413" s="17"/>
      <c r="DD413" s="17"/>
      <c r="DE413" s="17"/>
      <c r="DF413" s="17"/>
      <c r="DG413" s="17"/>
      <c r="DH413" s="17"/>
      <c r="DI413" s="17"/>
      <c r="DJ413" s="17"/>
      <c r="DK413" s="17"/>
      <c r="DL413" s="17"/>
      <c r="DM413" s="17"/>
      <c r="DN413" s="17"/>
      <c r="DO413" s="17"/>
      <c r="DP413" s="17"/>
      <c r="DQ413" s="17"/>
      <c r="DR413" s="17"/>
      <c r="DS413" s="17"/>
      <c r="DT413" s="17"/>
      <c r="DU413" s="17"/>
      <c r="DV413" s="17"/>
      <c r="DW413" s="17"/>
      <c r="DX413" s="17"/>
      <c r="DY413" s="17"/>
      <c r="DZ413" s="17"/>
      <c r="EA413" s="17"/>
      <c r="EB413" s="17"/>
      <c r="EC413" s="17"/>
      <c r="ED413" s="17"/>
      <c r="EE413" s="17"/>
      <c r="EF413" s="17"/>
      <c r="EG413" s="17"/>
      <c r="EH413" s="17"/>
      <c r="EI413" s="17"/>
      <c r="EJ413" s="17"/>
      <c r="EK413" s="17"/>
      <c r="EL413" s="17"/>
      <c r="EM413" s="17"/>
      <c r="EN413" s="17"/>
      <c r="EO413" s="17"/>
      <c r="EP413" s="17"/>
      <c r="EQ413" s="17"/>
      <c r="ER413" s="17"/>
      <c r="ES413" s="17"/>
      <c r="ET413" s="17"/>
      <c r="EU413" s="17"/>
      <c r="EV413" s="17"/>
      <c r="EW413" s="17"/>
      <c r="EX413" s="17"/>
      <c r="EY413" s="17"/>
      <c r="EZ413" s="17"/>
      <c r="FA413" s="17"/>
      <c r="FB413" s="17"/>
      <c r="FC413" s="17"/>
      <c r="FD413" s="17"/>
      <c r="FE413" s="17"/>
      <c r="FF413" s="17"/>
      <c r="FG413" s="17"/>
      <c r="FH413" s="17"/>
      <c r="FI413" s="17"/>
      <c r="FJ413" s="17"/>
      <c r="FK413" s="17"/>
      <c r="FL413" s="17"/>
      <c r="FM413" s="17"/>
      <c r="FN413" s="17"/>
      <c r="FO413" s="17"/>
      <c r="FP413" s="17"/>
      <c r="FQ413" s="17"/>
      <c r="FR413" s="17"/>
      <c r="FS413" s="17"/>
      <c r="FT413" s="17"/>
      <c r="FU413" s="17"/>
      <c r="FV413" s="17"/>
      <c r="FW413" s="17"/>
      <c r="FX413" s="17"/>
      <c r="FY413" s="17"/>
      <c r="FZ413" s="17"/>
      <c r="GA413" s="17"/>
      <c r="GB413" s="17"/>
      <c r="GC413" s="17"/>
      <c r="GD413" s="17"/>
      <c r="GE413" s="17"/>
      <c r="GF413" s="17"/>
      <c r="GG413" s="17"/>
      <c r="GH413" s="17"/>
      <c r="GI413" s="17"/>
      <c r="GJ413" s="17"/>
      <c r="GK413" s="17"/>
      <c r="GL413" s="17"/>
      <c r="GM413" s="17"/>
      <c r="GN413" s="17"/>
      <c r="GO413" s="17"/>
      <c r="GP413" s="17"/>
      <c r="GQ413" s="17"/>
      <c r="GR413" s="17"/>
      <c r="GS413" s="17"/>
      <c r="GT413" s="17"/>
      <c r="GU413" s="17"/>
      <c r="GV413" s="17"/>
      <c r="GW413" s="17"/>
      <c r="GX413" s="17"/>
      <c r="GY413" s="17"/>
      <c r="GZ413" s="17"/>
      <c r="HA413" s="17"/>
    </row>
    <row r="414" spans="1:209" x14ac:dyDescent="0.25">
      <c r="A414" s="37">
        <v>43361</v>
      </c>
      <c r="B414" s="199">
        <v>391</v>
      </c>
      <c r="C414" s="24">
        <v>1039</v>
      </c>
      <c r="D414" s="24">
        <v>1362</v>
      </c>
      <c r="E414" s="22" t="s">
        <v>1859</v>
      </c>
      <c r="F414" s="16"/>
      <c r="G414" s="22" t="s">
        <v>1099</v>
      </c>
      <c r="H414" s="17"/>
      <c r="I414" s="35">
        <v>13200000</v>
      </c>
      <c r="J414" s="35">
        <v>0</v>
      </c>
      <c r="K414" s="35">
        <f t="shared" si="4"/>
        <v>13200000</v>
      </c>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c r="CI414" s="17"/>
      <c r="CJ414" s="17"/>
      <c r="CK414" s="17"/>
      <c r="CL414" s="17"/>
      <c r="CM414" s="17"/>
      <c r="CN414" s="17"/>
      <c r="CO414" s="17"/>
      <c r="CP414" s="17"/>
      <c r="CQ414" s="17"/>
      <c r="CR414" s="17"/>
      <c r="CS414" s="17"/>
      <c r="CT414" s="17"/>
      <c r="CU414" s="17"/>
      <c r="CV414" s="17"/>
      <c r="CW414" s="17"/>
      <c r="CX414" s="17"/>
      <c r="CY414" s="17"/>
      <c r="CZ414" s="17"/>
      <c r="DA414" s="17"/>
      <c r="DB414" s="17"/>
      <c r="DC414" s="17"/>
      <c r="DD414" s="17"/>
      <c r="DE414" s="17"/>
      <c r="DF414" s="17"/>
      <c r="DG414" s="17"/>
      <c r="DH414" s="17"/>
      <c r="DI414" s="17"/>
      <c r="DJ414" s="17"/>
      <c r="DK414" s="17"/>
      <c r="DL414" s="17"/>
      <c r="DM414" s="17"/>
      <c r="DN414" s="17"/>
      <c r="DO414" s="17"/>
      <c r="DP414" s="17"/>
      <c r="DQ414" s="17"/>
      <c r="DR414" s="17"/>
      <c r="DS414" s="17"/>
      <c r="DT414" s="17"/>
      <c r="DU414" s="17"/>
      <c r="DV414" s="17"/>
      <c r="DW414" s="17"/>
      <c r="DX414" s="17"/>
      <c r="DY414" s="17"/>
      <c r="DZ414" s="17"/>
      <c r="EA414" s="17"/>
      <c r="EB414" s="17"/>
      <c r="EC414" s="17"/>
      <c r="ED414" s="17"/>
      <c r="EE414" s="17"/>
      <c r="EF414" s="17"/>
      <c r="EG414" s="17"/>
      <c r="EH414" s="17"/>
      <c r="EI414" s="17"/>
      <c r="EJ414" s="17"/>
      <c r="EK414" s="17"/>
      <c r="EL414" s="17"/>
      <c r="EM414" s="17"/>
      <c r="EN414" s="17"/>
      <c r="EO414" s="17"/>
      <c r="EP414" s="17"/>
      <c r="EQ414" s="17"/>
      <c r="ER414" s="17"/>
      <c r="ES414" s="17"/>
      <c r="ET414" s="17"/>
      <c r="EU414" s="17"/>
      <c r="EV414" s="17"/>
      <c r="EW414" s="17"/>
      <c r="EX414" s="17"/>
      <c r="EY414" s="17"/>
      <c r="EZ414" s="17"/>
      <c r="FA414" s="17"/>
      <c r="FB414" s="17"/>
      <c r="FC414" s="17"/>
      <c r="FD414" s="17"/>
      <c r="FE414" s="17"/>
      <c r="FF414" s="17"/>
      <c r="FG414" s="17"/>
      <c r="FH414" s="17"/>
      <c r="FI414" s="17"/>
      <c r="FJ414" s="17"/>
      <c r="FK414" s="17"/>
      <c r="FL414" s="17"/>
      <c r="FM414" s="17"/>
      <c r="FN414" s="17"/>
      <c r="FO414" s="17"/>
      <c r="FP414" s="17"/>
      <c r="FQ414" s="17"/>
      <c r="FR414" s="17"/>
      <c r="FS414" s="17"/>
      <c r="FT414" s="17"/>
      <c r="FU414" s="17"/>
      <c r="FV414" s="17"/>
      <c r="FW414" s="17"/>
      <c r="FX414" s="17"/>
      <c r="FY414" s="17"/>
      <c r="FZ414" s="17"/>
      <c r="GA414" s="17"/>
      <c r="GB414" s="17"/>
      <c r="GC414" s="17"/>
      <c r="GD414" s="17"/>
      <c r="GE414" s="17"/>
      <c r="GF414" s="17"/>
      <c r="GG414" s="17"/>
      <c r="GH414" s="17"/>
      <c r="GI414" s="17"/>
      <c r="GJ414" s="17"/>
      <c r="GK414" s="17"/>
      <c r="GL414" s="17"/>
      <c r="GM414" s="17"/>
      <c r="GN414" s="17"/>
      <c r="GO414" s="17"/>
      <c r="GP414" s="17"/>
      <c r="GQ414" s="17"/>
      <c r="GR414" s="17"/>
      <c r="GS414" s="17"/>
      <c r="GT414" s="17"/>
      <c r="GU414" s="17"/>
      <c r="GV414" s="17"/>
      <c r="GW414" s="17"/>
      <c r="GX414" s="17"/>
      <c r="GY414" s="17"/>
      <c r="GZ414" s="17"/>
      <c r="HA414" s="17"/>
    </row>
    <row r="415" spans="1:209" x14ac:dyDescent="0.25">
      <c r="A415" s="37">
        <v>43361</v>
      </c>
      <c r="B415" s="199">
        <v>310</v>
      </c>
      <c r="C415" s="24">
        <v>1201</v>
      </c>
      <c r="D415" s="24">
        <v>1363</v>
      </c>
      <c r="E415" s="22" t="s">
        <v>1897</v>
      </c>
      <c r="F415" s="16"/>
      <c r="G415" s="22" t="s">
        <v>1058</v>
      </c>
      <c r="H415" s="17"/>
      <c r="I415" s="35">
        <v>15496900</v>
      </c>
      <c r="J415" s="35">
        <v>0</v>
      </c>
      <c r="K415" s="35">
        <f t="shared" si="4"/>
        <v>15496900</v>
      </c>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H415" s="17"/>
      <c r="CI415" s="17"/>
      <c r="CJ415" s="17"/>
      <c r="CK415" s="17"/>
      <c r="CL415" s="17"/>
      <c r="CM415" s="17"/>
      <c r="CN415" s="17"/>
      <c r="CO415" s="17"/>
      <c r="CP415" s="17"/>
      <c r="CQ415" s="17"/>
      <c r="CR415" s="17"/>
      <c r="CS415" s="17"/>
      <c r="CT415" s="17"/>
      <c r="CU415" s="17"/>
      <c r="CV415" s="17"/>
      <c r="CW415" s="17"/>
      <c r="CX415" s="17"/>
      <c r="CY415" s="17"/>
      <c r="CZ415" s="17"/>
      <c r="DA415" s="17"/>
      <c r="DB415" s="17"/>
      <c r="DC415" s="17"/>
      <c r="DD415" s="17"/>
      <c r="DE415" s="17"/>
      <c r="DF415" s="17"/>
      <c r="DG415" s="17"/>
      <c r="DH415" s="17"/>
      <c r="DI415" s="17"/>
      <c r="DJ415" s="17"/>
      <c r="DK415" s="17"/>
      <c r="DL415" s="17"/>
      <c r="DM415" s="17"/>
      <c r="DN415" s="17"/>
      <c r="DO415" s="17"/>
      <c r="DP415" s="17"/>
      <c r="DQ415" s="17"/>
      <c r="DR415" s="17"/>
      <c r="DS415" s="17"/>
      <c r="DT415" s="17"/>
      <c r="DU415" s="17"/>
      <c r="DV415" s="17"/>
      <c r="DW415" s="17"/>
      <c r="DX415" s="17"/>
      <c r="DY415" s="17"/>
      <c r="DZ415" s="17"/>
      <c r="EA415" s="17"/>
      <c r="EB415" s="17"/>
      <c r="EC415" s="17"/>
      <c r="ED415" s="17"/>
      <c r="EE415" s="17"/>
      <c r="EF415" s="17"/>
      <c r="EG415" s="17"/>
      <c r="EH415" s="17"/>
      <c r="EI415" s="17"/>
      <c r="EJ415" s="17"/>
      <c r="EK415" s="17"/>
      <c r="EL415" s="17"/>
      <c r="EM415" s="17"/>
      <c r="EN415" s="17"/>
      <c r="EO415" s="17"/>
      <c r="EP415" s="17"/>
      <c r="EQ415" s="17"/>
      <c r="ER415" s="17"/>
      <c r="ES415" s="17"/>
      <c r="ET415" s="17"/>
      <c r="EU415" s="17"/>
      <c r="EV415" s="17"/>
      <c r="EW415" s="17"/>
      <c r="EX415" s="17"/>
      <c r="EY415" s="17"/>
      <c r="EZ415" s="17"/>
      <c r="FA415" s="17"/>
      <c r="FB415" s="17"/>
      <c r="FC415" s="17"/>
      <c r="FD415" s="17"/>
      <c r="FE415" s="17"/>
      <c r="FF415" s="17"/>
      <c r="FG415" s="17"/>
      <c r="FH415" s="17"/>
      <c r="FI415" s="17"/>
      <c r="FJ415" s="17"/>
      <c r="FK415" s="17"/>
      <c r="FL415" s="17"/>
      <c r="FM415" s="17"/>
      <c r="FN415" s="17"/>
      <c r="FO415" s="17"/>
      <c r="FP415" s="17"/>
      <c r="FQ415" s="17"/>
      <c r="FR415" s="17"/>
      <c r="FS415" s="17"/>
      <c r="FT415" s="17"/>
      <c r="FU415" s="17"/>
      <c r="FV415" s="17"/>
      <c r="FW415" s="17"/>
      <c r="FX415" s="17"/>
      <c r="FY415" s="17"/>
      <c r="FZ415" s="17"/>
      <c r="GA415" s="17"/>
      <c r="GB415" s="17"/>
      <c r="GC415" s="17"/>
      <c r="GD415" s="17"/>
      <c r="GE415" s="17"/>
      <c r="GF415" s="17"/>
      <c r="GG415" s="17"/>
      <c r="GH415" s="17"/>
      <c r="GI415" s="17"/>
      <c r="GJ415" s="17"/>
      <c r="GK415" s="17"/>
      <c r="GL415" s="17"/>
      <c r="GM415" s="17"/>
      <c r="GN415" s="17"/>
      <c r="GO415" s="17"/>
      <c r="GP415" s="17"/>
      <c r="GQ415" s="17"/>
      <c r="GR415" s="17"/>
      <c r="GS415" s="17"/>
      <c r="GT415" s="17"/>
      <c r="GU415" s="17"/>
      <c r="GV415" s="17"/>
      <c r="GW415" s="17"/>
      <c r="GX415" s="17"/>
      <c r="GY415" s="17"/>
      <c r="GZ415" s="17"/>
      <c r="HA415" s="17"/>
    </row>
    <row r="416" spans="1:209" x14ac:dyDescent="0.25">
      <c r="A416" s="37">
        <v>43361</v>
      </c>
      <c r="B416" s="199">
        <v>443</v>
      </c>
      <c r="C416" s="24">
        <v>1277</v>
      </c>
      <c r="D416" s="24">
        <v>1366</v>
      </c>
      <c r="E416" s="22" t="s">
        <v>1917</v>
      </c>
      <c r="F416" s="16"/>
      <c r="G416" s="22" t="s">
        <v>1117</v>
      </c>
      <c r="H416" s="17"/>
      <c r="I416" s="35">
        <v>13200000</v>
      </c>
      <c r="J416" s="35">
        <v>0</v>
      </c>
      <c r="K416" s="35">
        <f t="shared" si="4"/>
        <v>13200000</v>
      </c>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7"/>
      <c r="EV416" s="17"/>
      <c r="EW416" s="17"/>
      <c r="EX416" s="17"/>
      <c r="EY416" s="17"/>
      <c r="EZ416" s="17"/>
      <c r="FA416" s="17"/>
      <c r="FB416" s="17"/>
      <c r="FC416" s="17"/>
      <c r="FD416" s="17"/>
      <c r="FE416" s="17"/>
      <c r="FF416" s="17"/>
      <c r="FG416" s="17"/>
      <c r="FH416" s="17"/>
      <c r="FI416" s="17"/>
      <c r="FJ416" s="17"/>
      <c r="FK416" s="17"/>
      <c r="FL416" s="17"/>
      <c r="FM416" s="17"/>
      <c r="FN416" s="17"/>
      <c r="FO416" s="17"/>
      <c r="FP416" s="17"/>
      <c r="FQ416" s="17"/>
      <c r="FR416" s="17"/>
      <c r="FS416" s="17"/>
      <c r="FT416" s="17"/>
      <c r="FU416" s="17"/>
      <c r="FV416" s="17"/>
      <c r="FW416" s="17"/>
      <c r="FX416" s="17"/>
      <c r="FY416" s="17"/>
      <c r="FZ416" s="17"/>
      <c r="GA416" s="17"/>
      <c r="GB416" s="17"/>
      <c r="GC416" s="17"/>
      <c r="GD416" s="17"/>
      <c r="GE416" s="17"/>
      <c r="GF416" s="17"/>
      <c r="GG416" s="17"/>
      <c r="GH416" s="17"/>
      <c r="GI416" s="17"/>
      <c r="GJ416" s="17"/>
      <c r="GK416" s="17"/>
      <c r="GL416" s="17"/>
      <c r="GM416" s="17"/>
      <c r="GN416" s="17"/>
      <c r="GO416" s="17"/>
      <c r="GP416" s="17"/>
      <c r="GQ416" s="17"/>
      <c r="GR416" s="17"/>
      <c r="GS416" s="17"/>
      <c r="GT416" s="17"/>
      <c r="GU416" s="17"/>
      <c r="GV416" s="17"/>
      <c r="GW416" s="17"/>
      <c r="GX416" s="17"/>
      <c r="GY416" s="17"/>
      <c r="GZ416" s="17"/>
      <c r="HA416" s="17"/>
    </row>
    <row r="417" spans="1:209" x14ac:dyDescent="0.25">
      <c r="A417" s="37">
        <v>43361</v>
      </c>
      <c r="B417" s="199">
        <v>444</v>
      </c>
      <c r="C417" s="24">
        <v>1278</v>
      </c>
      <c r="D417" s="24">
        <v>1367</v>
      </c>
      <c r="E417" s="22" t="s">
        <v>1918</v>
      </c>
      <c r="F417" s="16"/>
      <c r="G417" s="22" t="s">
        <v>1118</v>
      </c>
      <c r="H417" s="17"/>
      <c r="I417" s="35">
        <v>6645333</v>
      </c>
      <c r="J417" s="35">
        <v>0</v>
      </c>
      <c r="K417" s="35">
        <f t="shared" si="4"/>
        <v>6645333</v>
      </c>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H417" s="17"/>
      <c r="CI417" s="17"/>
      <c r="CJ417" s="17"/>
      <c r="CK417" s="17"/>
      <c r="CL417" s="17"/>
      <c r="CM417" s="17"/>
      <c r="CN417" s="17"/>
      <c r="CO417" s="17"/>
      <c r="CP417" s="17"/>
      <c r="CQ417" s="17"/>
      <c r="CR417" s="17"/>
      <c r="CS417" s="17"/>
      <c r="CT417" s="17"/>
      <c r="CU417" s="17"/>
      <c r="CV417" s="17"/>
      <c r="CW417" s="17"/>
      <c r="CX417" s="17"/>
      <c r="CY417" s="17"/>
      <c r="CZ417" s="17"/>
      <c r="DA417" s="17"/>
      <c r="DB417" s="17"/>
      <c r="DC417" s="17"/>
      <c r="DD417" s="17"/>
      <c r="DE417" s="17"/>
      <c r="DF417" s="17"/>
      <c r="DG417" s="17"/>
      <c r="DH417" s="17"/>
      <c r="DI417" s="17"/>
      <c r="DJ417" s="17"/>
      <c r="DK417" s="17"/>
      <c r="DL417" s="17"/>
      <c r="DM417" s="17"/>
      <c r="DN417" s="17"/>
      <c r="DO417" s="17"/>
      <c r="DP417" s="17"/>
      <c r="DQ417" s="17"/>
      <c r="DR417" s="17"/>
      <c r="DS417" s="17"/>
      <c r="DT417" s="17"/>
      <c r="DU417" s="17"/>
      <c r="DV417" s="17"/>
      <c r="DW417" s="17"/>
      <c r="DX417" s="17"/>
      <c r="DY417" s="17"/>
      <c r="DZ417" s="17"/>
      <c r="EA417" s="17"/>
      <c r="EB417" s="17"/>
      <c r="EC417" s="17"/>
      <c r="ED417" s="17"/>
      <c r="EE417" s="17"/>
      <c r="EF417" s="17"/>
      <c r="EG417" s="17"/>
      <c r="EH417" s="17"/>
      <c r="EI417" s="17"/>
      <c r="EJ417" s="17"/>
      <c r="EK417" s="17"/>
      <c r="EL417" s="17"/>
      <c r="EM417" s="17"/>
      <c r="EN417" s="17"/>
      <c r="EO417" s="17"/>
      <c r="EP417" s="17"/>
      <c r="EQ417" s="17"/>
      <c r="ER417" s="17"/>
      <c r="ES417" s="17"/>
      <c r="ET417" s="17"/>
      <c r="EU417" s="17"/>
      <c r="EV417" s="17"/>
      <c r="EW417" s="17"/>
      <c r="EX417" s="17"/>
      <c r="EY417" s="17"/>
      <c r="EZ417" s="17"/>
      <c r="FA417" s="17"/>
      <c r="FB417" s="17"/>
      <c r="FC417" s="17"/>
      <c r="FD417" s="17"/>
      <c r="FE417" s="17"/>
      <c r="FF417" s="17"/>
      <c r="FG417" s="17"/>
      <c r="FH417" s="17"/>
      <c r="FI417" s="17"/>
      <c r="FJ417" s="17"/>
      <c r="FK417" s="17"/>
      <c r="FL417" s="17"/>
      <c r="FM417" s="17"/>
      <c r="FN417" s="17"/>
      <c r="FO417" s="17"/>
      <c r="FP417" s="17"/>
      <c r="FQ417" s="17"/>
      <c r="FR417" s="17"/>
      <c r="FS417" s="17"/>
      <c r="FT417" s="17"/>
      <c r="FU417" s="17"/>
      <c r="FV417" s="17"/>
      <c r="FW417" s="17"/>
      <c r="FX417" s="17"/>
      <c r="FY417" s="17"/>
      <c r="FZ417" s="17"/>
      <c r="GA417" s="17"/>
      <c r="GB417" s="17"/>
      <c r="GC417" s="17"/>
      <c r="GD417" s="17"/>
      <c r="GE417" s="17"/>
      <c r="GF417" s="17"/>
      <c r="GG417" s="17"/>
      <c r="GH417" s="17"/>
      <c r="GI417" s="17"/>
      <c r="GJ417" s="17"/>
      <c r="GK417" s="17"/>
      <c r="GL417" s="17"/>
      <c r="GM417" s="17"/>
      <c r="GN417" s="17"/>
      <c r="GO417" s="17"/>
      <c r="GP417" s="17"/>
      <c r="GQ417" s="17"/>
      <c r="GR417" s="17"/>
      <c r="GS417" s="17"/>
      <c r="GT417" s="17"/>
      <c r="GU417" s="17"/>
      <c r="GV417" s="17"/>
      <c r="GW417" s="17"/>
      <c r="GX417" s="17"/>
      <c r="GY417" s="17"/>
      <c r="GZ417" s="17"/>
      <c r="HA417" s="17"/>
    </row>
    <row r="418" spans="1:209" x14ac:dyDescent="0.25">
      <c r="A418" s="37">
        <v>43361</v>
      </c>
      <c r="B418" s="199">
        <v>639</v>
      </c>
      <c r="C418" s="24">
        <v>1203</v>
      </c>
      <c r="D418" s="24">
        <v>1370</v>
      </c>
      <c r="E418" s="22" t="s">
        <v>1898</v>
      </c>
      <c r="F418" s="16"/>
      <c r="G418" s="22" t="s">
        <v>1207</v>
      </c>
      <c r="H418" s="17"/>
      <c r="I418" s="35">
        <v>13663933</v>
      </c>
      <c r="J418" s="35">
        <v>0</v>
      </c>
      <c r="K418" s="35">
        <f t="shared" si="4"/>
        <v>13663933</v>
      </c>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H418" s="17"/>
      <c r="CI418" s="17"/>
      <c r="CJ418" s="17"/>
      <c r="CK418" s="17"/>
      <c r="CL418" s="17"/>
      <c r="CM418" s="17"/>
      <c r="CN418" s="17"/>
      <c r="CO418" s="17"/>
      <c r="CP418" s="17"/>
      <c r="CQ418" s="17"/>
      <c r="CR418" s="17"/>
      <c r="CS418" s="17"/>
      <c r="CT418" s="17"/>
      <c r="CU418" s="17"/>
      <c r="CV418" s="17"/>
      <c r="CW418" s="17"/>
      <c r="CX418" s="17"/>
      <c r="CY418" s="17"/>
      <c r="CZ418" s="17"/>
      <c r="DA418" s="17"/>
      <c r="DB418" s="17"/>
      <c r="DC418" s="17"/>
      <c r="DD418" s="17"/>
      <c r="DE418" s="17"/>
      <c r="DF418" s="17"/>
      <c r="DG418" s="17"/>
      <c r="DH418" s="17"/>
      <c r="DI418" s="17"/>
      <c r="DJ418" s="17"/>
      <c r="DK418" s="17"/>
      <c r="DL418" s="17"/>
      <c r="DM418" s="17"/>
      <c r="DN418" s="17"/>
      <c r="DO418" s="17"/>
      <c r="DP418" s="17"/>
      <c r="DQ418" s="17"/>
      <c r="DR418" s="17"/>
      <c r="DS418" s="17"/>
      <c r="DT418" s="17"/>
      <c r="DU418" s="17"/>
      <c r="DV418" s="17"/>
      <c r="DW418" s="17"/>
      <c r="DX418" s="17"/>
      <c r="DY418" s="17"/>
      <c r="DZ418" s="17"/>
      <c r="EA418" s="17"/>
      <c r="EB418" s="17"/>
      <c r="EC418" s="17"/>
      <c r="ED418" s="17"/>
      <c r="EE418" s="17"/>
      <c r="EF418" s="17"/>
      <c r="EG418" s="17"/>
      <c r="EH418" s="17"/>
      <c r="EI418" s="17"/>
      <c r="EJ418" s="17"/>
      <c r="EK418" s="17"/>
      <c r="EL418" s="17"/>
      <c r="EM418" s="17"/>
      <c r="EN418" s="17"/>
      <c r="EO418" s="17"/>
      <c r="EP418" s="17"/>
      <c r="EQ418" s="17"/>
      <c r="ER418" s="17"/>
      <c r="ES418" s="17"/>
      <c r="ET418" s="17"/>
      <c r="EU418" s="17"/>
      <c r="EV418" s="17"/>
      <c r="EW418" s="17"/>
      <c r="EX418" s="17"/>
      <c r="EY418" s="17"/>
      <c r="EZ418" s="17"/>
      <c r="FA418" s="17"/>
      <c r="FB418" s="17"/>
      <c r="FC418" s="17"/>
      <c r="FD418" s="17"/>
      <c r="FE418" s="17"/>
      <c r="FF418" s="17"/>
      <c r="FG418" s="17"/>
      <c r="FH418" s="17"/>
      <c r="FI418" s="17"/>
      <c r="FJ418" s="17"/>
      <c r="FK418" s="17"/>
      <c r="FL418" s="17"/>
      <c r="FM418" s="17"/>
      <c r="FN418" s="17"/>
      <c r="FO418" s="17"/>
      <c r="FP418" s="17"/>
      <c r="FQ418" s="17"/>
      <c r="FR418" s="17"/>
      <c r="FS418" s="17"/>
      <c r="FT418" s="17"/>
      <c r="FU418" s="17"/>
      <c r="FV418" s="17"/>
      <c r="FW418" s="17"/>
      <c r="FX418" s="17"/>
      <c r="FY418" s="17"/>
      <c r="FZ418" s="17"/>
      <c r="GA418" s="17"/>
      <c r="GB418" s="17"/>
      <c r="GC418" s="17"/>
      <c r="GD418" s="17"/>
      <c r="GE418" s="17"/>
      <c r="GF418" s="17"/>
      <c r="GG418" s="17"/>
      <c r="GH418" s="17"/>
      <c r="GI418" s="17"/>
      <c r="GJ418" s="17"/>
      <c r="GK418" s="17"/>
      <c r="GL418" s="17"/>
      <c r="GM418" s="17"/>
      <c r="GN418" s="17"/>
      <c r="GO418" s="17"/>
      <c r="GP418" s="17"/>
      <c r="GQ418" s="17"/>
      <c r="GR418" s="17"/>
      <c r="GS418" s="17"/>
      <c r="GT418" s="17"/>
      <c r="GU418" s="17"/>
      <c r="GV418" s="17"/>
      <c r="GW418" s="17"/>
      <c r="GX418" s="17"/>
      <c r="GY418" s="17"/>
      <c r="GZ418" s="17"/>
      <c r="HA418" s="17"/>
    </row>
    <row r="419" spans="1:209" x14ac:dyDescent="0.25">
      <c r="A419" s="37">
        <v>43361</v>
      </c>
      <c r="B419" s="199">
        <v>610</v>
      </c>
      <c r="C419" s="24">
        <v>1273</v>
      </c>
      <c r="D419" s="24">
        <v>1372</v>
      </c>
      <c r="E419" s="22" t="s">
        <v>1916</v>
      </c>
      <c r="F419" s="16"/>
      <c r="G419" s="22" t="s">
        <v>1186</v>
      </c>
      <c r="H419" s="17"/>
      <c r="I419" s="35">
        <v>12757500</v>
      </c>
      <c r="J419" s="35">
        <v>0</v>
      </c>
      <c r="K419" s="35">
        <f t="shared" si="4"/>
        <v>12757500</v>
      </c>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H419" s="17"/>
      <c r="CI419" s="17"/>
      <c r="CJ419" s="17"/>
      <c r="CK419" s="17"/>
      <c r="CL419" s="17"/>
      <c r="CM419" s="17"/>
      <c r="CN419" s="17"/>
      <c r="CO419" s="17"/>
      <c r="CP419" s="17"/>
      <c r="CQ419" s="17"/>
      <c r="CR419" s="17"/>
      <c r="CS419" s="17"/>
      <c r="CT419" s="17"/>
      <c r="CU419" s="17"/>
      <c r="CV419" s="17"/>
      <c r="CW419" s="17"/>
      <c r="CX419" s="17"/>
      <c r="CY419" s="17"/>
      <c r="CZ419" s="17"/>
      <c r="DA419" s="17"/>
      <c r="DB419" s="17"/>
      <c r="DC419" s="17"/>
      <c r="DD419" s="17"/>
      <c r="DE419" s="17"/>
      <c r="DF419" s="17"/>
      <c r="DG419" s="17"/>
      <c r="DH419" s="17"/>
      <c r="DI419" s="17"/>
      <c r="DJ419" s="17"/>
      <c r="DK419" s="17"/>
      <c r="DL419" s="17"/>
      <c r="DM419" s="17"/>
      <c r="DN419" s="17"/>
      <c r="DO419" s="17"/>
      <c r="DP419" s="17"/>
      <c r="DQ419" s="17"/>
      <c r="DR419" s="17"/>
      <c r="DS419" s="17"/>
      <c r="DT419" s="17"/>
      <c r="DU419" s="17"/>
      <c r="DV419" s="17"/>
      <c r="DW419" s="17"/>
      <c r="DX419" s="17"/>
      <c r="DY419" s="17"/>
      <c r="DZ419" s="17"/>
      <c r="EA419" s="17"/>
      <c r="EB419" s="17"/>
      <c r="EC419" s="17"/>
      <c r="ED419" s="17"/>
      <c r="EE419" s="17"/>
      <c r="EF419" s="17"/>
      <c r="EG419" s="17"/>
      <c r="EH419" s="17"/>
      <c r="EI419" s="17"/>
      <c r="EJ419" s="17"/>
      <c r="EK419" s="17"/>
      <c r="EL419" s="17"/>
      <c r="EM419" s="17"/>
      <c r="EN419" s="17"/>
      <c r="EO419" s="17"/>
      <c r="EP419" s="17"/>
      <c r="EQ419" s="17"/>
      <c r="ER419" s="17"/>
      <c r="ES419" s="17"/>
      <c r="ET419" s="17"/>
      <c r="EU419" s="17"/>
      <c r="EV419" s="17"/>
      <c r="EW419" s="17"/>
      <c r="EX419" s="17"/>
      <c r="EY419" s="17"/>
      <c r="EZ419" s="17"/>
      <c r="FA419" s="17"/>
      <c r="FB419" s="17"/>
      <c r="FC419" s="17"/>
      <c r="FD419" s="17"/>
      <c r="FE419" s="17"/>
      <c r="FF419" s="17"/>
      <c r="FG419" s="17"/>
      <c r="FH419" s="17"/>
      <c r="FI419" s="17"/>
      <c r="FJ419" s="17"/>
      <c r="FK419" s="17"/>
      <c r="FL419" s="17"/>
      <c r="FM419" s="17"/>
      <c r="FN419" s="17"/>
      <c r="FO419" s="17"/>
      <c r="FP419" s="17"/>
      <c r="FQ419" s="17"/>
      <c r="FR419" s="17"/>
      <c r="FS419" s="17"/>
      <c r="FT419" s="17"/>
      <c r="FU419" s="17"/>
      <c r="FV419" s="17"/>
      <c r="FW419" s="17"/>
      <c r="FX419" s="17"/>
      <c r="FY419" s="17"/>
      <c r="FZ419" s="17"/>
      <c r="GA419" s="17"/>
      <c r="GB419" s="17"/>
      <c r="GC419" s="17"/>
      <c r="GD419" s="17"/>
      <c r="GE419" s="17"/>
      <c r="GF419" s="17"/>
      <c r="GG419" s="17"/>
      <c r="GH419" s="17"/>
      <c r="GI419" s="17"/>
      <c r="GJ419" s="17"/>
      <c r="GK419" s="17"/>
      <c r="GL419" s="17"/>
      <c r="GM419" s="17"/>
      <c r="GN419" s="17"/>
      <c r="GO419" s="17"/>
      <c r="GP419" s="17"/>
      <c r="GQ419" s="17"/>
      <c r="GR419" s="17"/>
      <c r="GS419" s="17"/>
      <c r="GT419" s="17"/>
      <c r="GU419" s="17"/>
      <c r="GV419" s="17"/>
      <c r="GW419" s="17"/>
      <c r="GX419" s="17"/>
      <c r="GY419" s="17"/>
      <c r="GZ419" s="17"/>
      <c r="HA419" s="17"/>
    </row>
    <row r="420" spans="1:209" x14ac:dyDescent="0.25">
      <c r="A420" s="37">
        <v>43361</v>
      </c>
      <c r="B420" s="199">
        <v>550</v>
      </c>
      <c r="C420" s="24">
        <v>1145</v>
      </c>
      <c r="D420" s="24">
        <v>1374</v>
      </c>
      <c r="E420" s="22" t="s">
        <v>1882</v>
      </c>
      <c r="F420" s="16"/>
      <c r="G420" s="22" t="s">
        <v>1144</v>
      </c>
      <c r="H420" s="17"/>
      <c r="I420" s="35">
        <v>8480000</v>
      </c>
      <c r="J420" s="35">
        <v>0</v>
      </c>
      <c r="K420" s="35">
        <f t="shared" si="4"/>
        <v>8480000</v>
      </c>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c r="DO420" s="17"/>
      <c r="DP420" s="17"/>
      <c r="DQ420" s="17"/>
      <c r="DR420" s="17"/>
      <c r="DS420" s="17"/>
      <c r="DT420" s="17"/>
      <c r="DU420" s="17"/>
      <c r="DV420" s="17"/>
      <c r="DW420" s="17"/>
      <c r="DX420" s="17"/>
      <c r="DY420" s="17"/>
      <c r="DZ420" s="17"/>
      <c r="EA420" s="17"/>
      <c r="EB420" s="17"/>
      <c r="EC420" s="17"/>
      <c r="ED420" s="17"/>
      <c r="EE420" s="17"/>
      <c r="EF420" s="17"/>
      <c r="EG420" s="17"/>
      <c r="EH420" s="17"/>
      <c r="EI420" s="17"/>
      <c r="EJ420" s="17"/>
      <c r="EK420" s="17"/>
      <c r="EL420" s="17"/>
      <c r="EM420" s="17"/>
      <c r="EN420" s="17"/>
      <c r="EO420" s="17"/>
      <c r="EP420" s="17"/>
      <c r="EQ420" s="17"/>
      <c r="ER420" s="17"/>
      <c r="ES420" s="17"/>
      <c r="ET420" s="17"/>
      <c r="EU420" s="17"/>
      <c r="EV420" s="17"/>
      <c r="EW420" s="17"/>
      <c r="EX420" s="17"/>
      <c r="EY420" s="17"/>
      <c r="EZ420" s="17"/>
      <c r="FA420" s="17"/>
      <c r="FB420" s="17"/>
      <c r="FC420" s="17"/>
      <c r="FD420" s="17"/>
      <c r="FE420" s="17"/>
      <c r="FF420" s="17"/>
      <c r="FG420" s="17"/>
      <c r="FH420" s="17"/>
      <c r="FI420" s="17"/>
      <c r="FJ420" s="17"/>
      <c r="FK420" s="17"/>
      <c r="FL420" s="17"/>
      <c r="FM420" s="17"/>
      <c r="FN420" s="17"/>
      <c r="FO420" s="17"/>
      <c r="FP420" s="17"/>
      <c r="FQ420" s="17"/>
      <c r="FR420" s="17"/>
      <c r="FS420" s="17"/>
      <c r="FT420" s="17"/>
      <c r="FU420" s="17"/>
      <c r="FV420" s="17"/>
      <c r="FW420" s="17"/>
      <c r="FX420" s="17"/>
      <c r="FY420" s="17"/>
      <c r="FZ420" s="17"/>
      <c r="GA420" s="17"/>
      <c r="GB420" s="17"/>
      <c r="GC420" s="17"/>
      <c r="GD420" s="17"/>
      <c r="GE420" s="17"/>
      <c r="GF420" s="17"/>
      <c r="GG420" s="17"/>
      <c r="GH420" s="17"/>
      <c r="GI420" s="17"/>
      <c r="GJ420" s="17"/>
      <c r="GK420" s="17"/>
      <c r="GL420" s="17"/>
      <c r="GM420" s="17"/>
      <c r="GN420" s="17"/>
      <c r="GO420" s="17"/>
      <c r="GP420" s="17"/>
      <c r="GQ420" s="17"/>
      <c r="GR420" s="17"/>
      <c r="GS420" s="17"/>
      <c r="GT420" s="17"/>
      <c r="GU420" s="17"/>
      <c r="GV420" s="17"/>
      <c r="GW420" s="17"/>
      <c r="GX420" s="17"/>
      <c r="GY420" s="17"/>
      <c r="GZ420" s="17"/>
      <c r="HA420" s="17"/>
    </row>
    <row r="421" spans="1:209" x14ac:dyDescent="0.25">
      <c r="A421" s="37">
        <v>43361</v>
      </c>
      <c r="B421" s="199">
        <v>400</v>
      </c>
      <c r="C421" s="24">
        <v>979</v>
      </c>
      <c r="D421" s="24">
        <v>1377</v>
      </c>
      <c r="E421" s="22" t="s">
        <v>1853</v>
      </c>
      <c r="F421" s="16"/>
      <c r="G421" s="22" t="s">
        <v>1102</v>
      </c>
      <c r="H421" s="17"/>
      <c r="I421" s="35">
        <v>18000000</v>
      </c>
      <c r="J421" s="35">
        <v>0</v>
      </c>
      <c r="K421" s="35">
        <f t="shared" si="4"/>
        <v>18000000</v>
      </c>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H421" s="17"/>
      <c r="CI421" s="17"/>
      <c r="CJ421" s="17"/>
      <c r="CK421" s="17"/>
      <c r="CL421" s="17"/>
      <c r="CM421" s="17"/>
      <c r="CN421" s="17"/>
      <c r="CO421" s="17"/>
      <c r="CP421" s="17"/>
      <c r="CQ421" s="17"/>
      <c r="CR421" s="17"/>
      <c r="CS421" s="17"/>
      <c r="CT421" s="17"/>
      <c r="CU421" s="17"/>
      <c r="CV421" s="17"/>
      <c r="CW421" s="17"/>
      <c r="CX421" s="17"/>
      <c r="CY421" s="17"/>
      <c r="CZ421" s="17"/>
      <c r="DA421" s="17"/>
      <c r="DB421" s="17"/>
      <c r="DC421" s="17"/>
      <c r="DD421" s="17"/>
      <c r="DE421" s="17"/>
      <c r="DF421" s="17"/>
      <c r="DG421" s="17"/>
      <c r="DH421" s="17"/>
      <c r="DI421" s="17"/>
      <c r="DJ421" s="17"/>
      <c r="DK421" s="17"/>
      <c r="DL421" s="17"/>
      <c r="DM421" s="17"/>
      <c r="DN421" s="17"/>
      <c r="DO421" s="17"/>
      <c r="DP421" s="17"/>
      <c r="DQ421" s="17"/>
      <c r="DR421" s="17"/>
      <c r="DS421" s="17"/>
      <c r="DT421" s="17"/>
      <c r="DU421" s="17"/>
      <c r="DV421" s="17"/>
      <c r="DW421" s="17"/>
      <c r="DX421" s="17"/>
      <c r="DY421" s="17"/>
      <c r="DZ421" s="17"/>
      <c r="EA421" s="17"/>
      <c r="EB421" s="17"/>
      <c r="EC421" s="17"/>
      <c r="ED421" s="17"/>
      <c r="EE421" s="17"/>
      <c r="EF421" s="17"/>
      <c r="EG421" s="17"/>
      <c r="EH421" s="17"/>
      <c r="EI421" s="17"/>
      <c r="EJ421" s="17"/>
      <c r="EK421" s="17"/>
      <c r="EL421" s="17"/>
      <c r="EM421" s="17"/>
      <c r="EN421" s="17"/>
      <c r="EO421" s="17"/>
      <c r="EP421" s="17"/>
      <c r="EQ421" s="17"/>
      <c r="ER421" s="17"/>
      <c r="ES421" s="17"/>
      <c r="ET421" s="17"/>
      <c r="EU421" s="17"/>
      <c r="EV421" s="17"/>
      <c r="EW421" s="17"/>
      <c r="EX421" s="17"/>
      <c r="EY421" s="17"/>
      <c r="EZ421" s="17"/>
      <c r="FA421" s="17"/>
      <c r="FB421" s="17"/>
      <c r="FC421" s="17"/>
      <c r="FD421" s="17"/>
      <c r="FE421" s="17"/>
      <c r="FF421" s="17"/>
      <c r="FG421" s="17"/>
      <c r="FH421" s="17"/>
      <c r="FI421" s="17"/>
      <c r="FJ421" s="17"/>
      <c r="FK421" s="17"/>
      <c r="FL421" s="17"/>
      <c r="FM421" s="17"/>
      <c r="FN421" s="17"/>
      <c r="FO421" s="17"/>
      <c r="FP421" s="17"/>
      <c r="FQ421" s="17"/>
      <c r="FR421" s="17"/>
      <c r="FS421" s="17"/>
      <c r="FT421" s="17"/>
      <c r="FU421" s="17"/>
      <c r="FV421" s="17"/>
      <c r="FW421" s="17"/>
      <c r="FX421" s="17"/>
      <c r="FY421" s="17"/>
      <c r="FZ421" s="17"/>
      <c r="GA421" s="17"/>
      <c r="GB421" s="17"/>
      <c r="GC421" s="17"/>
      <c r="GD421" s="17"/>
      <c r="GE421" s="17"/>
      <c r="GF421" s="17"/>
      <c r="GG421" s="17"/>
      <c r="GH421" s="17"/>
      <c r="GI421" s="17"/>
      <c r="GJ421" s="17"/>
      <c r="GK421" s="17"/>
      <c r="GL421" s="17"/>
      <c r="GM421" s="17"/>
      <c r="GN421" s="17"/>
      <c r="GO421" s="17"/>
      <c r="GP421" s="17"/>
      <c r="GQ421" s="17"/>
      <c r="GR421" s="17"/>
      <c r="GS421" s="17"/>
      <c r="GT421" s="17"/>
      <c r="GU421" s="17"/>
      <c r="GV421" s="17"/>
      <c r="GW421" s="17"/>
      <c r="GX421" s="17"/>
      <c r="GY421" s="17"/>
      <c r="GZ421" s="17"/>
      <c r="HA421" s="17"/>
    </row>
    <row r="422" spans="1:209" x14ac:dyDescent="0.25">
      <c r="A422" s="37">
        <v>43361</v>
      </c>
      <c r="B422" s="199">
        <v>301</v>
      </c>
      <c r="C422" s="24">
        <v>1312</v>
      </c>
      <c r="D422" s="24">
        <v>1395</v>
      </c>
      <c r="E422" s="22" t="s">
        <v>2011</v>
      </c>
      <c r="F422" s="16"/>
      <c r="G422" s="22" t="s">
        <v>1056</v>
      </c>
      <c r="H422" s="17"/>
      <c r="I422" s="35">
        <v>14880000</v>
      </c>
      <c r="J422" s="35">
        <v>0</v>
      </c>
      <c r="K422" s="35">
        <f t="shared" si="4"/>
        <v>14880000</v>
      </c>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c r="CI422" s="17"/>
      <c r="CJ422" s="17"/>
      <c r="CK422" s="17"/>
      <c r="CL422" s="17"/>
      <c r="CM422" s="17"/>
      <c r="CN422" s="17"/>
      <c r="CO422" s="17"/>
      <c r="CP422" s="17"/>
      <c r="CQ422" s="17"/>
      <c r="CR422" s="17"/>
      <c r="CS422" s="17"/>
      <c r="CT422" s="17"/>
      <c r="CU422" s="17"/>
      <c r="CV422" s="17"/>
      <c r="CW422" s="17"/>
      <c r="CX422" s="17"/>
      <c r="CY422" s="17"/>
      <c r="CZ422" s="17"/>
      <c r="DA422" s="17"/>
      <c r="DB422" s="17"/>
      <c r="DC422" s="17"/>
      <c r="DD422" s="17"/>
      <c r="DE422" s="17"/>
      <c r="DF422" s="17"/>
      <c r="DG422" s="17"/>
      <c r="DH422" s="17"/>
      <c r="DI422" s="17"/>
      <c r="DJ422" s="17"/>
      <c r="DK422" s="17"/>
      <c r="DL422" s="17"/>
      <c r="DM422" s="17"/>
      <c r="DN422" s="17"/>
      <c r="DO422" s="17"/>
      <c r="DP422" s="17"/>
      <c r="DQ422" s="17"/>
      <c r="DR422" s="17"/>
      <c r="DS422" s="17"/>
      <c r="DT422" s="17"/>
      <c r="DU422" s="17"/>
      <c r="DV422" s="17"/>
      <c r="DW422" s="17"/>
      <c r="DX422" s="17"/>
      <c r="DY422" s="17"/>
      <c r="DZ422" s="17"/>
      <c r="EA422" s="17"/>
      <c r="EB422" s="17"/>
      <c r="EC422" s="17"/>
      <c r="ED422" s="17"/>
      <c r="EE422" s="17"/>
      <c r="EF422" s="17"/>
      <c r="EG422" s="17"/>
      <c r="EH422" s="17"/>
      <c r="EI422" s="17"/>
      <c r="EJ422" s="17"/>
      <c r="EK422" s="17"/>
      <c r="EL422" s="17"/>
      <c r="EM422" s="17"/>
      <c r="EN422" s="17"/>
      <c r="EO422" s="17"/>
      <c r="EP422" s="17"/>
      <c r="EQ422" s="17"/>
      <c r="ER422" s="17"/>
      <c r="ES422" s="17"/>
      <c r="ET422" s="17"/>
      <c r="EU422" s="17"/>
      <c r="EV422" s="17"/>
      <c r="EW422" s="17"/>
      <c r="EX422" s="17"/>
      <c r="EY422" s="17"/>
      <c r="EZ422" s="17"/>
      <c r="FA422" s="17"/>
      <c r="FB422" s="17"/>
      <c r="FC422" s="17"/>
      <c r="FD422" s="17"/>
      <c r="FE422" s="17"/>
      <c r="FF422" s="17"/>
      <c r="FG422" s="17"/>
      <c r="FH422" s="17"/>
      <c r="FI422" s="17"/>
      <c r="FJ422" s="17"/>
      <c r="FK422" s="17"/>
      <c r="FL422" s="17"/>
      <c r="FM422" s="17"/>
      <c r="FN422" s="17"/>
      <c r="FO422" s="17"/>
      <c r="FP422" s="17"/>
      <c r="FQ422" s="17"/>
      <c r="FR422" s="17"/>
      <c r="FS422" s="17"/>
      <c r="FT422" s="17"/>
      <c r="FU422" s="17"/>
      <c r="FV422" s="17"/>
      <c r="FW422" s="17"/>
      <c r="FX422" s="17"/>
      <c r="FY422" s="17"/>
      <c r="FZ422" s="17"/>
      <c r="GA422" s="17"/>
      <c r="GB422" s="17"/>
      <c r="GC422" s="17"/>
      <c r="GD422" s="17"/>
      <c r="GE422" s="17"/>
      <c r="GF422" s="17"/>
      <c r="GG422" s="17"/>
      <c r="GH422" s="17"/>
      <c r="GI422" s="17"/>
      <c r="GJ422" s="17"/>
      <c r="GK422" s="17"/>
      <c r="GL422" s="17"/>
      <c r="GM422" s="17"/>
      <c r="GN422" s="17"/>
      <c r="GO422" s="17"/>
      <c r="GP422" s="17"/>
      <c r="GQ422" s="17"/>
      <c r="GR422" s="17"/>
      <c r="GS422" s="17"/>
      <c r="GT422" s="17"/>
      <c r="GU422" s="17"/>
      <c r="GV422" s="17"/>
      <c r="GW422" s="17"/>
      <c r="GX422" s="17"/>
      <c r="GY422" s="17"/>
      <c r="GZ422" s="17"/>
      <c r="HA422" s="17"/>
    </row>
    <row r="423" spans="1:209" x14ac:dyDescent="0.25">
      <c r="A423" s="37">
        <v>43361</v>
      </c>
      <c r="B423" s="199">
        <v>302</v>
      </c>
      <c r="C423" s="24">
        <v>1317</v>
      </c>
      <c r="D423" s="24">
        <v>1397</v>
      </c>
      <c r="E423" s="22" t="s">
        <v>2012</v>
      </c>
      <c r="F423" s="16"/>
      <c r="G423" s="22" t="s">
        <v>1062</v>
      </c>
      <c r="H423" s="17"/>
      <c r="I423" s="35">
        <v>14880000</v>
      </c>
      <c r="J423" s="35">
        <v>0</v>
      </c>
      <c r="K423" s="35">
        <f t="shared" si="4"/>
        <v>14880000</v>
      </c>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H423" s="17"/>
      <c r="CI423" s="17"/>
      <c r="CJ423" s="17"/>
      <c r="CK423" s="17"/>
      <c r="CL423" s="17"/>
      <c r="CM423" s="17"/>
      <c r="CN423" s="17"/>
      <c r="CO423" s="17"/>
      <c r="CP423" s="17"/>
      <c r="CQ423" s="17"/>
      <c r="CR423" s="17"/>
      <c r="CS423" s="17"/>
      <c r="CT423" s="17"/>
      <c r="CU423" s="17"/>
      <c r="CV423" s="17"/>
      <c r="CW423" s="17"/>
      <c r="CX423" s="17"/>
      <c r="CY423" s="17"/>
      <c r="CZ423" s="17"/>
      <c r="DA423" s="17"/>
      <c r="DB423" s="17"/>
      <c r="DC423" s="17"/>
      <c r="DD423" s="17"/>
      <c r="DE423" s="17"/>
      <c r="DF423" s="17"/>
      <c r="DG423" s="17"/>
      <c r="DH423" s="17"/>
      <c r="DI423" s="17"/>
      <c r="DJ423" s="17"/>
      <c r="DK423" s="17"/>
      <c r="DL423" s="17"/>
      <c r="DM423" s="17"/>
      <c r="DN423" s="17"/>
      <c r="DO423" s="17"/>
      <c r="DP423" s="17"/>
      <c r="DQ423" s="17"/>
      <c r="DR423" s="17"/>
      <c r="DS423" s="17"/>
      <c r="DT423" s="17"/>
      <c r="DU423" s="17"/>
      <c r="DV423" s="17"/>
      <c r="DW423" s="17"/>
      <c r="DX423" s="17"/>
      <c r="DY423" s="17"/>
      <c r="DZ423" s="17"/>
      <c r="EA423" s="17"/>
      <c r="EB423" s="17"/>
      <c r="EC423" s="17"/>
      <c r="ED423" s="17"/>
      <c r="EE423" s="17"/>
      <c r="EF423" s="17"/>
      <c r="EG423" s="17"/>
      <c r="EH423" s="17"/>
      <c r="EI423" s="17"/>
      <c r="EJ423" s="17"/>
      <c r="EK423" s="17"/>
      <c r="EL423" s="17"/>
      <c r="EM423" s="17"/>
      <c r="EN423" s="17"/>
      <c r="EO423" s="17"/>
      <c r="EP423" s="17"/>
      <c r="EQ423" s="17"/>
      <c r="ER423" s="17"/>
      <c r="ES423" s="17"/>
      <c r="ET423" s="17"/>
      <c r="EU423" s="17"/>
      <c r="EV423" s="17"/>
      <c r="EW423" s="17"/>
      <c r="EX423" s="17"/>
      <c r="EY423" s="17"/>
      <c r="EZ423" s="17"/>
      <c r="FA423" s="17"/>
      <c r="FB423" s="17"/>
      <c r="FC423" s="17"/>
      <c r="FD423" s="17"/>
      <c r="FE423" s="17"/>
      <c r="FF423" s="17"/>
      <c r="FG423" s="17"/>
      <c r="FH423" s="17"/>
      <c r="FI423" s="17"/>
      <c r="FJ423" s="17"/>
      <c r="FK423" s="17"/>
      <c r="FL423" s="17"/>
      <c r="FM423" s="17"/>
      <c r="FN423" s="17"/>
      <c r="FO423" s="17"/>
      <c r="FP423" s="17"/>
      <c r="FQ423" s="17"/>
      <c r="FR423" s="17"/>
      <c r="FS423" s="17"/>
      <c r="FT423" s="17"/>
      <c r="FU423" s="17"/>
      <c r="FV423" s="17"/>
      <c r="FW423" s="17"/>
      <c r="FX423" s="17"/>
      <c r="FY423" s="17"/>
      <c r="FZ423" s="17"/>
      <c r="GA423" s="17"/>
      <c r="GB423" s="17"/>
      <c r="GC423" s="17"/>
      <c r="GD423" s="17"/>
      <c r="GE423" s="17"/>
      <c r="GF423" s="17"/>
      <c r="GG423" s="17"/>
      <c r="GH423" s="17"/>
      <c r="GI423" s="17"/>
      <c r="GJ423" s="17"/>
      <c r="GK423" s="17"/>
      <c r="GL423" s="17"/>
      <c r="GM423" s="17"/>
      <c r="GN423" s="17"/>
      <c r="GO423" s="17"/>
      <c r="GP423" s="17"/>
      <c r="GQ423" s="17"/>
      <c r="GR423" s="17"/>
      <c r="GS423" s="17"/>
      <c r="GT423" s="17"/>
      <c r="GU423" s="17"/>
      <c r="GV423" s="17"/>
      <c r="GW423" s="17"/>
      <c r="GX423" s="17"/>
      <c r="GY423" s="17"/>
      <c r="GZ423" s="17"/>
      <c r="HA423" s="17"/>
    </row>
    <row r="424" spans="1:209" x14ac:dyDescent="0.25">
      <c r="A424" s="37">
        <v>43362</v>
      </c>
      <c r="B424" s="199" t="s">
        <v>2008</v>
      </c>
      <c r="C424" s="24">
        <v>1323</v>
      </c>
      <c r="D424" s="24">
        <v>1400</v>
      </c>
      <c r="E424" s="22" t="s">
        <v>2013</v>
      </c>
      <c r="F424" s="16"/>
      <c r="G424" s="22" t="s">
        <v>1079</v>
      </c>
      <c r="H424" s="17"/>
      <c r="I424" s="35">
        <v>143774201</v>
      </c>
      <c r="J424" s="35">
        <v>143774201</v>
      </c>
      <c r="K424" s="35">
        <f t="shared" si="4"/>
        <v>0</v>
      </c>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c r="BW424" s="17"/>
      <c r="BX424" s="17"/>
      <c r="BY424" s="17"/>
      <c r="BZ424" s="17"/>
      <c r="CA424" s="17"/>
      <c r="CB424" s="17"/>
      <c r="CC424" s="17"/>
      <c r="CD424" s="17"/>
      <c r="CE424" s="17"/>
      <c r="CF424" s="17"/>
      <c r="CG424" s="17"/>
      <c r="CH424" s="17"/>
      <c r="CI424" s="17"/>
      <c r="CJ424" s="17"/>
      <c r="CK424" s="17"/>
      <c r="CL424" s="17"/>
      <c r="CM424" s="17"/>
      <c r="CN424" s="17"/>
      <c r="CO424" s="17"/>
      <c r="CP424" s="17"/>
      <c r="CQ424" s="17"/>
      <c r="CR424" s="17"/>
      <c r="CS424" s="17"/>
      <c r="CT424" s="17"/>
      <c r="CU424" s="17"/>
      <c r="CV424" s="17"/>
      <c r="CW424" s="17"/>
      <c r="CX424" s="17"/>
      <c r="CY424" s="17"/>
      <c r="CZ424" s="17"/>
      <c r="DA424" s="17"/>
      <c r="DB424" s="17"/>
      <c r="DC424" s="17"/>
      <c r="DD424" s="17"/>
      <c r="DE424" s="17"/>
      <c r="DF424" s="17"/>
      <c r="DG424" s="17"/>
      <c r="DH424" s="17"/>
      <c r="DI424" s="17"/>
      <c r="DJ424" s="17"/>
      <c r="DK424" s="17"/>
      <c r="DL424" s="17"/>
      <c r="DM424" s="17"/>
      <c r="DN424" s="17"/>
      <c r="DO424" s="17"/>
      <c r="DP424" s="17"/>
      <c r="DQ424" s="17"/>
      <c r="DR424" s="17"/>
      <c r="DS424" s="17"/>
      <c r="DT424" s="17"/>
      <c r="DU424" s="17"/>
      <c r="DV424" s="17"/>
      <c r="DW424" s="17"/>
      <c r="DX424" s="17"/>
      <c r="DY424" s="17"/>
      <c r="DZ424" s="17"/>
      <c r="EA424" s="17"/>
      <c r="EB424" s="17"/>
      <c r="EC424" s="17"/>
      <c r="ED424" s="17"/>
      <c r="EE424" s="17"/>
      <c r="EF424" s="17"/>
      <c r="EG424" s="17"/>
      <c r="EH424" s="17"/>
      <c r="EI424" s="17"/>
      <c r="EJ424" s="17"/>
      <c r="EK424" s="17"/>
      <c r="EL424" s="17"/>
      <c r="EM424" s="17"/>
      <c r="EN424" s="17"/>
      <c r="EO424" s="17"/>
      <c r="EP424" s="17"/>
      <c r="EQ424" s="17"/>
      <c r="ER424" s="17"/>
      <c r="ES424" s="17"/>
      <c r="ET424" s="17"/>
      <c r="EU424" s="17"/>
      <c r="EV424" s="17"/>
      <c r="EW424" s="17"/>
      <c r="EX424" s="17"/>
      <c r="EY424" s="17"/>
      <c r="EZ424" s="17"/>
      <c r="FA424" s="17"/>
      <c r="FB424" s="17"/>
      <c r="FC424" s="17"/>
      <c r="FD424" s="17"/>
      <c r="FE424" s="17"/>
      <c r="FF424" s="17"/>
      <c r="FG424" s="17"/>
      <c r="FH424" s="17"/>
      <c r="FI424" s="17"/>
      <c r="FJ424" s="17"/>
      <c r="FK424" s="17"/>
      <c r="FL424" s="17"/>
      <c r="FM424" s="17"/>
      <c r="FN424" s="17"/>
      <c r="FO424" s="17"/>
      <c r="FP424" s="17"/>
      <c r="FQ424" s="17"/>
      <c r="FR424" s="17"/>
      <c r="FS424" s="17"/>
      <c r="FT424" s="17"/>
      <c r="FU424" s="17"/>
      <c r="FV424" s="17"/>
      <c r="FW424" s="17"/>
      <c r="FX424" s="17"/>
      <c r="FY424" s="17"/>
      <c r="FZ424" s="17"/>
      <c r="GA424" s="17"/>
      <c r="GB424" s="17"/>
      <c r="GC424" s="17"/>
      <c r="GD424" s="17"/>
      <c r="GE424" s="17"/>
      <c r="GF424" s="17"/>
      <c r="GG424" s="17"/>
      <c r="GH424" s="17"/>
      <c r="GI424" s="17"/>
      <c r="GJ424" s="17"/>
      <c r="GK424" s="17"/>
      <c r="GL424" s="17"/>
      <c r="GM424" s="17"/>
      <c r="GN424" s="17"/>
      <c r="GO424" s="17"/>
      <c r="GP424" s="17"/>
      <c r="GQ424" s="17"/>
      <c r="GR424" s="17"/>
      <c r="GS424" s="17"/>
      <c r="GT424" s="17"/>
      <c r="GU424" s="17"/>
      <c r="GV424" s="17"/>
      <c r="GW424" s="17"/>
      <c r="GX424" s="17"/>
      <c r="GY424" s="17"/>
      <c r="GZ424" s="17"/>
      <c r="HA424" s="17"/>
    </row>
    <row r="425" spans="1:209" x14ac:dyDescent="0.25">
      <c r="A425" s="37">
        <v>43362</v>
      </c>
      <c r="B425" s="199">
        <v>436</v>
      </c>
      <c r="C425" s="24">
        <v>1257</v>
      </c>
      <c r="D425" s="24">
        <v>1406</v>
      </c>
      <c r="E425" s="22" t="s">
        <v>1909</v>
      </c>
      <c r="F425" s="16"/>
      <c r="G425" s="22" t="s">
        <v>1098</v>
      </c>
      <c r="H425" s="17"/>
      <c r="I425" s="35">
        <v>14663733</v>
      </c>
      <c r="J425" s="35">
        <v>0</v>
      </c>
      <c r="K425" s="35">
        <f t="shared" si="4"/>
        <v>14663733</v>
      </c>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c r="BW425" s="17"/>
      <c r="BX425" s="17"/>
      <c r="BY425" s="17"/>
      <c r="BZ425" s="17"/>
      <c r="CA425" s="17"/>
      <c r="CB425" s="17"/>
      <c r="CC425" s="17"/>
      <c r="CD425" s="17"/>
      <c r="CE425" s="17"/>
      <c r="CF425" s="17"/>
      <c r="CG425" s="17"/>
      <c r="CH425" s="17"/>
      <c r="CI425" s="17"/>
      <c r="CJ425" s="17"/>
      <c r="CK425" s="17"/>
      <c r="CL425" s="17"/>
      <c r="CM425" s="17"/>
      <c r="CN425" s="17"/>
      <c r="CO425" s="17"/>
      <c r="CP425" s="17"/>
      <c r="CQ425" s="17"/>
      <c r="CR425" s="17"/>
      <c r="CS425" s="17"/>
      <c r="CT425" s="17"/>
      <c r="CU425" s="17"/>
      <c r="CV425" s="17"/>
      <c r="CW425" s="17"/>
      <c r="CX425" s="17"/>
      <c r="CY425" s="17"/>
      <c r="CZ425" s="17"/>
      <c r="DA425" s="17"/>
      <c r="DB425" s="17"/>
      <c r="DC425" s="17"/>
      <c r="DD425" s="17"/>
      <c r="DE425" s="17"/>
      <c r="DF425" s="17"/>
      <c r="DG425" s="17"/>
      <c r="DH425" s="17"/>
      <c r="DI425" s="17"/>
      <c r="DJ425" s="17"/>
      <c r="DK425" s="17"/>
      <c r="DL425" s="17"/>
      <c r="DM425" s="17"/>
      <c r="DN425" s="17"/>
      <c r="DO425" s="17"/>
      <c r="DP425" s="17"/>
      <c r="DQ425" s="17"/>
      <c r="DR425" s="17"/>
      <c r="DS425" s="17"/>
      <c r="DT425" s="17"/>
      <c r="DU425" s="17"/>
      <c r="DV425" s="17"/>
      <c r="DW425" s="17"/>
      <c r="DX425" s="17"/>
      <c r="DY425" s="17"/>
      <c r="DZ425" s="17"/>
      <c r="EA425" s="17"/>
      <c r="EB425" s="17"/>
      <c r="EC425" s="17"/>
      <c r="ED425" s="17"/>
      <c r="EE425" s="17"/>
      <c r="EF425" s="17"/>
      <c r="EG425" s="17"/>
      <c r="EH425" s="17"/>
      <c r="EI425" s="17"/>
      <c r="EJ425" s="17"/>
      <c r="EK425" s="17"/>
      <c r="EL425" s="17"/>
      <c r="EM425" s="17"/>
      <c r="EN425" s="17"/>
      <c r="EO425" s="17"/>
      <c r="EP425" s="17"/>
      <c r="EQ425" s="17"/>
      <c r="ER425" s="17"/>
      <c r="ES425" s="17"/>
      <c r="ET425" s="17"/>
      <c r="EU425" s="17"/>
      <c r="EV425" s="17"/>
      <c r="EW425" s="17"/>
      <c r="EX425" s="17"/>
      <c r="EY425" s="17"/>
      <c r="EZ425" s="17"/>
      <c r="FA425" s="17"/>
      <c r="FB425" s="17"/>
      <c r="FC425" s="17"/>
      <c r="FD425" s="17"/>
      <c r="FE425" s="17"/>
      <c r="FF425" s="17"/>
      <c r="FG425" s="17"/>
      <c r="FH425" s="17"/>
      <c r="FI425" s="17"/>
      <c r="FJ425" s="17"/>
      <c r="FK425" s="17"/>
      <c r="FL425" s="17"/>
      <c r="FM425" s="17"/>
      <c r="FN425" s="17"/>
      <c r="FO425" s="17"/>
      <c r="FP425" s="17"/>
      <c r="FQ425" s="17"/>
      <c r="FR425" s="17"/>
      <c r="FS425" s="17"/>
      <c r="FT425" s="17"/>
      <c r="FU425" s="17"/>
      <c r="FV425" s="17"/>
      <c r="FW425" s="17"/>
      <c r="FX425" s="17"/>
      <c r="FY425" s="17"/>
      <c r="FZ425" s="17"/>
      <c r="GA425" s="17"/>
      <c r="GB425" s="17"/>
      <c r="GC425" s="17"/>
      <c r="GD425" s="17"/>
      <c r="GE425" s="17"/>
      <c r="GF425" s="17"/>
      <c r="GG425" s="17"/>
      <c r="GH425" s="17"/>
      <c r="GI425" s="17"/>
      <c r="GJ425" s="17"/>
      <c r="GK425" s="17"/>
      <c r="GL425" s="17"/>
      <c r="GM425" s="17"/>
      <c r="GN425" s="17"/>
      <c r="GO425" s="17"/>
      <c r="GP425" s="17"/>
      <c r="GQ425" s="17"/>
      <c r="GR425" s="17"/>
      <c r="GS425" s="17"/>
      <c r="GT425" s="17"/>
      <c r="GU425" s="17"/>
      <c r="GV425" s="17"/>
      <c r="GW425" s="17"/>
      <c r="GX425" s="17"/>
      <c r="GY425" s="17"/>
      <c r="GZ425" s="17"/>
      <c r="HA425" s="17"/>
    </row>
    <row r="426" spans="1:209" x14ac:dyDescent="0.25">
      <c r="A426" s="37">
        <v>43362</v>
      </c>
      <c r="B426" s="199">
        <v>420</v>
      </c>
      <c r="C426" s="24">
        <v>1258</v>
      </c>
      <c r="D426" s="24">
        <v>1413</v>
      </c>
      <c r="E426" s="22" t="s">
        <v>1910</v>
      </c>
      <c r="F426" s="16"/>
      <c r="G426" s="22" t="s">
        <v>1114</v>
      </c>
      <c r="H426" s="17"/>
      <c r="I426" s="35">
        <v>6526666</v>
      </c>
      <c r="J426" s="35">
        <v>0</v>
      </c>
      <c r="K426" s="35">
        <f t="shared" si="4"/>
        <v>6526666</v>
      </c>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7"/>
      <c r="EV426" s="17"/>
      <c r="EW426" s="17"/>
      <c r="EX426" s="17"/>
      <c r="EY426" s="17"/>
      <c r="EZ426" s="17"/>
      <c r="FA426" s="17"/>
      <c r="FB426" s="17"/>
      <c r="FC426" s="17"/>
      <c r="FD426" s="17"/>
      <c r="FE426" s="17"/>
      <c r="FF426" s="17"/>
      <c r="FG426" s="17"/>
      <c r="FH426" s="17"/>
      <c r="FI426" s="17"/>
      <c r="FJ426" s="17"/>
      <c r="FK426" s="17"/>
      <c r="FL426" s="17"/>
      <c r="FM426" s="17"/>
      <c r="FN426" s="17"/>
      <c r="FO426" s="17"/>
      <c r="FP426" s="17"/>
      <c r="FQ426" s="17"/>
      <c r="FR426" s="17"/>
      <c r="FS426" s="17"/>
      <c r="FT426" s="17"/>
      <c r="FU426" s="17"/>
      <c r="FV426" s="17"/>
      <c r="FW426" s="17"/>
      <c r="FX426" s="17"/>
      <c r="FY426" s="17"/>
      <c r="FZ426" s="17"/>
      <c r="GA426" s="17"/>
      <c r="GB426" s="17"/>
      <c r="GC426" s="17"/>
      <c r="GD426" s="17"/>
      <c r="GE426" s="17"/>
      <c r="GF426" s="17"/>
      <c r="GG426" s="17"/>
      <c r="GH426" s="17"/>
      <c r="GI426" s="17"/>
      <c r="GJ426" s="17"/>
      <c r="GK426" s="17"/>
      <c r="GL426" s="17"/>
      <c r="GM426" s="17"/>
      <c r="GN426" s="17"/>
      <c r="GO426" s="17"/>
      <c r="GP426" s="17"/>
      <c r="GQ426" s="17"/>
      <c r="GR426" s="17"/>
      <c r="GS426" s="17"/>
      <c r="GT426" s="17"/>
      <c r="GU426" s="17"/>
      <c r="GV426" s="17"/>
      <c r="GW426" s="17"/>
      <c r="GX426" s="17"/>
      <c r="GY426" s="17"/>
      <c r="GZ426" s="17"/>
      <c r="HA426" s="17"/>
    </row>
    <row r="427" spans="1:209" x14ac:dyDescent="0.25">
      <c r="A427" s="37">
        <v>43362</v>
      </c>
      <c r="B427" s="199">
        <v>615</v>
      </c>
      <c r="C427" s="24">
        <v>1263</v>
      </c>
      <c r="D427" s="24">
        <v>1414</v>
      </c>
      <c r="E427" s="22" t="s">
        <v>1914</v>
      </c>
      <c r="F427" s="16"/>
      <c r="G427" s="22" t="s">
        <v>1182</v>
      </c>
      <c r="H427" s="17"/>
      <c r="I427" s="35">
        <v>13882600</v>
      </c>
      <c r="J427" s="35">
        <v>0</v>
      </c>
      <c r="K427" s="35">
        <f t="shared" si="4"/>
        <v>13882600</v>
      </c>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c r="BW427" s="17"/>
      <c r="BX427" s="17"/>
      <c r="BY427" s="17"/>
      <c r="BZ427" s="17"/>
      <c r="CA427" s="17"/>
      <c r="CB427" s="17"/>
      <c r="CC427" s="17"/>
      <c r="CD427" s="17"/>
      <c r="CE427" s="17"/>
      <c r="CF427" s="17"/>
      <c r="CG427" s="17"/>
      <c r="CH427" s="17"/>
      <c r="CI427" s="17"/>
      <c r="CJ427" s="17"/>
      <c r="CK427" s="17"/>
      <c r="CL427" s="17"/>
      <c r="CM427" s="17"/>
      <c r="CN427" s="17"/>
      <c r="CO427" s="17"/>
      <c r="CP427" s="17"/>
      <c r="CQ427" s="17"/>
      <c r="CR427" s="17"/>
      <c r="CS427" s="17"/>
      <c r="CT427" s="17"/>
      <c r="CU427" s="17"/>
      <c r="CV427" s="17"/>
      <c r="CW427" s="17"/>
      <c r="CX427" s="17"/>
      <c r="CY427" s="17"/>
      <c r="CZ427" s="17"/>
      <c r="DA427" s="17"/>
      <c r="DB427" s="17"/>
      <c r="DC427" s="17"/>
      <c r="DD427" s="17"/>
      <c r="DE427" s="17"/>
      <c r="DF427" s="17"/>
      <c r="DG427" s="17"/>
      <c r="DH427" s="17"/>
      <c r="DI427" s="17"/>
      <c r="DJ427" s="17"/>
      <c r="DK427" s="17"/>
      <c r="DL427" s="17"/>
      <c r="DM427" s="17"/>
      <c r="DN427" s="17"/>
      <c r="DO427" s="17"/>
      <c r="DP427" s="17"/>
      <c r="DQ427" s="17"/>
      <c r="DR427" s="17"/>
      <c r="DS427" s="17"/>
      <c r="DT427" s="17"/>
      <c r="DU427" s="17"/>
      <c r="DV427" s="17"/>
      <c r="DW427" s="17"/>
      <c r="DX427" s="17"/>
      <c r="DY427" s="17"/>
      <c r="DZ427" s="17"/>
      <c r="EA427" s="17"/>
      <c r="EB427" s="17"/>
      <c r="EC427" s="17"/>
      <c r="ED427" s="17"/>
      <c r="EE427" s="17"/>
      <c r="EF427" s="17"/>
      <c r="EG427" s="17"/>
      <c r="EH427" s="17"/>
      <c r="EI427" s="17"/>
      <c r="EJ427" s="17"/>
      <c r="EK427" s="17"/>
      <c r="EL427" s="17"/>
      <c r="EM427" s="17"/>
      <c r="EN427" s="17"/>
      <c r="EO427" s="17"/>
      <c r="EP427" s="17"/>
      <c r="EQ427" s="17"/>
      <c r="ER427" s="17"/>
      <c r="ES427" s="17"/>
      <c r="ET427" s="17"/>
      <c r="EU427" s="17"/>
      <c r="EV427" s="17"/>
      <c r="EW427" s="17"/>
      <c r="EX427" s="17"/>
      <c r="EY427" s="17"/>
      <c r="EZ427" s="17"/>
      <c r="FA427" s="17"/>
      <c r="FB427" s="17"/>
      <c r="FC427" s="17"/>
      <c r="FD427" s="17"/>
      <c r="FE427" s="17"/>
      <c r="FF427" s="17"/>
      <c r="FG427" s="17"/>
      <c r="FH427" s="17"/>
      <c r="FI427" s="17"/>
      <c r="FJ427" s="17"/>
      <c r="FK427" s="17"/>
      <c r="FL427" s="17"/>
      <c r="FM427" s="17"/>
      <c r="FN427" s="17"/>
      <c r="FO427" s="17"/>
      <c r="FP427" s="17"/>
      <c r="FQ427" s="17"/>
      <c r="FR427" s="17"/>
      <c r="FS427" s="17"/>
      <c r="FT427" s="17"/>
      <c r="FU427" s="17"/>
      <c r="FV427" s="17"/>
      <c r="FW427" s="17"/>
      <c r="FX427" s="17"/>
      <c r="FY427" s="17"/>
      <c r="FZ427" s="17"/>
      <c r="GA427" s="17"/>
      <c r="GB427" s="17"/>
      <c r="GC427" s="17"/>
      <c r="GD427" s="17"/>
      <c r="GE427" s="17"/>
      <c r="GF427" s="17"/>
      <c r="GG427" s="17"/>
      <c r="GH427" s="17"/>
      <c r="GI427" s="17"/>
      <c r="GJ427" s="17"/>
      <c r="GK427" s="17"/>
      <c r="GL427" s="17"/>
      <c r="GM427" s="17"/>
      <c r="GN427" s="17"/>
      <c r="GO427" s="17"/>
      <c r="GP427" s="17"/>
      <c r="GQ427" s="17"/>
      <c r="GR427" s="17"/>
      <c r="GS427" s="17"/>
      <c r="GT427" s="17"/>
      <c r="GU427" s="17"/>
      <c r="GV427" s="17"/>
      <c r="GW427" s="17"/>
      <c r="GX427" s="17"/>
      <c r="GY427" s="17"/>
      <c r="GZ427" s="17"/>
      <c r="HA427" s="17"/>
    </row>
    <row r="428" spans="1:209" x14ac:dyDescent="0.25">
      <c r="A428" s="37">
        <v>43363</v>
      </c>
      <c r="B428" s="199">
        <v>390</v>
      </c>
      <c r="C428" s="24">
        <v>984</v>
      </c>
      <c r="D428" s="24">
        <v>1422</v>
      </c>
      <c r="E428" s="22" t="s">
        <v>1854</v>
      </c>
      <c r="F428" s="16"/>
      <c r="G428" s="22" t="s">
        <v>1106</v>
      </c>
      <c r="H428" s="17"/>
      <c r="I428" s="35">
        <v>13350000</v>
      </c>
      <c r="J428" s="35">
        <v>0</v>
      </c>
      <c r="K428" s="35">
        <f t="shared" si="4"/>
        <v>13350000</v>
      </c>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c r="BW428" s="17"/>
      <c r="BX428" s="17"/>
      <c r="BY428" s="17"/>
      <c r="BZ428" s="17"/>
      <c r="CA428" s="17"/>
      <c r="CB428" s="17"/>
      <c r="CC428" s="17"/>
      <c r="CD428" s="17"/>
      <c r="CE428" s="17"/>
      <c r="CF428" s="17"/>
      <c r="CG428" s="17"/>
      <c r="CH428" s="17"/>
      <c r="CI428" s="17"/>
      <c r="CJ428" s="17"/>
      <c r="CK428" s="17"/>
      <c r="CL428" s="17"/>
      <c r="CM428" s="17"/>
      <c r="CN428" s="17"/>
      <c r="CO428" s="17"/>
      <c r="CP428" s="17"/>
      <c r="CQ428" s="17"/>
      <c r="CR428" s="17"/>
      <c r="CS428" s="17"/>
      <c r="CT428" s="17"/>
      <c r="CU428" s="17"/>
      <c r="CV428" s="17"/>
      <c r="CW428" s="17"/>
      <c r="CX428" s="17"/>
      <c r="CY428" s="17"/>
      <c r="CZ428" s="17"/>
      <c r="DA428" s="17"/>
      <c r="DB428" s="17"/>
      <c r="DC428" s="17"/>
      <c r="DD428" s="17"/>
      <c r="DE428" s="17"/>
      <c r="DF428" s="17"/>
      <c r="DG428" s="17"/>
      <c r="DH428" s="17"/>
      <c r="DI428" s="17"/>
      <c r="DJ428" s="17"/>
      <c r="DK428" s="17"/>
      <c r="DL428" s="17"/>
      <c r="DM428" s="17"/>
      <c r="DN428" s="17"/>
      <c r="DO428" s="17"/>
      <c r="DP428" s="17"/>
      <c r="DQ428" s="17"/>
      <c r="DR428" s="17"/>
      <c r="DS428" s="17"/>
      <c r="DT428" s="17"/>
      <c r="DU428" s="17"/>
      <c r="DV428" s="17"/>
      <c r="DW428" s="17"/>
      <c r="DX428" s="17"/>
      <c r="DY428" s="17"/>
      <c r="DZ428" s="17"/>
      <c r="EA428" s="17"/>
      <c r="EB428" s="17"/>
      <c r="EC428" s="17"/>
      <c r="ED428" s="17"/>
      <c r="EE428" s="17"/>
      <c r="EF428" s="17"/>
      <c r="EG428" s="17"/>
      <c r="EH428" s="17"/>
      <c r="EI428" s="17"/>
      <c r="EJ428" s="17"/>
      <c r="EK428" s="17"/>
      <c r="EL428" s="17"/>
      <c r="EM428" s="17"/>
      <c r="EN428" s="17"/>
      <c r="EO428" s="17"/>
      <c r="EP428" s="17"/>
      <c r="EQ428" s="17"/>
      <c r="ER428" s="17"/>
      <c r="ES428" s="17"/>
      <c r="ET428" s="17"/>
      <c r="EU428" s="17"/>
      <c r="EV428" s="17"/>
      <c r="EW428" s="17"/>
      <c r="EX428" s="17"/>
      <c r="EY428" s="17"/>
      <c r="EZ428" s="17"/>
      <c r="FA428" s="17"/>
      <c r="FB428" s="17"/>
      <c r="FC428" s="17"/>
      <c r="FD428" s="17"/>
      <c r="FE428" s="17"/>
      <c r="FF428" s="17"/>
      <c r="FG428" s="17"/>
      <c r="FH428" s="17"/>
      <c r="FI428" s="17"/>
      <c r="FJ428" s="17"/>
      <c r="FK428" s="17"/>
      <c r="FL428" s="17"/>
      <c r="FM428" s="17"/>
      <c r="FN428" s="17"/>
      <c r="FO428" s="17"/>
      <c r="FP428" s="17"/>
      <c r="FQ428" s="17"/>
      <c r="FR428" s="17"/>
      <c r="FS428" s="17"/>
      <c r="FT428" s="17"/>
      <c r="FU428" s="17"/>
      <c r="FV428" s="17"/>
      <c r="FW428" s="17"/>
      <c r="FX428" s="17"/>
      <c r="FY428" s="17"/>
      <c r="FZ428" s="17"/>
      <c r="GA428" s="17"/>
      <c r="GB428" s="17"/>
      <c r="GC428" s="17"/>
      <c r="GD428" s="17"/>
      <c r="GE428" s="17"/>
      <c r="GF428" s="17"/>
      <c r="GG428" s="17"/>
      <c r="GH428" s="17"/>
      <c r="GI428" s="17"/>
      <c r="GJ428" s="17"/>
      <c r="GK428" s="17"/>
      <c r="GL428" s="17"/>
      <c r="GM428" s="17"/>
      <c r="GN428" s="17"/>
      <c r="GO428" s="17"/>
      <c r="GP428" s="17"/>
      <c r="GQ428" s="17"/>
      <c r="GR428" s="17"/>
      <c r="GS428" s="17"/>
      <c r="GT428" s="17"/>
      <c r="GU428" s="17"/>
      <c r="GV428" s="17"/>
      <c r="GW428" s="17"/>
      <c r="GX428" s="17"/>
      <c r="GY428" s="17"/>
      <c r="GZ428" s="17"/>
      <c r="HA428" s="17"/>
    </row>
    <row r="429" spans="1:209" x14ac:dyDescent="0.25">
      <c r="A429" s="37">
        <v>43363</v>
      </c>
      <c r="B429" s="199">
        <v>718</v>
      </c>
      <c r="C429" s="24">
        <v>902</v>
      </c>
      <c r="D429" s="24">
        <v>1423</v>
      </c>
      <c r="E429" s="22" t="s">
        <v>1484</v>
      </c>
      <c r="F429" s="16"/>
      <c r="G429" s="22" t="s">
        <v>2014</v>
      </c>
      <c r="H429" s="17"/>
      <c r="I429" s="35">
        <v>24500000</v>
      </c>
      <c r="J429" s="35">
        <v>0</v>
      </c>
      <c r="K429" s="35">
        <f t="shared" si="4"/>
        <v>24500000</v>
      </c>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c r="BW429" s="17"/>
      <c r="BX429" s="17"/>
      <c r="BY429" s="17"/>
      <c r="BZ429" s="17"/>
      <c r="CA429" s="17"/>
      <c r="CB429" s="17"/>
      <c r="CC429" s="17"/>
      <c r="CD429" s="17"/>
      <c r="CE429" s="17"/>
      <c r="CF429" s="17"/>
      <c r="CG429" s="17"/>
      <c r="CH429" s="17"/>
      <c r="CI429" s="17"/>
      <c r="CJ429" s="17"/>
      <c r="CK429" s="17"/>
      <c r="CL429" s="17"/>
      <c r="CM429" s="17"/>
      <c r="CN429" s="17"/>
      <c r="CO429" s="17"/>
      <c r="CP429" s="17"/>
      <c r="CQ429" s="17"/>
      <c r="CR429" s="17"/>
      <c r="CS429" s="17"/>
      <c r="CT429" s="17"/>
      <c r="CU429" s="17"/>
      <c r="CV429" s="17"/>
      <c r="CW429" s="17"/>
      <c r="CX429" s="17"/>
      <c r="CY429" s="17"/>
      <c r="CZ429" s="17"/>
      <c r="DA429" s="17"/>
      <c r="DB429" s="17"/>
      <c r="DC429" s="17"/>
      <c r="DD429" s="17"/>
      <c r="DE429" s="17"/>
      <c r="DF429" s="17"/>
      <c r="DG429" s="17"/>
      <c r="DH429" s="17"/>
      <c r="DI429" s="17"/>
      <c r="DJ429" s="17"/>
      <c r="DK429" s="17"/>
      <c r="DL429" s="17"/>
      <c r="DM429" s="17"/>
      <c r="DN429" s="17"/>
      <c r="DO429" s="17"/>
      <c r="DP429" s="17"/>
      <c r="DQ429" s="17"/>
      <c r="DR429" s="17"/>
      <c r="DS429" s="17"/>
      <c r="DT429" s="17"/>
      <c r="DU429" s="17"/>
      <c r="DV429" s="17"/>
      <c r="DW429" s="17"/>
      <c r="DX429" s="17"/>
      <c r="DY429" s="17"/>
      <c r="DZ429" s="17"/>
      <c r="EA429" s="17"/>
      <c r="EB429" s="17"/>
      <c r="EC429" s="17"/>
      <c r="ED429" s="17"/>
      <c r="EE429" s="17"/>
      <c r="EF429" s="17"/>
      <c r="EG429" s="17"/>
      <c r="EH429" s="17"/>
      <c r="EI429" s="17"/>
      <c r="EJ429" s="17"/>
      <c r="EK429" s="17"/>
      <c r="EL429" s="17"/>
      <c r="EM429" s="17"/>
      <c r="EN429" s="17"/>
      <c r="EO429" s="17"/>
      <c r="EP429" s="17"/>
      <c r="EQ429" s="17"/>
      <c r="ER429" s="17"/>
      <c r="ES429" s="17"/>
      <c r="ET429" s="17"/>
      <c r="EU429" s="17"/>
      <c r="EV429" s="17"/>
      <c r="EW429" s="17"/>
      <c r="EX429" s="17"/>
      <c r="EY429" s="17"/>
      <c r="EZ429" s="17"/>
      <c r="FA429" s="17"/>
      <c r="FB429" s="17"/>
      <c r="FC429" s="17"/>
      <c r="FD429" s="17"/>
      <c r="FE429" s="17"/>
      <c r="FF429" s="17"/>
      <c r="FG429" s="17"/>
      <c r="FH429" s="17"/>
      <c r="FI429" s="17"/>
      <c r="FJ429" s="17"/>
      <c r="FK429" s="17"/>
      <c r="FL429" s="17"/>
      <c r="FM429" s="17"/>
      <c r="FN429" s="17"/>
      <c r="FO429" s="17"/>
      <c r="FP429" s="17"/>
      <c r="FQ429" s="17"/>
      <c r="FR429" s="17"/>
      <c r="FS429" s="17"/>
      <c r="FT429" s="17"/>
      <c r="FU429" s="17"/>
      <c r="FV429" s="17"/>
      <c r="FW429" s="17"/>
      <c r="FX429" s="17"/>
      <c r="FY429" s="17"/>
      <c r="FZ429" s="17"/>
      <c r="GA429" s="17"/>
      <c r="GB429" s="17"/>
      <c r="GC429" s="17"/>
      <c r="GD429" s="17"/>
      <c r="GE429" s="17"/>
      <c r="GF429" s="17"/>
      <c r="GG429" s="17"/>
      <c r="GH429" s="17"/>
      <c r="GI429" s="17"/>
      <c r="GJ429" s="17"/>
      <c r="GK429" s="17"/>
      <c r="GL429" s="17"/>
      <c r="GM429" s="17"/>
      <c r="GN429" s="17"/>
      <c r="GO429" s="17"/>
      <c r="GP429" s="17"/>
      <c r="GQ429" s="17"/>
      <c r="GR429" s="17"/>
      <c r="GS429" s="17"/>
      <c r="GT429" s="17"/>
      <c r="GU429" s="17"/>
      <c r="GV429" s="17"/>
      <c r="GW429" s="17"/>
      <c r="GX429" s="17"/>
      <c r="GY429" s="17"/>
      <c r="GZ429" s="17"/>
      <c r="HA429" s="17"/>
    </row>
    <row r="430" spans="1:209" x14ac:dyDescent="0.25">
      <c r="A430" s="37">
        <v>43363</v>
      </c>
      <c r="B430" s="199">
        <v>425</v>
      </c>
      <c r="C430" s="24">
        <v>1264</v>
      </c>
      <c r="D430" s="24">
        <v>1429</v>
      </c>
      <c r="E430" s="22" t="s">
        <v>1915</v>
      </c>
      <c r="F430" s="16"/>
      <c r="G430" s="22" t="s">
        <v>1105</v>
      </c>
      <c r="H430" s="17"/>
      <c r="I430" s="35">
        <v>14830367</v>
      </c>
      <c r="J430" s="35">
        <v>0</v>
      </c>
      <c r="K430" s="35">
        <f t="shared" si="4"/>
        <v>14830367</v>
      </c>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c r="DR430" s="17"/>
      <c r="DS430" s="17"/>
      <c r="DT430" s="17"/>
      <c r="DU430" s="17"/>
      <c r="DV430" s="17"/>
      <c r="DW430" s="17"/>
      <c r="DX430" s="17"/>
      <c r="DY430" s="17"/>
      <c r="DZ430" s="17"/>
      <c r="EA430" s="17"/>
      <c r="EB430" s="17"/>
      <c r="EC430" s="17"/>
      <c r="ED430" s="17"/>
      <c r="EE430" s="17"/>
      <c r="EF430" s="17"/>
      <c r="EG430" s="17"/>
      <c r="EH430" s="17"/>
      <c r="EI430" s="17"/>
      <c r="EJ430" s="17"/>
      <c r="EK430" s="17"/>
      <c r="EL430" s="17"/>
      <c r="EM430" s="17"/>
      <c r="EN430" s="17"/>
      <c r="EO430" s="17"/>
      <c r="EP430" s="17"/>
      <c r="EQ430" s="17"/>
      <c r="ER430" s="17"/>
      <c r="ES430" s="17"/>
      <c r="ET430" s="17"/>
      <c r="EU430" s="17"/>
      <c r="EV430" s="17"/>
      <c r="EW430" s="17"/>
      <c r="EX430" s="17"/>
      <c r="EY430" s="17"/>
      <c r="EZ430" s="17"/>
      <c r="FA430" s="17"/>
      <c r="FB430" s="17"/>
      <c r="FC430" s="17"/>
      <c r="FD430" s="17"/>
      <c r="FE430" s="17"/>
      <c r="FF430" s="17"/>
      <c r="FG430" s="17"/>
      <c r="FH430" s="17"/>
      <c r="FI430" s="17"/>
      <c r="FJ430" s="17"/>
      <c r="FK430" s="17"/>
      <c r="FL430" s="17"/>
      <c r="FM430" s="17"/>
      <c r="FN430" s="17"/>
      <c r="FO430" s="17"/>
      <c r="FP430" s="17"/>
      <c r="FQ430" s="17"/>
      <c r="FR430" s="17"/>
      <c r="FS430" s="17"/>
      <c r="FT430" s="17"/>
      <c r="FU430" s="17"/>
      <c r="FV430" s="17"/>
      <c r="FW430" s="17"/>
      <c r="FX430" s="17"/>
      <c r="FY430" s="17"/>
      <c r="FZ430" s="17"/>
      <c r="GA430" s="17"/>
      <c r="GB430" s="17"/>
      <c r="GC430" s="17"/>
      <c r="GD430" s="17"/>
      <c r="GE430" s="17"/>
      <c r="GF430" s="17"/>
      <c r="GG430" s="17"/>
      <c r="GH430" s="17"/>
      <c r="GI430" s="17"/>
      <c r="GJ430" s="17"/>
      <c r="GK430" s="17"/>
      <c r="GL430" s="17"/>
      <c r="GM430" s="17"/>
      <c r="GN430" s="17"/>
      <c r="GO430" s="17"/>
      <c r="GP430" s="17"/>
      <c r="GQ430" s="17"/>
      <c r="GR430" s="17"/>
      <c r="GS430" s="17"/>
      <c r="GT430" s="17"/>
      <c r="GU430" s="17"/>
      <c r="GV430" s="17"/>
      <c r="GW430" s="17"/>
      <c r="GX430" s="17"/>
      <c r="GY430" s="17"/>
      <c r="GZ430" s="17"/>
      <c r="HA430" s="17"/>
    </row>
    <row r="431" spans="1:209" x14ac:dyDescent="0.25">
      <c r="A431" s="37">
        <v>43363</v>
      </c>
      <c r="B431" s="199">
        <v>423</v>
      </c>
      <c r="C431" s="24">
        <v>1213</v>
      </c>
      <c r="D431" s="24">
        <v>1430</v>
      </c>
      <c r="E431" s="22" t="s">
        <v>1907</v>
      </c>
      <c r="F431" s="16"/>
      <c r="G431" s="22" t="s">
        <v>1104</v>
      </c>
      <c r="H431" s="17"/>
      <c r="I431" s="35">
        <v>14663733</v>
      </c>
      <c r="J431" s="35">
        <v>0</v>
      </c>
      <c r="K431" s="35">
        <f t="shared" si="4"/>
        <v>14663733</v>
      </c>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c r="BW431" s="17"/>
      <c r="BX431" s="17"/>
      <c r="BY431" s="17"/>
      <c r="BZ431" s="17"/>
      <c r="CA431" s="17"/>
      <c r="CB431" s="17"/>
      <c r="CC431" s="17"/>
      <c r="CD431" s="17"/>
      <c r="CE431" s="17"/>
      <c r="CF431" s="17"/>
      <c r="CG431" s="17"/>
      <c r="CH431" s="17"/>
      <c r="CI431" s="17"/>
      <c r="CJ431" s="17"/>
      <c r="CK431" s="17"/>
      <c r="CL431" s="17"/>
      <c r="CM431" s="17"/>
      <c r="CN431" s="17"/>
      <c r="CO431" s="17"/>
      <c r="CP431" s="17"/>
      <c r="CQ431" s="17"/>
      <c r="CR431" s="17"/>
      <c r="CS431" s="17"/>
      <c r="CT431" s="17"/>
      <c r="CU431" s="17"/>
      <c r="CV431" s="17"/>
      <c r="CW431" s="17"/>
      <c r="CX431" s="17"/>
      <c r="CY431" s="17"/>
      <c r="CZ431" s="17"/>
      <c r="DA431" s="17"/>
      <c r="DB431" s="17"/>
      <c r="DC431" s="17"/>
      <c r="DD431" s="17"/>
      <c r="DE431" s="17"/>
      <c r="DF431" s="17"/>
      <c r="DG431" s="17"/>
      <c r="DH431" s="17"/>
      <c r="DI431" s="17"/>
      <c r="DJ431" s="17"/>
      <c r="DK431" s="17"/>
      <c r="DL431" s="17"/>
      <c r="DM431" s="17"/>
      <c r="DN431" s="17"/>
      <c r="DO431" s="17"/>
      <c r="DP431" s="17"/>
      <c r="DQ431" s="17"/>
      <c r="DR431" s="17"/>
      <c r="DS431" s="17"/>
      <c r="DT431" s="17"/>
      <c r="DU431" s="17"/>
      <c r="DV431" s="17"/>
      <c r="DW431" s="17"/>
      <c r="DX431" s="17"/>
      <c r="DY431" s="17"/>
      <c r="DZ431" s="17"/>
      <c r="EA431" s="17"/>
      <c r="EB431" s="17"/>
      <c r="EC431" s="17"/>
      <c r="ED431" s="17"/>
      <c r="EE431" s="17"/>
      <c r="EF431" s="17"/>
      <c r="EG431" s="17"/>
      <c r="EH431" s="17"/>
      <c r="EI431" s="17"/>
      <c r="EJ431" s="17"/>
      <c r="EK431" s="17"/>
      <c r="EL431" s="17"/>
      <c r="EM431" s="17"/>
      <c r="EN431" s="17"/>
      <c r="EO431" s="17"/>
      <c r="EP431" s="17"/>
      <c r="EQ431" s="17"/>
      <c r="ER431" s="17"/>
      <c r="ES431" s="17"/>
      <c r="ET431" s="17"/>
      <c r="EU431" s="17"/>
      <c r="EV431" s="17"/>
      <c r="EW431" s="17"/>
      <c r="EX431" s="17"/>
      <c r="EY431" s="17"/>
      <c r="EZ431" s="17"/>
      <c r="FA431" s="17"/>
      <c r="FB431" s="17"/>
      <c r="FC431" s="17"/>
      <c r="FD431" s="17"/>
      <c r="FE431" s="17"/>
      <c r="FF431" s="17"/>
      <c r="FG431" s="17"/>
      <c r="FH431" s="17"/>
      <c r="FI431" s="17"/>
      <c r="FJ431" s="17"/>
      <c r="FK431" s="17"/>
      <c r="FL431" s="17"/>
      <c r="FM431" s="17"/>
      <c r="FN431" s="17"/>
      <c r="FO431" s="17"/>
      <c r="FP431" s="17"/>
      <c r="FQ431" s="17"/>
      <c r="FR431" s="17"/>
      <c r="FS431" s="17"/>
      <c r="FT431" s="17"/>
      <c r="FU431" s="17"/>
      <c r="FV431" s="17"/>
      <c r="FW431" s="17"/>
      <c r="FX431" s="17"/>
      <c r="FY431" s="17"/>
      <c r="FZ431" s="17"/>
      <c r="GA431" s="17"/>
      <c r="GB431" s="17"/>
      <c r="GC431" s="17"/>
      <c r="GD431" s="17"/>
      <c r="GE431" s="17"/>
      <c r="GF431" s="17"/>
      <c r="GG431" s="17"/>
      <c r="GH431" s="17"/>
      <c r="GI431" s="17"/>
      <c r="GJ431" s="17"/>
      <c r="GK431" s="17"/>
      <c r="GL431" s="17"/>
      <c r="GM431" s="17"/>
      <c r="GN431" s="17"/>
      <c r="GO431" s="17"/>
      <c r="GP431" s="17"/>
      <c r="GQ431" s="17"/>
      <c r="GR431" s="17"/>
      <c r="GS431" s="17"/>
      <c r="GT431" s="17"/>
      <c r="GU431" s="17"/>
      <c r="GV431" s="17"/>
      <c r="GW431" s="17"/>
      <c r="GX431" s="17"/>
      <c r="GY431" s="17"/>
      <c r="GZ431" s="17"/>
      <c r="HA431" s="17"/>
    </row>
    <row r="432" spans="1:209" x14ac:dyDescent="0.25">
      <c r="A432" s="37">
        <v>43363</v>
      </c>
      <c r="B432" s="199">
        <v>282</v>
      </c>
      <c r="C432" s="24">
        <v>1090</v>
      </c>
      <c r="D432" s="24">
        <v>1431</v>
      </c>
      <c r="E432" s="22" t="s">
        <v>1866</v>
      </c>
      <c r="F432" s="16"/>
      <c r="G432" s="22" t="s">
        <v>1051</v>
      </c>
      <c r="H432" s="17"/>
      <c r="I432" s="35">
        <v>19923000</v>
      </c>
      <c r="J432" s="35">
        <v>0</v>
      </c>
      <c r="K432" s="35">
        <f t="shared" si="4"/>
        <v>19923000</v>
      </c>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c r="BW432" s="17"/>
      <c r="BX432" s="17"/>
      <c r="BY432" s="17"/>
      <c r="BZ432" s="17"/>
      <c r="CA432" s="17"/>
      <c r="CB432" s="17"/>
      <c r="CC432" s="17"/>
      <c r="CD432" s="17"/>
      <c r="CE432" s="17"/>
      <c r="CF432" s="17"/>
      <c r="CG432" s="17"/>
      <c r="CH432" s="17"/>
      <c r="CI432" s="17"/>
      <c r="CJ432" s="17"/>
      <c r="CK432" s="17"/>
      <c r="CL432" s="17"/>
      <c r="CM432" s="17"/>
      <c r="CN432" s="17"/>
      <c r="CO432" s="17"/>
      <c r="CP432" s="17"/>
      <c r="CQ432" s="17"/>
      <c r="CR432" s="17"/>
      <c r="CS432" s="17"/>
      <c r="CT432" s="17"/>
      <c r="CU432" s="17"/>
      <c r="CV432" s="17"/>
      <c r="CW432" s="17"/>
      <c r="CX432" s="17"/>
      <c r="CY432" s="17"/>
      <c r="CZ432" s="17"/>
      <c r="DA432" s="17"/>
      <c r="DB432" s="17"/>
      <c r="DC432" s="17"/>
      <c r="DD432" s="17"/>
      <c r="DE432" s="17"/>
      <c r="DF432" s="17"/>
      <c r="DG432" s="17"/>
      <c r="DH432" s="17"/>
      <c r="DI432" s="17"/>
      <c r="DJ432" s="17"/>
      <c r="DK432" s="17"/>
      <c r="DL432" s="17"/>
      <c r="DM432" s="17"/>
      <c r="DN432" s="17"/>
      <c r="DO432" s="17"/>
      <c r="DP432" s="17"/>
      <c r="DQ432" s="17"/>
      <c r="DR432" s="17"/>
      <c r="DS432" s="17"/>
      <c r="DT432" s="17"/>
      <c r="DU432" s="17"/>
      <c r="DV432" s="17"/>
      <c r="DW432" s="17"/>
      <c r="DX432" s="17"/>
      <c r="DY432" s="17"/>
      <c r="DZ432" s="17"/>
      <c r="EA432" s="17"/>
      <c r="EB432" s="17"/>
      <c r="EC432" s="17"/>
      <c r="ED432" s="17"/>
      <c r="EE432" s="17"/>
      <c r="EF432" s="17"/>
      <c r="EG432" s="17"/>
      <c r="EH432" s="17"/>
      <c r="EI432" s="17"/>
      <c r="EJ432" s="17"/>
      <c r="EK432" s="17"/>
      <c r="EL432" s="17"/>
      <c r="EM432" s="17"/>
      <c r="EN432" s="17"/>
      <c r="EO432" s="17"/>
      <c r="EP432" s="17"/>
      <c r="EQ432" s="17"/>
      <c r="ER432" s="17"/>
      <c r="ES432" s="17"/>
      <c r="ET432" s="17"/>
      <c r="EU432" s="17"/>
      <c r="EV432" s="17"/>
      <c r="EW432" s="17"/>
      <c r="EX432" s="17"/>
      <c r="EY432" s="17"/>
      <c r="EZ432" s="17"/>
      <c r="FA432" s="17"/>
      <c r="FB432" s="17"/>
      <c r="FC432" s="17"/>
      <c r="FD432" s="17"/>
      <c r="FE432" s="17"/>
      <c r="FF432" s="17"/>
      <c r="FG432" s="17"/>
      <c r="FH432" s="17"/>
      <c r="FI432" s="17"/>
      <c r="FJ432" s="17"/>
      <c r="FK432" s="17"/>
      <c r="FL432" s="17"/>
      <c r="FM432" s="17"/>
      <c r="FN432" s="17"/>
      <c r="FO432" s="17"/>
      <c r="FP432" s="17"/>
      <c r="FQ432" s="17"/>
      <c r="FR432" s="17"/>
      <c r="FS432" s="17"/>
      <c r="FT432" s="17"/>
      <c r="FU432" s="17"/>
      <c r="FV432" s="17"/>
      <c r="FW432" s="17"/>
      <c r="FX432" s="17"/>
      <c r="FY432" s="17"/>
      <c r="FZ432" s="17"/>
      <c r="GA432" s="17"/>
      <c r="GB432" s="17"/>
      <c r="GC432" s="17"/>
      <c r="GD432" s="17"/>
      <c r="GE432" s="17"/>
      <c r="GF432" s="17"/>
      <c r="GG432" s="17"/>
      <c r="GH432" s="17"/>
      <c r="GI432" s="17"/>
      <c r="GJ432" s="17"/>
      <c r="GK432" s="17"/>
      <c r="GL432" s="17"/>
      <c r="GM432" s="17"/>
      <c r="GN432" s="17"/>
      <c r="GO432" s="17"/>
      <c r="GP432" s="17"/>
      <c r="GQ432" s="17"/>
      <c r="GR432" s="17"/>
      <c r="GS432" s="17"/>
      <c r="GT432" s="17"/>
      <c r="GU432" s="17"/>
      <c r="GV432" s="17"/>
      <c r="GW432" s="17"/>
      <c r="GX432" s="17"/>
      <c r="GY432" s="17"/>
      <c r="GZ432" s="17"/>
      <c r="HA432" s="17"/>
    </row>
    <row r="433" spans="1:209" x14ac:dyDescent="0.25">
      <c r="A433" s="37">
        <v>43363</v>
      </c>
      <c r="B433" s="199">
        <v>424</v>
      </c>
      <c r="C433" s="24">
        <v>1262</v>
      </c>
      <c r="D433" s="24">
        <v>1433</v>
      </c>
      <c r="E433" s="22" t="s">
        <v>1913</v>
      </c>
      <c r="F433" s="16"/>
      <c r="G433" s="22" t="s">
        <v>1116</v>
      </c>
      <c r="H433" s="17"/>
      <c r="I433" s="35">
        <v>12747767</v>
      </c>
      <c r="J433" s="35">
        <v>0</v>
      </c>
      <c r="K433" s="35">
        <f t="shared" si="4"/>
        <v>12747767</v>
      </c>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c r="BW433" s="17"/>
      <c r="BX433" s="17"/>
      <c r="BY433" s="17"/>
      <c r="BZ433" s="17"/>
      <c r="CA433" s="17"/>
      <c r="CB433" s="17"/>
      <c r="CC433" s="17"/>
      <c r="CD433" s="17"/>
      <c r="CE433" s="17"/>
      <c r="CF433" s="17"/>
      <c r="CG433" s="17"/>
      <c r="CH433" s="17"/>
      <c r="CI433" s="17"/>
      <c r="CJ433" s="17"/>
      <c r="CK433" s="17"/>
      <c r="CL433" s="17"/>
      <c r="CM433" s="17"/>
      <c r="CN433" s="17"/>
      <c r="CO433" s="17"/>
      <c r="CP433" s="17"/>
      <c r="CQ433" s="17"/>
      <c r="CR433" s="17"/>
      <c r="CS433" s="17"/>
      <c r="CT433" s="17"/>
      <c r="CU433" s="17"/>
      <c r="CV433" s="17"/>
      <c r="CW433" s="17"/>
      <c r="CX433" s="17"/>
      <c r="CY433" s="17"/>
      <c r="CZ433" s="17"/>
      <c r="DA433" s="17"/>
      <c r="DB433" s="17"/>
      <c r="DC433" s="17"/>
      <c r="DD433" s="17"/>
      <c r="DE433" s="17"/>
      <c r="DF433" s="17"/>
      <c r="DG433" s="17"/>
      <c r="DH433" s="17"/>
      <c r="DI433" s="17"/>
      <c r="DJ433" s="17"/>
      <c r="DK433" s="17"/>
      <c r="DL433" s="17"/>
      <c r="DM433" s="17"/>
      <c r="DN433" s="17"/>
      <c r="DO433" s="17"/>
      <c r="DP433" s="17"/>
      <c r="DQ433" s="17"/>
      <c r="DR433" s="17"/>
      <c r="DS433" s="17"/>
      <c r="DT433" s="17"/>
      <c r="DU433" s="17"/>
      <c r="DV433" s="17"/>
      <c r="DW433" s="17"/>
      <c r="DX433" s="17"/>
      <c r="DY433" s="17"/>
      <c r="DZ433" s="17"/>
      <c r="EA433" s="17"/>
      <c r="EB433" s="17"/>
      <c r="EC433" s="17"/>
      <c r="ED433" s="17"/>
      <c r="EE433" s="17"/>
      <c r="EF433" s="17"/>
      <c r="EG433" s="17"/>
      <c r="EH433" s="17"/>
      <c r="EI433" s="17"/>
      <c r="EJ433" s="17"/>
      <c r="EK433" s="17"/>
      <c r="EL433" s="17"/>
      <c r="EM433" s="17"/>
      <c r="EN433" s="17"/>
      <c r="EO433" s="17"/>
      <c r="EP433" s="17"/>
      <c r="EQ433" s="17"/>
      <c r="ER433" s="17"/>
      <c r="ES433" s="17"/>
      <c r="ET433" s="17"/>
      <c r="EU433" s="17"/>
      <c r="EV433" s="17"/>
      <c r="EW433" s="17"/>
      <c r="EX433" s="17"/>
      <c r="EY433" s="17"/>
      <c r="EZ433" s="17"/>
      <c r="FA433" s="17"/>
      <c r="FB433" s="17"/>
      <c r="FC433" s="17"/>
      <c r="FD433" s="17"/>
      <c r="FE433" s="17"/>
      <c r="FF433" s="17"/>
      <c r="FG433" s="17"/>
      <c r="FH433" s="17"/>
      <c r="FI433" s="17"/>
      <c r="FJ433" s="17"/>
      <c r="FK433" s="17"/>
      <c r="FL433" s="17"/>
      <c r="FM433" s="17"/>
      <c r="FN433" s="17"/>
      <c r="FO433" s="17"/>
      <c r="FP433" s="17"/>
      <c r="FQ433" s="17"/>
      <c r="FR433" s="17"/>
      <c r="FS433" s="17"/>
      <c r="FT433" s="17"/>
      <c r="FU433" s="17"/>
      <c r="FV433" s="17"/>
      <c r="FW433" s="17"/>
      <c r="FX433" s="17"/>
      <c r="FY433" s="17"/>
      <c r="FZ433" s="17"/>
      <c r="GA433" s="17"/>
      <c r="GB433" s="17"/>
      <c r="GC433" s="17"/>
      <c r="GD433" s="17"/>
      <c r="GE433" s="17"/>
      <c r="GF433" s="17"/>
      <c r="GG433" s="17"/>
      <c r="GH433" s="17"/>
      <c r="GI433" s="17"/>
      <c r="GJ433" s="17"/>
      <c r="GK433" s="17"/>
      <c r="GL433" s="17"/>
      <c r="GM433" s="17"/>
      <c r="GN433" s="17"/>
      <c r="GO433" s="17"/>
      <c r="GP433" s="17"/>
      <c r="GQ433" s="17"/>
      <c r="GR433" s="17"/>
      <c r="GS433" s="17"/>
      <c r="GT433" s="17"/>
      <c r="GU433" s="17"/>
      <c r="GV433" s="17"/>
      <c r="GW433" s="17"/>
      <c r="GX433" s="17"/>
      <c r="GY433" s="17"/>
      <c r="GZ433" s="17"/>
      <c r="HA433" s="17"/>
    </row>
    <row r="434" spans="1:209" x14ac:dyDescent="0.25">
      <c r="A434" s="37">
        <v>43363</v>
      </c>
      <c r="B434" s="199">
        <v>387</v>
      </c>
      <c r="C434" s="24">
        <v>975</v>
      </c>
      <c r="D434" s="24">
        <v>1437</v>
      </c>
      <c r="E434" s="22" t="s">
        <v>1852</v>
      </c>
      <c r="F434" s="16"/>
      <c r="G434" s="22" t="s">
        <v>1089</v>
      </c>
      <c r="H434" s="17"/>
      <c r="I434" s="35">
        <v>13350000</v>
      </c>
      <c r="J434" s="35">
        <v>0</v>
      </c>
      <c r="K434" s="35">
        <f t="shared" si="4"/>
        <v>13350000</v>
      </c>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c r="FJ434" s="17"/>
      <c r="FK434" s="17"/>
      <c r="FL434" s="17"/>
      <c r="FM434" s="17"/>
      <c r="FN434" s="17"/>
      <c r="FO434" s="17"/>
      <c r="FP434" s="17"/>
      <c r="FQ434" s="17"/>
      <c r="FR434" s="17"/>
      <c r="FS434" s="17"/>
      <c r="FT434" s="17"/>
      <c r="FU434" s="17"/>
      <c r="FV434" s="17"/>
      <c r="FW434" s="17"/>
      <c r="FX434" s="17"/>
      <c r="FY434" s="17"/>
      <c r="FZ434" s="17"/>
      <c r="GA434" s="17"/>
      <c r="GB434" s="17"/>
      <c r="GC434" s="17"/>
      <c r="GD434" s="17"/>
      <c r="GE434" s="17"/>
      <c r="GF434" s="17"/>
      <c r="GG434" s="17"/>
      <c r="GH434" s="17"/>
      <c r="GI434" s="17"/>
      <c r="GJ434" s="17"/>
      <c r="GK434" s="17"/>
      <c r="GL434" s="17"/>
      <c r="GM434" s="17"/>
      <c r="GN434" s="17"/>
      <c r="GO434" s="17"/>
      <c r="GP434" s="17"/>
      <c r="GQ434" s="17"/>
      <c r="GR434" s="17"/>
      <c r="GS434" s="17"/>
      <c r="GT434" s="17"/>
      <c r="GU434" s="17"/>
      <c r="GV434" s="17"/>
      <c r="GW434" s="17"/>
      <c r="GX434" s="17"/>
      <c r="GY434" s="17"/>
      <c r="GZ434" s="17"/>
      <c r="HA434" s="17"/>
    </row>
    <row r="435" spans="1:209" x14ac:dyDescent="0.25">
      <c r="A435" s="37">
        <v>43363</v>
      </c>
      <c r="B435" s="199">
        <v>427</v>
      </c>
      <c r="C435" s="24">
        <v>1279</v>
      </c>
      <c r="D435" s="24">
        <v>1438</v>
      </c>
      <c r="E435" s="22" t="s">
        <v>1919</v>
      </c>
      <c r="F435" s="16"/>
      <c r="G435" s="22" t="s">
        <v>1087</v>
      </c>
      <c r="H435" s="17"/>
      <c r="I435" s="35">
        <v>9036467</v>
      </c>
      <c r="J435" s="35">
        <v>0</v>
      </c>
      <c r="K435" s="35">
        <f t="shared" si="4"/>
        <v>9036467</v>
      </c>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c r="BW435" s="17"/>
      <c r="BX435" s="17"/>
      <c r="BY435" s="17"/>
      <c r="BZ435" s="17"/>
      <c r="CA435" s="17"/>
      <c r="CB435" s="17"/>
      <c r="CC435" s="17"/>
      <c r="CD435" s="17"/>
      <c r="CE435" s="17"/>
      <c r="CF435" s="17"/>
      <c r="CG435" s="17"/>
      <c r="CH435" s="17"/>
      <c r="CI435" s="17"/>
      <c r="CJ435" s="17"/>
      <c r="CK435" s="17"/>
      <c r="CL435" s="17"/>
      <c r="CM435" s="17"/>
      <c r="CN435" s="17"/>
      <c r="CO435" s="17"/>
      <c r="CP435" s="17"/>
      <c r="CQ435" s="17"/>
      <c r="CR435" s="17"/>
      <c r="CS435" s="17"/>
      <c r="CT435" s="17"/>
      <c r="CU435" s="17"/>
      <c r="CV435" s="17"/>
      <c r="CW435" s="17"/>
      <c r="CX435" s="17"/>
      <c r="CY435" s="17"/>
      <c r="CZ435" s="17"/>
      <c r="DA435" s="17"/>
      <c r="DB435" s="17"/>
      <c r="DC435" s="17"/>
      <c r="DD435" s="17"/>
      <c r="DE435" s="17"/>
      <c r="DF435" s="17"/>
      <c r="DG435" s="17"/>
      <c r="DH435" s="17"/>
      <c r="DI435" s="17"/>
      <c r="DJ435" s="17"/>
      <c r="DK435" s="17"/>
      <c r="DL435" s="17"/>
      <c r="DM435" s="17"/>
      <c r="DN435" s="17"/>
      <c r="DO435" s="17"/>
      <c r="DP435" s="17"/>
      <c r="DQ435" s="17"/>
      <c r="DR435" s="17"/>
      <c r="DS435" s="17"/>
      <c r="DT435" s="17"/>
      <c r="DU435" s="17"/>
      <c r="DV435" s="17"/>
      <c r="DW435" s="17"/>
      <c r="DX435" s="17"/>
      <c r="DY435" s="17"/>
      <c r="DZ435" s="17"/>
      <c r="EA435" s="17"/>
      <c r="EB435" s="17"/>
      <c r="EC435" s="17"/>
      <c r="ED435" s="17"/>
      <c r="EE435" s="17"/>
      <c r="EF435" s="17"/>
      <c r="EG435" s="17"/>
      <c r="EH435" s="17"/>
      <c r="EI435" s="17"/>
      <c r="EJ435" s="17"/>
      <c r="EK435" s="17"/>
      <c r="EL435" s="17"/>
      <c r="EM435" s="17"/>
      <c r="EN435" s="17"/>
      <c r="EO435" s="17"/>
      <c r="EP435" s="17"/>
      <c r="EQ435" s="17"/>
      <c r="ER435" s="17"/>
      <c r="ES435" s="17"/>
      <c r="ET435" s="17"/>
      <c r="EU435" s="17"/>
      <c r="EV435" s="17"/>
      <c r="EW435" s="17"/>
      <c r="EX435" s="17"/>
      <c r="EY435" s="17"/>
      <c r="EZ435" s="17"/>
      <c r="FA435" s="17"/>
      <c r="FB435" s="17"/>
      <c r="FC435" s="17"/>
      <c r="FD435" s="17"/>
      <c r="FE435" s="17"/>
      <c r="FF435" s="17"/>
      <c r="FG435" s="17"/>
      <c r="FH435" s="17"/>
      <c r="FI435" s="17"/>
      <c r="FJ435" s="17"/>
      <c r="FK435" s="17"/>
      <c r="FL435" s="17"/>
      <c r="FM435" s="17"/>
      <c r="FN435" s="17"/>
      <c r="FO435" s="17"/>
      <c r="FP435" s="17"/>
      <c r="FQ435" s="17"/>
      <c r="FR435" s="17"/>
      <c r="FS435" s="17"/>
      <c r="FT435" s="17"/>
      <c r="FU435" s="17"/>
      <c r="FV435" s="17"/>
      <c r="FW435" s="17"/>
      <c r="FX435" s="17"/>
      <c r="FY435" s="17"/>
      <c r="FZ435" s="17"/>
      <c r="GA435" s="17"/>
      <c r="GB435" s="17"/>
      <c r="GC435" s="17"/>
      <c r="GD435" s="17"/>
      <c r="GE435" s="17"/>
      <c r="GF435" s="17"/>
      <c r="GG435" s="17"/>
      <c r="GH435" s="17"/>
      <c r="GI435" s="17"/>
      <c r="GJ435" s="17"/>
      <c r="GK435" s="17"/>
      <c r="GL435" s="17"/>
      <c r="GM435" s="17"/>
      <c r="GN435" s="17"/>
      <c r="GO435" s="17"/>
      <c r="GP435" s="17"/>
      <c r="GQ435" s="17"/>
      <c r="GR435" s="17"/>
      <c r="GS435" s="17"/>
      <c r="GT435" s="17"/>
      <c r="GU435" s="17"/>
      <c r="GV435" s="17"/>
      <c r="GW435" s="17"/>
      <c r="GX435" s="17"/>
      <c r="GY435" s="17"/>
      <c r="GZ435" s="17"/>
      <c r="HA435" s="17"/>
    </row>
    <row r="436" spans="1:209" x14ac:dyDescent="0.25">
      <c r="A436" s="37">
        <v>43363</v>
      </c>
      <c r="B436" s="199">
        <v>297</v>
      </c>
      <c r="C436" s="24">
        <v>1309</v>
      </c>
      <c r="D436" s="24">
        <v>1446</v>
      </c>
      <c r="E436" s="22" t="s">
        <v>2016</v>
      </c>
      <c r="F436" s="16"/>
      <c r="G436" s="22" t="s">
        <v>1110</v>
      </c>
      <c r="H436" s="17"/>
      <c r="I436" s="35">
        <v>9120000</v>
      </c>
      <c r="J436" s="35">
        <v>0</v>
      </c>
      <c r="K436" s="35">
        <f t="shared" si="4"/>
        <v>9120000</v>
      </c>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7"/>
      <c r="EV436" s="17"/>
      <c r="EW436" s="17"/>
      <c r="EX436" s="17"/>
      <c r="EY436" s="17"/>
      <c r="EZ436" s="17"/>
      <c r="FA436" s="17"/>
      <c r="FB436" s="17"/>
      <c r="FC436" s="17"/>
      <c r="FD436" s="17"/>
      <c r="FE436" s="17"/>
      <c r="FF436" s="17"/>
      <c r="FG436" s="17"/>
      <c r="FH436" s="17"/>
      <c r="FI436" s="17"/>
      <c r="FJ436" s="17"/>
      <c r="FK436" s="17"/>
      <c r="FL436" s="17"/>
      <c r="FM436" s="17"/>
      <c r="FN436" s="17"/>
      <c r="FO436" s="17"/>
      <c r="FP436" s="17"/>
      <c r="FQ436" s="17"/>
      <c r="FR436" s="17"/>
      <c r="FS436" s="17"/>
      <c r="FT436" s="17"/>
      <c r="FU436" s="17"/>
      <c r="FV436" s="17"/>
      <c r="FW436" s="17"/>
      <c r="FX436" s="17"/>
      <c r="FY436" s="17"/>
      <c r="FZ436" s="17"/>
      <c r="GA436" s="17"/>
      <c r="GB436" s="17"/>
      <c r="GC436" s="17"/>
      <c r="GD436" s="17"/>
      <c r="GE436" s="17"/>
      <c r="GF436" s="17"/>
      <c r="GG436" s="17"/>
      <c r="GH436" s="17"/>
      <c r="GI436" s="17"/>
      <c r="GJ436" s="17"/>
      <c r="GK436" s="17"/>
      <c r="GL436" s="17"/>
      <c r="GM436" s="17"/>
      <c r="GN436" s="17"/>
      <c r="GO436" s="17"/>
      <c r="GP436" s="17"/>
      <c r="GQ436" s="17"/>
      <c r="GR436" s="17"/>
      <c r="GS436" s="17"/>
      <c r="GT436" s="17"/>
      <c r="GU436" s="17"/>
      <c r="GV436" s="17"/>
      <c r="GW436" s="17"/>
      <c r="GX436" s="17"/>
      <c r="GY436" s="17"/>
      <c r="GZ436" s="17"/>
      <c r="HA436" s="17"/>
    </row>
    <row r="437" spans="1:209" x14ac:dyDescent="0.25">
      <c r="A437" s="37">
        <v>43364</v>
      </c>
      <c r="B437" s="199">
        <v>546</v>
      </c>
      <c r="C437" s="24">
        <v>1040</v>
      </c>
      <c r="D437" s="24">
        <v>1447</v>
      </c>
      <c r="E437" s="22" t="s">
        <v>1860</v>
      </c>
      <c r="F437" s="16"/>
      <c r="G437" s="22" t="s">
        <v>1173</v>
      </c>
      <c r="H437" s="17"/>
      <c r="I437" s="35">
        <v>4056267</v>
      </c>
      <c r="J437" s="35">
        <v>0</v>
      </c>
      <c r="K437" s="35">
        <f t="shared" si="4"/>
        <v>4056267</v>
      </c>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c r="BW437" s="17"/>
      <c r="BX437" s="17"/>
      <c r="BY437" s="17"/>
      <c r="BZ437" s="17"/>
      <c r="CA437" s="17"/>
      <c r="CB437" s="17"/>
      <c r="CC437" s="17"/>
      <c r="CD437" s="17"/>
      <c r="CE437" s="17"/>
      <c r="CF437" s="17"/>
      <c r="CG437" s="17"/>
      <c r="CH437" s="17"/>
      <c r="CI437" s="17"/>
      <c r="CJ437" s="17"/>
      <c r="CK437" s="17"/>
      <c r="CL437" s="17"/>
      <c r="CM437" s="17"/>
      <c r="CN437" s="17"/>
      <c r="CO437" s="17"/>
      <c r="CP437" s="17"/>
      <c r="CQ437" s="17"/>
      <c r="CR437" s="17"/>
      <c r="CS437" s="17"/>
      <c r="CT437" s="17"/>
      <c r="CU437" s="17"/>
      <c r="CV437" s="17"/>
      <c r="CW437" s="17"/>
      <c r="CX437" s="17"/>
      <c r="CY437" s="17"/>
      <c r="CZ437" s="17"/>
      <c r="DA437" s="17"/>
      <c r="DB437" s="17"/>
      <c r="DC437" s="17"/>
      <c r="DD437" s="17"/>
      <c r="DE437" s="17"/>
      <c r="DF437" s="17"/>
      <c r="DG437" s="17"/>
      <c r="DH437" s="17"/>
      <c r="DI437" s="17"/>
      <c r="DJ437" s="17"/>
      <c r="DK437" s="17"/>
      <c r="DL437" s="17"/>
      <c r="DM437" s="17"/>
      <c r="DN437" s="17"/>
      <c r="DO437" s="17"/>
      <c r="DP437" s="17"/>
      <c r="DQ437" s="17"/>
      <c r="DR437" s="17"/>
      <c r="DS437" s="17"/>
      <c r="DT437" s="17"/>
      <c r="DU437" s="17"/>
      <c r="DV437" s="17"/>
      <c r="DW437" s="17"/>
      <c r="DX437" s="17"/>
      <c r="DY437" s="17"/>
      <c r="DZ437" s="17"/>
      <c r="EA437" s="17"/>
      <c r="EB437" s="17"/>
      <c r="EC437" s="17"/>
      <c r="ED437" s="17"/>
      <c r="EE437" s="17"/>
      <c r="EF437" s="17"/>
      <c r="EG437" s="17"/>
      <c r="EH437" s="17"/>
      <c r="EI437" s="17"/>
      <c r="EJ437" s="17"/>
      <c r="EK437" s="17"/>
      <c r="EL437" s="17"/>
      <c r="EM437" s="17"/>
      <c r="EN437" s="17"/>
      <c r="EO437" s="17"/>
      <c r="EP437" s="17"/>
      <c r="EQ437" s="17"/>
      <c r="ER437" s="17"/>
      <c r="ES437" s="17"/>
      <c r="ET437" s="17"/>
      <c r="EU437" s="17"/>
      <c r="EV437" s="17"/>
      <c r="EW437" s="17"/>
      <c r="EX437" s="17"/>
      <c r="EY437" s="17"/>
      <c r="EZ437" s="17"/>
      <c r="FA437" s="17"/>
      <c r="FB437" s="17"/>
      <c r="FC437" s="17"/>
      <c r="FD437" s="17"/>
      <c r="FE437" s="17"/>
      <c r="FF437" s="17"/>
      <c r="FG437" s="17"/>
      <c r="FH437" s="17"/>
      <c r="FI437" s="17"/>
      <c r="FJ437" s="17"/>
      <c r="FK437" s="17"/>
      <c r="FL437" s="17"/>
      <c r="FM437" s="17"/>
      <c r="FN437" s="17"/>
      <c r="FO437" s="17"/>
      <c r="FP437" s="17"/>
      <c r="FQ437" s="17"/>
      <c r="FR437" s="17"/>
      <c r="FS437" s="17"/>
      <c r="FT437" s="17"/>
      <c r="FU437" s="17"/>
      <c r="FV437" s="17"/>
      <c r="FW437" s="17"/>
      <c r="FX437" s="17"/>
      <c r="FY437" s="17"/>
      <c r="FZ437" s="17"/>
      <c r="GA437" s="17"/>
      <c r="GB437" s="17"/>
      <c r="GC437" s="17"/>
      <c r="GD437" s="17"/>
      <c r="GE437" s="17"/>
      <c r="GF437" s="17"/>
      <c r="GG437" s="17"/>
      <c r="GH437" s="17"/>
      <c r="GI437" s="17"/>
      <c r="GJ437" s="17"/>
      <c r="GK437" s="17"/>
      <c r="GL437" s="17"/>
      <c r="GM437" s="17"/>
      <c r="GN437" s="17"/>
      <c r="GO437" s="17"/>
      <c r="GP437" s="17"/>
      <c r="GQ437" s="17"/>
      <c r="GR437" s="17"/>
      <c r="GS437" s="17"/>
      <c r="GT437" s="17"/>
      <c r="GU437" s="17"/>
      <c r="GV437" s="17"/>
      <c r="GW437" s="17"/>
      <c r="GX437" s="17"/>
      <c r="GY437" s="17"/>
      <c r="GZ437" s="17"/>
      <c r="HA437" s="17"/>
    </row>
    <row r="438" spans="1:209" x14ac:dyDescent="0.25">
      <c r="A438" s="37">
        <v>43364</v>
      </c>
      <c r="B438" s="199">
        <v>724</v>
      </c>
      <c r="C438" s="24">
        <v>1297</v>
      </c>
      <c r="D438" s="24">
        <v>1449</v>
      </c>
      <c r="E438" s="22" t="s">
        <v>954</v>
      </c>
      <c r="F438" s="16"/>
      <c r="G438" s="22" t="s">
        <v>1084</v>
      </c>
      <c r="H438" s="17"/>
      <c r="I438" s="35">
        <v>24500000</v>
      </c>
      <c r="J438" s="35">
        <v>0</v>
      </c>
      <c r="K438" s="35">
        <f t="shared" si="4"/>
        <v>24500000</v>
      </c>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c r="CI438" s="17"/>
      <c r="CJ438" s="17"/>
      <c r="CK438" s="17"/>
      <c r="CL438" s="17"/>
      <c r="CM438" s="17"/>
      <c r="CN438" s="17"/>
      <c r="CO438" s="17"/>
      <c r="CP438" s="17"/>
      <c r="CQ438" s="17"/>
      <c r="CR438" s="17"/>
      <c r="CS438" s="17"/>
      <c r="CT438" s="17"/>
      <c r="CU438" s="17"/>
      <c r="CV438" s="17"/>
      <c r="CW438" s="17"/>
      <c r="CX438" s="17"/>
      <c r="CY438" s="17"/>
      <c r="CZ438" s="17"/>
      <c r="DA438" s="17"/>
      <c r="DB438" s="17"/>
      <c r="DC438" s="17"/>
      <c r="DD438" s="17"/>
      <c r="DE438" s="17"/>
      <c r="DF438" s="17"/>
      <c r="DG438" s="17"/>
      <c r="DH438" s="17"/>
      <c r="DI438" s="17"/>
      <c r="DJ438" s="17"/>
      <c r="DK438" s="17"/>
      <c r="DL438" s="17"/>
      <c r="DM438" s="17"/>
      <c r="DN438" s="17"/>
      <c r="DO438" s="17"/>
      <c r="DP438" s="17"/>
      <c r="DQ438" s="17"/>
      <c r="DR438" s="17"/>
      <c r="DS438" s="17"/>
      <c r="DT438" s="17"/>
      <c r="DU438" s="17"/>
      <c r="DV438" s="17"/>
      <c r="DW438" s="17"/>
      <c r="DX438" s="17"/>
      <c r="DY438" s="17"/>
      <c r="DZ438" s="17"/>
      <c r="EA438" s="17"/>
      <c r="EB438" s="17"/>
      <c r="EC438" s="17"/>
      <c r="ED438" s="17"/>
      <c r="EE438" s="17"/>
      <c r="EF438" s="17"/>
      <c r="EG438" s="17"/>
      <c r="EH438" s="17"/>
      <c r="EI438" s="17"/>
      <c r="EJ438" s="17"/>
      <c r="EK438" s="17"/>
      <c r="EL438" s="17"/>
      <c r="EM438" s="17"/>
      <c r="EN438" s="17"/>
      <c r="EO438" s="17"/>
      <c r="EP438" s="17"/>
      <c r="EQ438" s="17"/>
      <c r="ER438" s="17"/>
      <c r="ES438" s="17"/>
      <c r="ET438" s="17"/>
      <c r="EU438" s="17"/>
      <c r="EV438" s="17"/>
      <c r="EW438" s="17"/>
      <c r="EX438" s="17"/>
      <c r="EY438" s="17"/>
      <c r="EZ438" s="17"/>
      <c r="FA438" s="17"/>
      <c r="FB438" s="17"/>
      <c r="FC438" s="17"/>
      <c r="FD438" s="17"/>
      <c r="FE438" s="17"/>
      <c r="FF438" s="17"/>
      <c r="FG438" s="17"/>
      <c r="FH438" s="17"/>
      <c r="FI438" s="17"/>
      <c r="FJ438" s="17"/>
      <c r="FK438" s="17"/>
      <c r="FL438" s="17"/>
      <c r="FM438" s="17"/>
      <c r="FN438" s="17"/>
      <c r="FO438" s="17"/>
      <c r="FP438" s="17"/>
      <c r="FQ438" s="17"/>
      <c r="FR438" s="17"/>
      <c r="FS438" s="17"/>
      <c r="FT438" s="17"/>
      <c r="FU438" s="17"/>
      <c r="FV438" s="17"/>
      <c r="FW438" s="17"/>
      <c r="FX438" s="17"/>
      <c r="FY438" s="17"/>
      <c r="FZ438" s="17"/>
      <c r="GA438" s="17"/>
      <c r="GB438" s="17"/>
      <c r="GC438" s="17"/>
      <c r="GD438" s="17"/>
      <c r="GE438" s="17"/>
      <c r="GF438" s="17"/>
      <c r="GG438" s="17"/>
      <c r="GH438" s="17"/>
      <c r="GI438" s="17"/>
      <c r="GJ438" s="17"/>
      <c r="GK438" s="17"/>
      <c r="GL438" s="17"/>
      <c r="GM438" s="17"/>
      <c r="GN438" s="17"/>
      <c r="GO438" s="17"/>
      <c r="GP438" s="17"/>
      <c r="GQ438" s="17"/>
      <c r="GR438" s="17"/>
      <c r="GS438" s="17"/>
      <c r="GT438" s="17"/>
      <c r="GU438" s="17"/>
      <c r="GV438" s="17"/>
      <c r="GW438" s="17"/>
      <c r="GX438" s="17"/>
      <c r="GY438" s="17"/>
      <c r="GZ438" s="17"/>
      <c r="HA438" s="17"/>
    </row>
    <row r="439" spans="1:209" x14ac:dyDescent="0.25">
      <c r="A439" s="37">
        <v>43364</v>
      </c>
      <c r="B439" s="199">
        <v>379</v>
      </c>
      <c r="C439" s="24">
        <v>962</v>
      </c>
      <c r="D439" s="24">
        <v>1450</v>
      </c>
      <c r="E439" s="22" t="s">
        <v>1849</v>
      </c>
      <c r="F439" s="16"/>
      <c r="G439" s="22" t="s">
        <v>1088</v>
      </c>
      <c r="H439" s="17"/>
      <c r="I439" s="35">
        <v>13350000</v>
      </c>
      <c r="J439" s="35">
        <v>0</v>
      </c>
      <c r="K439" s="35">
        <f t="shared" si="4"/>
        <v>13350000</v>
      </c>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c r="BW439" s="17"/>
      <c r="BX439" s="17"/>
      <c r="BY439" s="17"/>
      <c r="BZ439" s="17"/>
      <c r="CA439" s="17"/>
      <c r="CB439" s="17"/>
      <c r="CC439" s="17"/>
      <c r="CD439" s="17"/>
      <c r="CE439" s="17"/>
      <c r="CF439" s="17"/>
      <c r="CG439" s="17"/>
      <c r="CH439" s="17"/>
      <c r="CI439" s="17"/>
      <c r="CJ439" s="17"/>
      <c r="CK439" s="17"/>
      <c r="CL439" s="17"/>
      <c r="CM439" s="17"/>
      <c r="CN439" s="17"/>
      <c r="CO439" s="17"/>
      <c r="CP439" s="17"/>
      <c r="CQ439" s="17"/>
      <c r="CR439" s="17"/>
      <c r="CS439" s="17"/>
      <c r="CT439" s="17"/>
      <c r="CU439" s="17"/>
      <c r="CV439" s="17"/>
      <c r="CW439" s="17"/>
      <c r="CX439" s="17"/>
      <c r="CY439" s="17"/>
      <c r="CZ439" s="17"/>
      <c r="DA439" s="17"/>
      <c r="DB439" s="17"/>
      <c r="DC439" s="17"/>
      <c r="DD439" s="17"/>
      <c r="DE439" s="17"/>
      <c r="DF439" s="17"/>
      <c r="DG439" s="17"/>
      <c r="DH439" s="17"/>
      <c r="DI439" s="17"/>
      <c r="DJ439" s="17"/>
      <c r="DK439" s="17"/>
      <c r="DL439" s="17"/>
      <c r="DM439" s="17"/>
      <c r="DN439" s="17"/>
      <c r="DO439" s="17"/>
      <c r="DP439" s="17"/>
      <c r="DQ439" s="17"/>
      <c r="DR439" s="17"/>
      <c r="DS439" s="17"/>
      <c r="DT439" s="17"/>
      <c r="DU439" s="17"/>
      <c r="DV439" s="17"/>
      <c r="DW439" s="17"/>
      <c r="DX439" s="17"/>
      <c r="DY439" s="17"/>
      <c r="DZ439" s="17"/>
      <c r="EA439" s="17"/>
      <c r="EB439" s="17"/>
      <c r="EC439" s="17"/>
      <c r="ED439" s="17"/>
      <c r="EE439" s="17"/>
      <c r="EF439" s="17"/>
      <c r="EG439" s="17"/>
      <c r="EH439" s="17"/>
      <c r="EI439" s="17"/>
      <c r="EJ439" s="17"/>
      <c r="EK439" s="17"/>
      <c r="EL439" s="17"/>
      <c r="EM439" s="17"/>
      <c r="EN439" s="17"/>
      <c r="EO439" s="17"/>
      <c r="EP439" s="17"/>
      <c r="EQ439" s="17"/>
      <c r="ER439" s="17"/>
      <c r="ES439" s="17"/>
      <c r="ET439" s="17"/>
      <c r="EU439" s="17"/>
      <c r="EV439" s="17"/>
      <c r="EW439" s="17"/>
      <c r="EX439" s="17"/>
      <c r="EY439" s="17"/>
      <c r="EZ439" s="17"/>
      <c r="FA439" s="17"/>
      <c r="FB439" s="17"/>
      <c r="FC439" s="17"/>
      <c r="FD439" s="17"/>
      <c r="FE439" s="17"/>
      <c r="FF439" s="17"/>
      <c r="FG439" s="17"/>
      <c r="FH439" s="17"/>
      <c r="FI439" s="17"/>
      <c r="FJ439" s="17"/>
      <c r="FK439" s="17"/>
      <c r="FL439" s="17"/>
      <c r="FM439" s="17"/>
      <c r="FN439" s="17"/>
      <c r="FO439" s="17"/>
      <c r="FP439" s="17"/>
      <c r="FQ439" s="17"/>
      <c r="FR439" s="17"/>
      <c r="FS439" s="17"/>
      <c r="FT439" s="17"/>
      <c r="FU439" s="17"/>
      <c r="FV439" s="17"/>
      <c r="FW439" s="17"/>
      <c r="FX439" s="17"/>
      <c r="FY439" s="17"/>
      <c r="FZ439" s="17"/>
      <c r="GA439" s="17"/>
      <c r="GB439" s="17"/>
      <c r="GC439" s="17"/>
      <c r="GD439" s="17"/>
      <c r="GE439" s="17"/>
      <c r="GF439" s="17"/>
      <c r="GG439" s="17"/>
      <c r="GH439" s="17"/>
      <c r="GI439" s="17"/>
      <c r="GJ439" s="17"/>
      <c r="GK439" s="17"/>
      <c r="GL439" s="17"/>
      <c r="GM439" s="17"/>
      <c r="GN439" s="17"/>
      <c r="GO439" s="17"/>
      <c r="GP439" s="17"/>
      <c r="GQ439" s="17"/>
      <c r="GR439" s="17"/>
      <c r="GS439" s="17"/>
      <c r="GT439" s="17"/>
      <c r="GU439" s="17"/>
      <c r="GV439" s="17"/>
      <c r="GW439" s="17"/>
      <c r="GX439" s="17"/>
      <c r="GY439" s="17"/>
      <c r="GZ439" s="17"/>
      <c r="HA439" s="17"/>
    </row>
    <row r="440" spans="1:209" x14ac:dyDescent="0.25">
      <c r="A440" s="37">
        <v>43364</v>
      </c>
      <c r="B440" s="199">
        <v>339</v>
      </c>
      <c r="C440" s="24">
        <v>1332</v>
      </c>
      <c r="D440" s="24">
        <v>1463</v>
      </c>
      <c r="E440" s="22" t="s">
        <v>2042</v>
      </c>
      <c r="F440" s="16"/>
      <c r="G440" s="22" t="s">
        <v>1078</v>
      </c>
      <c r="H440" s="17"/>
      <c r="I440" s="35">
        <v>16316667</v>
      </c>
      <c r="J440" s="35">
        <v>0</v>
      </c>
      <c r="K440" s="35">
        <f t="shared" si="4"/>
        <v>16316667</v>
      </c>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c r="BU440" s="17"/>
      <c r="BV440" s="17"/>
      <c r="BW440" s="17"/>
      <c r="BX440" s="17"/>
      <c r="BY440" s="17"/>
      <c r="BZ440" s="17"/>
      <c r="CA440" s="17"/>
      <c r="CB440" s="17"/>
      <c r="CC440" s="17"/>
      <c r="CD440" s="17"/>
      <c r="CE440" s="17"/>
      <c r="CF440" s="17"/>
      <c r="CG440" s="17"/>
      <c r="CH440" s="17"/>
      <c r="CI440" s="17"/>
      <c r="CJ440" s="17"/>
      <c r="CK440" s="17"/>
      <c r="CL440" s="17"/>
      <c r="CM440" s="17"/>
      <c r="CN440" s="17"/>
      <c r="CO440" s="17"/>
      <c r="CP440" s="17"/>
      <c r="CQ440" s="17"/>
      <c r="CR440" s="17"/>
      <c r="CS440" s="17"/>
      <c r="CT440" s="17"/>
      <c r="CU440" s="17"/>
      <c r="CV440" s="17"/>
      <c r="CW440" s="17"/>
      <c r="CX440" s="17"/>
      <c r="CY440" s="17"/>
      <c r="CZ440" s="17"/>
      <c r="DA440" s="17"/>
      <c r="DB440" s="17"/>
      <c r="DC440" s="17"/>
      <c r="DD440" s="17"/>
      <c r="DE440" s="17"/>
      <c r="DF440" s="17"/>
      <c r="DG440" s="17"/>
      <c r="DH440" s="17"/>
      <c r="DI440" s="17"/>
      <c r="DJ440" s="17"/>
      <c r="DK440" s="17"/>
      <c r="DL440" s="17"/>
      <c r="DM440" s="17"/>
      <c r="DN440" s="17"/>
      <c r="DO440" s="17"/>
      <c r="DP440" s="17"/>
      <c r="DQ440" s="17"/>
      <c r="DR440" s="17"/>
      <c r="DS440" s="17"/>
      <c r="DT440" s="17"/>
      <c r="DU440" s="17"/>
      <c r="DV440" s="17"/>
      <c r="DW440" s="17"/>
      <c r="DX440" s="17"/>
      <c r="DY440" s="17"/>
      <c r="DZ440" s="17"/>
      <c r="EA440" s="17"/>
      <c r="EB440" s="17"/>
      <c r="EC440" s="17"/>
      <c r="ED440" s="17"/>
      <c r="EE440" s="17"/>
      <c r="EF440" s="17"/>
      <c r="EG440" s="17"/>
      <c r="EH440" s="17"/>
      <c r="EI440" s="17"/>
      <c r="EJ440" s="17"/>
      <c r="EK440" s="17"/>
      <c r="EL440" s="17"/>
      <c r="EM440" s="17"/>
      <c r="EN440" s="17"/>
      <c r="EO440" s="17"/>
      <c r="EP440" s="17"/>
      <c r="EQ440" s="17"/>
      <c r="ER440" s="17"/>
      <c r="ES440" s="17"/>
      <c r="ET440" s="17"/>
      <c r="EU440" s="17"/>
      <c r="EV440" s="17"/>
      <c r="EW440" s="17"/>
      <c r="EX440" s="17"/>
      <c r="EY440" s="17"/>
      <c r="EZ440" s="17"/>
      <c r="FA440" s="17"/>
      <c r="FB440" s="17"/>
      <c r="FC440" s="17"/>
      <c r="FD440" s="17"/>
      <c r="FE440" s="17"/>
      <c r="FF440" s="17"/>
      <c r="FG440" s="17"/>
      <c r="FH440" s="17"/>
      <c r="FI440" s="17"/>
      <c r="FJ440" s="17"/>
      <c r="FK440" s="17"/>
      <c r="FL440" s="17"/>
      <c r="FM440" s="17"/>
      <c r="FN440" s="17"/>
      <c r="FO440" s="17"/>
      <c r="FP440" s="17"/>
      <c r="FQ440" s="17"/>
      <c r="FR440" s="17"/>
      <c r="FS440" s="17"/>
      <c r="FT440" s="17"/>
      <c r="FU440" s="17"/>
      <c r="FV440" s="17"/>
      <c r="FW440" s="17"/>
      <c r="FX440" s="17"/>
      <c r="FY440" s="17"/>
      <c r="FZ440" s="17"/>
      <c r="GA440" s="17"/>
      <c r="GB440" s="17"/>
      <c r="GC440" s="17"/>
      <c r="GD440" s="17"/>
      <c r="GE440" s="17"/>
      <c r="GF440" s="17"/>
      <c r="GG440" s="17"/>
      <c r="GH440" s="17"/>
      <c r="GI440" s="17"/>
      <c r="GJ440" s="17"/>
      <c r="GK440" s="17"/>
      <c r="GL440" s="17"/>
      <c r="GM440" s="17"/>
      <c r="GN440" s="17"/>
      <c r="GO440" s="17"/>
      <c r="GP440" s="17"/>
      <c r="GQ440" s="17"/>
      <c r="GR440" s="17"/>
      <c r="GS440" s="17"/>
      <c r="GT440" s="17"/>
      <c r="GU440" s="17"/>
      <c r="GV440" s="17"/>
      <c r="GW440" s="17"/>
      <c r="GX440" s="17"/>
      <c r="GY440" s="17"/>
      <c r="GZ440" s="17"/>
      <c r="HA440" s="17"/>
    </row>
    <row r="441" spans="1:209" x14ac:dyDescent="0.25">
      <c r="A441" s="37">
        <v>43364</v>
      </c>
      <c r="B441" s="199">
        <v>430</v>
      </c>
      <c r="C441" s="24">
        <v>1080</v>
      </c>
      <c r="D441" s="24">
        <v>1465</v>
      </c>
      <c r="E441" s="22" t="s">
        <v>1865</v>
      </c>
      <c r="F441" s="16"/>
      <c r="G441" s="22" t="s">
        <v>1097</v>
      </c>
      <c r="H441" s="17"/>
      <c r="I441" s="35">
        <v>6250000</v>
      </c>
      <c r="J441" s="35">
        <v>0</v>
      </c>
      <c r="K441" s="35">
        <f t="shared" si="4"/>
        <v>6250000</v>
      </c>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c r="BW441" s="17"/>
      <c r="BX441" s="17"/>
      <c r="BY441" s="17"/>
      <c r="BZ441" s="17"/>
      <c r="CA441" s="17"/>
      <c r="CB441" s="17"/>
      <c r="CC441" s="17"/>
      <c r="CD441" s="17"/>
      <c r="CE441" s="17"/>
      <c r="CF441" s="17"/>
      <c r="CG441" s="17"/>
      <c r="CH441" s="17"/>
      <c r="CI441" s="17"/>
      <c r="CJ441" s="17"/>
      <c r="CK441" s="17"/>
      <c r="CL441" s="17"/>
      <c r="CM441" s="17"/>
      <c r="CN441" s="17"/>
      <c r="CO441" s="17"/>
      <c r="CP441" s="17"/>
      <c r="CQ441" s="17"/>
      <c r="CR441" s="17"/>
      <c r="CS441" s="17"/>
      <c r="CT441" s="17"/>
      <c r="CU441" s="17"/>
      <c r="CV441" s="17"/>
      <c r="CW441" s="17"/>
      <c r="CX441" s="17"/>
      <c r="CY441" s="17"/>
      <c r="CZ441" s="17"/>
      <c r="DA441" s="17"/>
      <c r="DB441" s="17"/>
      <c r="DC441" s="17"/>
      <c r="DD441" s="17"/>
      <c r="DE441" s="17"/>
      <c r="DF441" s="17"/>
      <c r="DG441" s="17"/>
      <c r="DH441" s="17"/>
      <c r="DI441" s="17"/>
      <c r="DJ441" s="17"/>
      <c r="DK441" s="17"/>
      <c r="DL441" s="17"/>
      <c r="DM441" s="17"/>
      <c r="DN441" s="17"/>
      <c r="DO441" s="17"/>
      <c r="DP441" s="17"/>
      <c r="DQ441" s="17"/>
      <c r="DR441" s="17"/>
      <c r="DS441" s="17"/>
      <c r="DT441" s="17"/>
      <c r="DU441" s="17"/>
      <c r="DV441" s="17"/>
      <c r="DW441" s="17"/>
      <c r="DX441" s="17"/>
      <c r="DY441" s="17"/>
      <c r="DZ441" s="17"/>
      <c r="EA441" s="17"/>
      <c r="EB441" s="17"/>
      <c r="EC441" s="17"/>
      <c r="ED441" s="17"/>
      <c r="EE441" s="17"/>
      <c r="EF441" s="17"/>
      <c r="EG441" s="17"/>
      <c r="EH441" s="17"/>
      <c r="EI441" s="17"/>
      <c r="EJ441" s="17"/>
      <c r="EK441" s="17"/>
      <c r="EL441" s="17"/>
      <c r="EM441" s="17"/>
      <c r="EN441" s="17"/>
      <c r="EO441" s="17"/>
      <c r="EP441" s="17"/>
      <c r="EQ441" s="17"/>
      <c r="ER441" s="17"/>
      <c r="ES441" s="17"/>
      <c r="ET441" s="17"/>
      <c r="EU441" s="17"/>
      <c r="EV441" s="17"/>
      <c r="EW441" s="17"/>
      <c r="EX441" s="17"/>
      <c r="EY441" s="17"/>
      <c r="EZ441" s="17"/>
      <c r="FA441" s="17"/>
      <c r="FB441" s="17"/>
      <c r="FC441" s="17"/>
      <c r="FD441" s="17"/>
      <c r="FE441" s="17"/>
      <c r="FF441" s="17"/>
      <c r="FG441" s="17"/>
      <c r="FH441" s="17"/>
      <c r="FI441" s="17"/>
      <c r="FJ441" s="17"/>
      <c r="FK441" s="17"/>
      <c r="FL441" s="17"/>
      <c r="FM441" s="17"/>
      <c r="FN441" s="17"/>
      <c r="FO441" s="17"/>
      <c r="FP441" s="17"/>
      <c r="FQ441" s="17"/>
      <c r="FR441" s="17"/>
      <c r="FS441" s="17"/>
      <c r="FT441" s="17"/>
      <c r="FU441" s="17"/>
      <c r="FV441" s="17"/>
      <c r="FW441" s="17"/>
      <c r="FX441" s="17"/>
      <c r="FY441" s="17"/>
      <c r="FZ441" s="17"/>
      <c r="GA441" s="17"/>
      <c r="GB441" s="17"/>
      <c r="GC441" s="17"/>
      <c r="GD441" s="17"/>
      <c r="GE441" s="17"/>
      <c r="GF441" s="17"/>
      <c r="GG441" s="17"/>
      <c r="GH441" s="17"/>
      <c r="GI441" s="17"/>
      <c r="GJ441" s="17"/>
      <c r="GK441" s="17"/>
      <c r="GL441" s="17"/>
      <c r="GM441" s="17"/>
      <c r="GN441" s="17"/>
      <c r="GO441" s="17"/>
      <c r="GP441" s="17"/>
      <c r="GQ441" s="17"/>
      <c r="GR441" s="17"/>
      <c r="GS441" s="17"/>
      <c r="GT441" s="17"/>
      <c r="GU441" s="17"/>
      <c r="GV441" s="17"/>
      <c r="GW441" s="17"/>
      <c r="GX441" s="17"/>
      <c r="GY441" s="17"/>
      <c r="GZ441" s="17"/>
      <c r="HA441" s="17"/>
    </row>
    <row r="442" spans="1:209" x14ac:dyDescent="0.25">
      <c r="A442" s="37">
        <v>43364</v>
      </c>
      <c r="B442" s="199">
        <v>582</v>
      </c>
      <c r="C442" s="24">
        <v>1259</v>
      </c>
      <c r="D442" s="24">
        <v>1467</v>
      </c>
      <c r="E442" s="22" t="s">
        <v>1911</v>
      </c>
      <c r="F442" s="16"/>
      <c r="G442" s="22" t="s">
        <v>1157</v>
      </c>
      <c r="H442" s="17"/>
      <c r="I442" s="35">
        <v>13072500</v>
      </c>
      <c r="J442" s="35">
        <v>0</v>
      </c>
      <c r="K442" s="35">
        <f t="shared" si="4"/>
        <v>13072500</v>
      </c>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7"/>
      <c r="BS442" s="17"/>
      <c r="BT442" s="17"/>
      <c r="BU442" s="17"/>
      <c r="BV442" s="17"/>
      <c r="BW442" s="17"/>
      <c r="BX442" s="17"/>
      <c r="BY442" s="17"/>
      <c r="BZ442" s="17"/>
      <c r="CA442" s="17"/>
      <c r="CB442" s="17"/>
      <c r="CC442" s="17"/>
      <c r="CD442" s="17"/>
      <c r="CE442" s="17"/>
      <c r="CF442" s="17"/>
      <c r="CG442" s="17"/>
      <c r="CH442" s="17"/>
      <c r="CI442" s="17"/>
      <c r="CJ442" s="17"/>
      <c r="CK442" s="17"/>
      <c r="CL442" s="17"/>
      <c r="CM442" s="17"/>
      <c r="CN442" s="17"/>
      <c r="CO442" s="17"/>
      <c r="CP442" s="17"/>
      <c r="CQ442" s="17"/>
      <c r="CR442" s="17"/>
      <c r="CS442" s="17"/>
      <c r="CT442" s="17"/>
      <c r="CU442" s="17"/>
      <c r="CV442" s="17"/>
      <c r="CW442" s="17"/>
      <c r="CX442" s="17"/>
      <c r="CY442" s="17"/>
      <c r="CZ442" s="17"/>
      <c r="DA442" s="17"/>
      <c r="DB442" s="17"/>
      <c r="DC442" s="17"/>
      <c r="DD442" s="17"/>
      <c r="DE442" s="17"/>
      <c r="DF442" s="17"/>
      <c r="DG442" s="17"/>
      <c r="DH442" s="17"/>
      <c r="DI442" s="17"/>
      <c r="DJ442" s="17"/>
      <c r="DK442" s="17"/>
      <c r="DL442" s="17"/>
      <c r="DM442" s="17"/>
      <c r="DN442" s="17"/>
      <c r="DO442" s="17"/>
      <c r="DP442" s="17"/>
      <c r="DQ442" s="17"/>
      <c r="DR442" s="17"/>
      <c r="DS442" s="17"/>
      <c r="DT442" s="17"/>
      <c r="DU442" s="17"/>
      <c r="DV442" s="17"/>
      <c r="DW442" s="17"/>
      <c r="DX442" s="17"/>
      <c r="DY442" s="17"/>
      <c r="DZ442" s="17"/>
      <c r="EA442" s="17"/>
      <c r="EB442" s="17"/>
      <c r="EC442" s="17"/>
      <c r="ED442" s="17"/>
      <c r="EE442" s="17"/>
      <c r="EF442" s="17"/>
      <c r="EG442" s="17"/>
      <c r="EH442" s="17"/>
      <c r="EI442" s="17"/>
      <c r="EJ442" s="17"/>
      <c r="EK442" s="17"/>
      <c r="EL442" s="17"/>
      <c r="EM442" s="17"/>
      <c r="EN442" s="17"/>
      <c r="EO442" s="17"/>
      <c r="EP442" s="17"/>
      <c r="EQ442" s="17"/>
      <c r="ER442" s="17"/>
      <c r="ES442" s="17"/>
      <c r="ET442" s="17"/>
      <c r="EU442" s="17"/>
      <c r="EV442" s="17"/>
      <c r="EW442" s="17"/>
      <c r="EX442" s="17"/>
      <c r="EY442" s="17"/>
      <c r="EZ442" s="17"/>
      <c r="FA442" s="17"/>
      <c r="FB442" s="17"/>
      <c r="FC442" s="17"/>
      <c r="FD442" s="17"/>
      <c r="FE442" s="17"/>
      <c r="FF442" s="17"/>
      <c r="FG442" s="17"/>
      <c r="FH442" s="17"/>
      <c r="FI442" s="17"/>
      <c r="FJ442" s="17"/>
      <c r="FK442" s="17"/>
      <c r="FL442" s="17"/>
      <c r="FM442" s="17"/>
      <c r="FN442" s="17"/>
      <c r="FO442" s="17"/>
      <c r="FP442" s="17"/>
      <c r="FQ442" s="17"/>
      <c r="FR442" s="17"/>
      <c r="FS442" s="17"/>
      <c r="FT442" s="17"/>
      <c r="FU442" s="17"/>
      <c r="FV442" s="17"/>
      <c r="FW442" s="17"/>
      <c r="FX442" s="17"/>
      <c r="FY442" s="17"/>
      <c r="FZ442" s="17"/>
      <c r="GA442" s="17"/>
      <c r="GB442" s="17"/>
      <c r="GC442" s="17"/>
      <c r="GD442" s="17"/>
      <c r="GE442" s="17"/>
      <c r="GF442" s="17"/>
      <c r="GG442" s="17"/>
      <c r="GH442" s="17"/>
      <c r="GI442" s="17"/>
      <c r="GJ442" s="17"/>
      <c r="GK442" s="17"/>
      <c r="GL442" s="17"/>
      <c r="GM442" s="17"/>
      <c r="GN442" s="17"/>
      <c r="GO442" s="17"/>
      <c r="GP442" s="17"/>
      <c r="GQ442" s="17"/>
      <c r="GR442" s="17"/>
      <c r="GS442" s="17"/>
      <c r="GT442" s="17"/>
      <c r="GU442" s="17"/>
      <c r="GV442" s="17"/>
      <c r="GW442" s="17"/>
      <c r="GX442" s="17"/>
      <c r="GY442" s="17"/>
      <c r="GZ442" s="17"/>
      <c r="HA442" s="17"/>
    </row>
    <row r="443" spans="1:209" x14ac:dyDescent="0.25">
      <c r="A443" s="37">
        <v>43364</v>
      </c>
      <c r="B443" s="199">
        <v>456</v>
      </c>
      <c r="C443" s="24">
        <v>1012</v>
      </c>
      <c r="D443" s="24">
        <v>1469</v>
      </c>
      <c r="E443" s="22" t="s">
        <v>1857</v>
      </c>
      <c r="F443" s="16"/>
      <c r="G443" s="22" t="s">
        <v>1126</v>
      </c>
      <c r="H443" s="17"/>
      <c r="I443" s="35">
        <v>6090000</v>
      </c>
      <c r="J443" s="35">
        <v>0</v>
      </c>
      <c r="K443" s="35">
        <f t="shared" si="4"/>
        <v>6090000</v>
      </c>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c r="BW443" s="17"/>
      <c r="BX443" s="17"/>
      <c r="BY443" s="17"/>
      <c r="BZ443" s="17"/>
      <c r="CA443" s="17"/>
      <c r="CB443" s="17"/>
      <c r="CC443" s="17"/>
      <c r="CD443" s="17"/>
      <c r="CE443" s="17"/>
      <c r="CF443" s="17"/>
      <c r="CG443" s="17"/>
      <c r="CH443" s="17"/>
      <c r="CI443" s="17"/>
      <c r="CJ443" s="17"/>
      <c r="CK443" s="17"/>
      <c r="CL443" s="17"/>
      <c r="CM443" s="17"/>
      <c r="CN443" s="17"/>
      <c r="CO443" s="17"/>
      <c r="CP443" s="17"/>
      <c r="CQ443" s="17"/>
      <c r="CR443" s="17"/>
      <c r="CS443" s="17"/>
      <c r="CT443" s="17"/>
      <c r="CU443" s="17"/>
      <c r="CV443" s="17"/>
      <c r="CW443" s="17"/>
      <c r="CX443" s="17"/>
      <c r="CY443" s="17"/>
      <c r="CZ443" s="17"/>
      <c r="DA443" s="17"/>
      <c r="DB443" s="17"/>
      <c r="DC443" s="17"/>
      <c r="DD443" s="17"/>
      <c r="DE443" s="17"/>
      <c r="DF443" s="17"/>
      <c r="DG443" s="17"/>
      <c r="DH443" s="17"/>
      <c r="DI443" s="17"/>
      <c r="DJ443" s="17"/>
      <c r="DK443" s="17"/>
      <c r="DL443" s="17"/>
      <c r="DM443" s="17"/>
      <c r="DN443" s="17"/>
      <c r="DO443" s="17"/>
      <c r="DP443" s="17"/>
      <c r="DQ443" s="17"/>
      <c r="DR443" s="17"/>
      <c r="DS443" s="17"/>
      <c r="DT443" s="17"/>
      <c r="DU443" s="17"/>
      <c r="DV443" s="17"/>
      <c r="DW443" s="17"/>
      <c r="DX443" s="17"/>
      <c r="DY443" s="17"/>
      <c r="DZ443" s="17"/>
      <c r="EA443" s="17"/>
      <c r="EB443" s="17"/>
      <c r="EC443" s="17"/>
      <c r="ED443" s="17"/>
      <c r="EE443" s="17"/>
      <c r="EF443" s="17"/>
      <c r="EG443" s="17"/>
      <c r="EH443" s="17"/>
      <c r="EI443" s="17"/>
      <c r="EJ443" s="17"/>
      <c r="EK443" s="17"/>
      <c r="EL443" s="17"/>
      <c r="EM443" s="17"/>
      <c r="EN443" s="17"/>
      <c r="EO443" s="17"/>
      <c r="EP443" s="17"/>
      <c r="EQ443" s="17"/>
      <c r="ER443" s="17"/>
      <c r="ES443" s="17"/>
      <c r="ET443" s="17"/>
      <c r="EU443" s="17"/>
      <c r="EV443" s="17"/>
      <c r="EW443" s="17"/>
      <c r="EX443" s="17"/>
      <c r="EY443" s="17"/>
      <c r="EZ443" s="17"/>
      <c r="FA443" s="17"/>
      <c r="FB443" s="17"/>
      <c r="FC443" s="17"/>
      <c r="FD443" s="17"/>
      <c r="FE443" s="17"/>
      <c r="FF443" s="17"/>
      <c r="FG443" s="17"/>
      <c r="FH443" s="17"/>
      <c r="FI443" s="17"/>
      <c r="FJ443" s="17"/>
      <c r="FK443" s="17"/>
      <c r="FL443" s="17"/>
      <c r="FM443" s="17"/>
      <c r="FN443" s="17"/>
      <c r="FO443" s="17"/>
      <c r="FP443" s="17"/>
      <c r="FQ443" s="17"/>
      <c r="FR443" s="17"/>
      <c r="FS443" s="17"/>
      <c r="FT443" s="17"/>
      <c r="FU443" s="17"/>
      <c r="FV443" s="17"/>
      <c r="FW443" s="17"/>
      <c r="FX443" s="17"/>
      <c r="FY443" s="17"/>
      <c r="FZ443" s="17"/>
      <c r="GA443" s="17"/>
      <c r="GB443" s="17"/>
      <c r="GC443" s="17"/>
      <c r="GD443" s="17"/>
      <c r="GE443" s="17"/>
      <c r="GF443" s="17"/>
      <c r="GG443" s="17"/>
      <c r="GH443" s="17"/>
      <c r="GI443" s="17"/>
      <c r="GJ443" s="17"/>
      <c r="GK443" s="17"/>
      <c r="GL443" s="17"/>
      <c r="GM443" s="17"/>
      <c r="GN443" s="17"/>
      <c r="GO443" s="17"/>
      <c r="GP443" s="17"/>
      <c r="GQ443" s="17"/>
      <c r="GR443" s="17"/>
      <c r="GS443" s="17"/>
      <c r="GT443" s="17"/>
      <c r="GU443" s="17"/>
      <c r="GV443" s="17"/>
      <c r="GW443" s="17"/>
      <c r="GX443" s="17"/>
      <c r="GY443" s="17"/>
      <c r="GZ443" s="17"/>
      <c r="HA443" s="17"/>
    </row>
    <row r="444" spans="1:209" x14ac:dyDescent="0.25">
      <c r="A444" s="37">
        <v>43364</v>
      </c>
      <c r="B444" s="199">
        <v>543</v>
      </c>
      <c r="C444" s="24">
        <v>1022</v>
      </c>
      <c r="D444" s="24">
        <v>1471</v>
      </c>
      <c r="E444" s="22" t="s">
        <v>1858</v>
      </c>
      <c r="F444" s="16"/>
      <c r="G444" s="22" t="s">
        <v>1195</v>
      </c>
      <c r="H444" s="17"/>
      <c r="I444" s="35">
        <v>12450000</v>
      </c>
      <c r="J444" s="35">
        <v>0</v>
      </c>
      <c r="K444" s="35">
        <f t="shared" ref="K444:K454" si="5">+I444-J444</f>
        <v>12450000</v>
      </c>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c r="BW444" s="17"/>
      <c r="BX444" s="17"/>
      <c r="BY444" s="17"/>
      <c r="BZ444" s="17"/>
      <c r="CA444" s="17"/>
      <c r="CB444" s="17"/>
      <c r="CC444" s="17"/>
      <c r="CD444" s="17"/>
      <c r="CE444" s="17"/>
      <c r="CF444" s="17"/>
      <c r="CG444" s="17"/>
      <c r="CH444" s="17"/>
      <c r="CI444" s="17"/>
      <c r="CJ444" s="17"/>
      <c r="CK444" s="17"/>
      <c r="CL444" s="17"/>
      <c r="CM444" s="17"/>
      <c r="CN444" s="17"/>
      <c r="CO444" s="17"/>
      <c r="CP444" s="17"/>
      <c r="CQ444" s="17"/>
      <c r="CR444" s="17"/>
      <c r="CS444" s="17"/>
      <c r="CT444" s="17"/>
      <c r="CU444" s="17"/>
      <c r="CV444" s="17"/>
      <c r="CW444" s="17"/>
      <c r="CX444" s="17"/>
      <c r="CY444" s="17"/>
      <c r="CZ444" s="17"/>
      <c r="DA444" s="17"/>
      <c r="DB444" s="17"/>
      <c r="DC444" s="17"/>
      <c r="DD444" s="17"/>
      <c r="DE444" s="17"/>
      <c r="DF444" s="17"/>
      <c r="DG444" s="17"/>
      <c r="DH444" s="17"/>
      <c r="DI444" s="17"/>
      <c r="DJ444" s="17"/>
      <c r="DK444" s="17"/>
      <c r="DL444" s="17"/>
      <c r="DM444" s="17"/>
      <c r="DN444" s="17"/>
      <c r="DO444" s="17"/>
      <c r="DP444" s="17"/>
      <c r="DQ444" s="17"/>
      <c r="DR444" s="17"/>
      <c r="DS444" s="17"/>
      <c r="DT444" s="17"/>
      <c r="DU444" s="17"/>
      <c r="DV444" s="17"/>
      <c r="DW444" s="17"/>
      <c r="DX444" s="17"/>
      <c r="DY444" s="17"/>
      <c r="DZ444" s="17"/>
      <c r="EA444" s="17"/>
      <c r="EB444" s="17"/>
      <c r="EC444" s="17"/>
      <c r="ED444" s="17"/>
      <c r="EE444" s="17"/>
      <c r="EF444" s="17"/>
      <c r="EG444" s="17"/>
      <c r="EH444" s="17"/>
      <c r="EI444" s="17"/>
      <c r="EJ444" s="17"/>
      <c r="EK444" s="17"/>
      <c r="EL444" s="17"/>
      <c r="EM444" s="17"/>
      <c r="EN444" s="17"/>
      <c r="EO444" s="17"/>
      <c r="EP444" s="17"/>
      <c r="EQ444" s="17"/>
      <c r="ER444" s="17"/>
      <c r="ES444" s="17"/>
      <c r="ET444" s="17"/>
      <c r="EU444" s="17"/>
      <c r="EV444" s="17"/>
      <c r="EW444" s="17"/>
      <c r="EX444" s="17"/>
      <c r="EY444" s="17"/>
      <c r="EZ444" s="17"/>
      <c r="FA444" s="17"/>
      <c r="FB444" s="17"/>
      <c r="FC444" s="17"/>
      <c r="FD444" s="17"/>
      <c r="FE444" s="17"/>
      <c r="FF444" s="17"/>
      <c r="FG444" s="17"/>
      <c r="FH444" s="17"/>
      <c r="FI444" s="17"/>
      <c r="FJ444" s="17"/>
      <c r="FK444" s="17"/>
      <c r="FL444" s="17"/>
      <c r="FM444" s="17"/>
      <c r="FN444" s="17"/>
      <c r="FO444" s="17"/>
      <c r="FP444" s="17"/>
      <c r="FQ444" s="17"/>
      <c r="FR444" s="17"/>
      <c r="FS444" s="17"/>
      <c r="FT444" s="17"/>
      <c r="FU444" s="17"/>
      <c r="FV444" s="17"/>
      <c r="FW444" s="17"/>
      <c r="FX444" s="17"/>
      <c r="FY444" s="17"/>
      <c r="FZ444" s="17"/>
      <c r="GA444" s="17"/>
      <c r="GB444" s="17"/>
      <c r="GC444" s="17"/>
      <c r="GD444" s="17"/>
      <c r="GE444" s="17"/>
      <c r="GF444" s="17"/>
      <c r="GG444" s="17"/>
      <c r="GH444" s="17"/>
      <c r="GI444" s="17"/>
      <c r="GJ444" s="17"/>
      <c r="GK444" s="17"/>
      <c r="GL444" s="17"/>
      <c r="GM444" s="17"/>
      <c r="GN444" s="17"/>
      <c r="GO444" s="17"/>
      <c r="GP444" s="17"/>
      <c r="GQ444" s="17"/>
      <c r="GR444" s="17"/>
      <c r="GS444" s="17"/>
      <c r="GT444" s="17"/>
      <c r="GU444" s="17"/>
      <c r="GV444" s="17"/>
      <c r="GW444" s="17"/>
      <c r="GX444" s="17"/>
      <c r="GY444" s="17"/>
      <c r="GZ444" s="17"/>
      <c r="HA444" s="17"/>
    </row>
    <row r="445" spans="1:209" x14ac:dyDescent="0.25">
      <c r="A445" s="37">
        <v>43364</v>
      </c>
      <c r="B445" s="199">
        <v>598</v>
      </c>
      <c r="C445" s="24">
        <v>1113</v>
      </c>
      <c r="D445" s="24">
        <v>1472</v>
      </c>
      <c r="E445" s="22" t="s">
        <v>1873</v>
      </c>
      <c r="F445" s="16"/>
      <c r="G445" s="22" t="s">
        <v>1199</v>
      </c>
      <c r="H445" s="17"/>
      <c r="I445" s="35">
        <v>5122267</v>
      </c>
      <c r="J445" s="35">
        <v>0</v>
      </c>
      <c r="K445" s="35">
        <f t="shared" si="5"/>
        <v>5122267</v>
      </c>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c r="CI445" s="17"/>
      <c r="CJ445" s="17"/>
      <c r="CK445" s="17"/>
      <c r="CL445" s="17"/>
      <c r="CM445" s="17"/>
      <c r="CN445" s="17"/>
      <c r="CO445" s="17"/>
      <c r="CP445" s="17"/>
      <c r="CQ445" s="17"/>
      <c r="CR445" s="17"/>
      <c r="CS445" s="17"/>
      <c r="CT445" s="17"/>
      <c r="CU445" s="17"/>
      <c r="CV445" s="17"/>
      <c r="CW445" s="17"/>
      <c r="CX445" s="17"/>
      <c r="CY445" s="17"/>
      <c r="CZ445" s="17"/>
      <c r="DA445" s="17"/>
      <c r="DB445" s="17"/>
      <c r="DC445" s="17"/>
      <c r="DD445" s="17"/>
      <c r="DE445" s="17"/>
      <c r="DF445" s="17"/>
      <c r="DG445" s="17"/>
      <c r="DH445" s="17"/>
      <c r="DI445" s="17"/>
      <c r="DJ445" s="17"/>
      <c r="DK445" s="17"/>
      <c r="DL445" s="17"/>
      <c r="DM445" s="17"/>
      <c r="DN445" s="17"/>
      <c r="DO445" s="17"/>
      <c r="DP445" s="17"/>
      <c r="DQ445" s="17"/>
      <c r="DR445" s="17"/>
      <c r="DS445" s="17"/>
      <c r="DT445" s="17"/>
      <c r="DU445" s="17"/>
      <c r="DV445" s="17"/>
      <c r="DW445" s="17"/>
      <c r="DX445" s="17"/>
      <c r="DY445" s="17"/>
      <c r="DZ445" s="17"/>
      <c r="EA445" s="17"/>
      <c r="EB445" s="17"/>
      <c r="EC445" s="17"/>
      <c r="ED445" s="17"/>
      <c r="EE445" s="17"/>
      <c r="EF445" s="17"/>
      <c r="EG445" s="17"/>
      <c r="EH445" s="17"/>
      <c r="EI445" s="17"/>
      <c r="EJ445" s="17"/>
      <c r="EK445" s="17"/>
      <c r="EL445" s="17"/>
      <c r="EM445" s="17"/>
      <c r="EN445" s="17"/>
      <c r="EO445" s="17"/>
      <c r="EP445" s="17"/>
      <c r="EQ445" s="17"/>
      <c r="ER445" s="17"/>
      <c r="ES445" s="17"/>
      <c r="ET445" s="17"/>
      <c r="EU445" s="17"/>
      <c r="EV445" s="17"/>
      <c r="EW445" s="17"/>
      <c r="EX445" s="17"/>
      <c r="EY445" s="17"/>
      <c r="EZ445" s="17"/>
      <c r="FA445" s="17"/>
      <c r="FB445" s="17"/>
      <c r="FC445" s="17"/>
      <c r="FD445" s="17"/>
      <c r="FE445" s="17"/>
      <c r="FF445" s="17"/>
      <c r="FG445" s="17"/>
      <c r="FH445" s="17"/>
      <c r="FI445" s="17"/>
      <c r="FJ445" s="17"/>
      <c r="FK445" s="17"/>
      <c r="FL445" s="17"/>
      <c r="FM445" s="17"/>
      <c r="FN445" s="17"/>
      <c r="FO445" s="17"/>
      <c r="FP445" s="17"/>
      <c r="FQ445" s="17"/>
      <c r="FR445" s="17"/>
      <c r="FS445" s="17"/>
      <c r="FT445" s="17"/>
      <c r="FU445" s="17"/>
      <c r="FV445" s="17"/>
      <c r="FW445" s="17"/>
      <c r="FX445" s="17"/>
      <c r="FY445" s="17"/>
      <c r="FZ445" s="17"/>
      <c r="GA445" s="17"/>
      <c r="GB445" s="17"/>
      <c r="GC445" s="17"/>
      <c r="GD445" s="17"/>
      <c r="GE445" s="17"/>
      <c r="GF445" s="17"/>
      <c r="GG445" s="17"/>
      <c r="GH445" s="17"/>
      <c r="GI445" s="17"/>
      <c r="GJ445" s="17"/>
      <c r="GK445" s="17"/>
      <c r="GL445" s="17"/>
      <c r="GM445" s="17"/>
      <c r="GN445" s="17"/>
      <c r="GO445" s="17"/>
      <c r="GP445" s="17"/>
      <c r="GQ445" s="17"/>
      <c r="GR445" s="17"/>
      <c r="GS445" s="17"/>
      <c r="GT445" s="17"/>
      <c r="GU445" s="17"/>
      <c r="GV445" s="17"/>
      <c r="GW445" s="17"/>
      <c r="GX445" s="17"/>
      <c r="GY445" s="17"/>
      <c r="GZ445" s="17"/>
      <c r="HA445" s="17"/>
    </row>
    <row r="446" spans="1:209" x14ac:dyDescent="0.25">
      <c r="A446" s="37">
        <v>43364</v>
      </c>
      <c r="B446" s="199">
        <v>299</v>
      </c>
      <c r="C446" s="24">
        <v>1329</v>
      </c>
      <c r="D446" s="24">
        <v>1473</v>
      </c>
      <c r="E446" s="22" t="s">
        <v>2043</v>
      </c>
      <c r="F446" s="16"/>
      <c r="G446" s="22" t="s">
        <v>1061</v>
      </c>
      <c r="H446" s="17"/>
      <c r="I446" s="35">
        <v>14400000</v>
      </c>
      <c r="J446" s="35">
        <v>0</v>
      </c>
      <c r="K446" s="35">
        <f t="shared" si="5"/>
        <v>14400000</v>
      </c>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7"/>
      <c r="FH446" s="17"/>
      <c r="FI446" s="17"/>
      <c r="FJ446" s="17"/>
      <c r="FK446" s="17"/>
      <c r="FL446" s="17"/>
      <c r="FM446" s="17"/>
      <c r="FN446" s="17"/>
      <c r="FO446" s="17"/>
      <c r="FP446" s="17"/>
      <c r="FQ446" s="17"/>
      <c r="FR446" s="17"/>
      <c r="FS446" s="17"/>
      <c r="FT446" s="17"/>
      <c r="FU446" s="17"/>
      <c r="FV446" s="17"/>
      <c r="FW446" s="17"/>
      <c r="FX446" s="17"/>
      <c r="FY446" s="17"/>
      <c r="FZ446" s="17"/>
      <c r="GA446" s="17"/>
      <c r="GB446" s="17"/>
      <c r="GC446" s="17"/>
      <c r="GD446" s="17"/>
      <c r="GE446" s="17"/>
      <c r="GF446" s="17"/>
      <c r="GG446" s="17"/>
      <c r="GH446" s="17"/>
      <c r="GI446" s="17"/>
      <c r="GJ446" s="17"/>
      <c r="GK446" s="17"/>
      <c r="GL446" s="17"/>
      <c r="GM446" s="17"/>
      <c r="GN446" s="17"/>
      <c r="GO446" s="17"/>
      <c r="GP446" s="17"/>
      <c r="GQ446" s="17"/>
      <c r="GR446" s="17"/>
      <c r="GS446" s="17"/>
      <c r="GT446" s="17"/>
      <c r="GU446" s="17"/>
      <c r="GV446" s="17"/>
      <c r="GW446" s="17"/>
      <c r="GX446" s="17"/>
      <c r="GY446" s="17"/>
      <c r="GZ446" s="17"/>
      <c r="HA446" s="17"/>
    </row>
    <row r="447" spans="1:209" x14ac:dyDescent="0.25">
      <c r="A447" s="37">
        <v>43364</v>
      </c>
      <c r="B447" s="199">
        <v>415</v>
      </c>
      <c r="C447" s="24">
        <v>1343</v>
      </c>
      <c r="D447" s="24">
        <v>1475</v>
      </c>
      <c r="E447" s="22" t="s">
        <v>2044</v>
      </c>
      <c r="F447" s="16"/>
      <c r="G447" s="22" t="s">
        <v>1108</v>
      </c>
      <c r="H447" s="17"/>
      <c r="I447" s="35">
        <v>16613333</v>
      </c>
      <c r="J447" s="35">
        <v>0</v>
      </c>
      <c r="K447" s="35">
        <f t="shared" si="5"/>
        <v>16613333</v>
      </c>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c r="BW447" s="17"/>
      <c r="BX447" s="17"/>
      <c r="BY447" s="17"/>
      <c r="BZ447" s="17"/>
      <c r="CA447" s="17"/>
      <c r="CB447" s="17"/>
      <c r="CC447" s="17"/>
      <c r="CD447" s="17"/>
      <c r="CE447" s="17"/>
      <c r="CF447" s="17"/>
      <c r="CG447" s="17"/>
      <c r="CH447" s="17"/>
      <c r="CI447" s="17"/>
      <c r="CJ447" s="17"/>
      <c r="CK447" s="17"/>
      <c r="CL447" s="17"/>
      <c r="CM447" s="17"/>
      <c r="CN447" s="17"/>
      <c r="CO447" s="17"/>
      <c r="CP447" s="17"/>
      <c r="CQ447" s="17"/>
      <c r="CR447" s="17"/>
      <c r="CS447" s="17"/>
      <c r="CT447" s="17"/>
      <c r="CU447" s="17"/>
      <c r="CV447" s="17"/>
      <c r="CW447" s="17"/>
      <c r="CX447" s="17"/>
      <c r="CY447" s="17"/>
      <c r="CZ447" s="17"/>
      <c r="DA447" s="17"/>
      <c r="DB447" s="17"/>
      <c r="DC447" s="17"/>
      <c r="DD447" s="17"/>
      <c r="DE447" s="17"/>
      <c r="DF447" s="17"/>
      <c r="DG447" s="17"/>
      <c r="DH447" s="17"/>
      <c r="DI447" s="17"/>
      <c r="DJ447" s="17"/>
      <c r="DK447" s="17"/>
      <c r="DL447" s="17"/>
      <c r="DM447" s="17"/>
      <c r="DN447" s="17"/>
      <c r="DO447" s="17"/>
      <c r="DP447" s="17"/>
      <c r="DQ447" s="17"/>
      <c r="DR447" s="17"/>
      <c r="DS447" s="17"/>
      <c r="DT447" s="17"/>
      <c r="DU447" s="17"/>
      <c r="DV447" s="17"/>
      <c r="DW447" s="17"/>
      <c r="DX447" s="17"/>
      <c r="DY447" s="17"/>
      <c r="DZ447" s="17"/>
      <c r="EA447" s="17"/>
      <c r="EB447" s="17"/>
      <c r="EC447" s="17"/>
      <c r="ED447" s="17"/>
      <c r="EE447" s="17"/>
      <c r="EF447" s="17"/>
      <c r="EG447" s="17"/>
      <c r="EH447" s="17"/>
      <c r="EI447" s="17"/>
      <c r="EJ447" s="17"/>
      <c r="EK447" s="17"/>
      <c r="EL447" s="17"/>
      <c r="EM447" s="17"/>
      <c r="EN447" s="17"/>
      <c r="EO447" s="17"/>
      <c r="EP447" s="17"/>
      <c r="EQ447" s="17"/>
      <c r="ER447" s="17"/>
      <c r="ES447" s="17"/>
      <c r="ET447" s="17"/>
      <c r="EU447" s="17"/>
      <c r="EV447" s="17"/>
      <c r="EW447" s="17"/>
      <c r="EX447" s="17"/>
      <c r="EY447" s="17"/>
      <c r="EZ447" s="17"/>
      <c r="FA447" s="17"/>
      <c r="FB447" s="17"/>
      <c r="FC447" s="17"/>
      <c r="FD447" s="17"/>
      <c r="FE447" s="17"/>
      <c r="FF447" s="17"/>
      <c r="FG447" s="17"/>
      <c r="FH447" s="17"/>
      <c r="FI447" s="17"/>
      <c r="FJ447" s="17"/>
      <c r="FK447" s="17"/>
      <c r="FL447" s="17"/>
      <c r="FM447" s="17"/>
      <c r="FN447" s="17"/>
      <c r="FO447" s="17"/>
      <c r="FP447" s="17"/>
      <c r="FQ447" s="17"/>
      <c r="FR447" s="17"/>
      <c r="FS447" s="17"/>
      <c r="FT447" s="17"/>
      <c r="FU447" s="17"/>
      <c r="FV447" s="17"/>
      <c r="FW447" s="17"/>
      <c r="FX447" s="17"/>
      <c r="FY447" s="17"/>
      <c r="FZ447" s="17"/>
      <c r="GA447" s="17"/>
      <c r="GB447" s="17"/>
      <c r="GC447" s="17"/>
      <c r="GD447" s="17"/>
      <c r="GE447" s="17"/>
      <c r="GF447" s="17"/>
      <c r="GG447" s="17"/>
      <c r="GH447" s="17"/>
      <c r="GI447" s="17"/>
      <c r="GJ447" s="17"/>
      <c r="GK447" s="17"/>
      <c r="GL447" s="17"/>
      <c r="GM447" s="17"/>
      <c r="GN447" s="17"/>
      <c r="GO447" s="17"/>
      <c r="GP447" s="17"/>
      <c r="GQ447" s="17"/>
      <c r="GR447" s="17"/>
      <c r="GS447" s="17"/>
      <c r="GT447" s="17"/>
      <c r="GU447" s="17"/>
      <c r="GV447" s="17"/>
      <c r="GW447" s="17"/>
      <c r="GX447" s="17"/>
      <c r="GY447" s="17"/>
      <c r="GZ447" s="17"/>
      <c r="HA447" s="17"/>
    </row>
    <row r="448" spans="1:209" x14ac:dyDescent="0.25">
      <c r="A448" s="37">
        <v>43367</v>
      </c>
      <c r="B448" s="199">
        <v>535</v>
      </c>
      <c r="C448" s="24">
        <v>1339</v>
      </c>
      <c r="D448" s="24">
        <v>1478</v>
      </c>
      <c r="E448" s="22" t="s">
        <v>2045</v>
      </c>
      <c r="F448" s="16"/>
      <c r="G448" s="22" t="s">
        <v>1149</v>
      </c>
      <c r="H448" s="17"/>
      <c r="I448" s="35">
        <v>15216667</v>
      </c>
      <c r="J448" s="35">
        <v>0</v>
      </c>
      <c r="K448" s="35">
        <f t="shared" si="5"/>
        <v>15216667</v>
      </c>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c r="BW448" s="17"/>
      <c r="BX448" s="17"/>
      <c r="BY448" s="17"/>
      <c r="BZ448" s="17"/>
      <c r="CA448" s="17"/>
      <c r="CB448" s="17"/>
      <c r="CC448" s="17"/>
      <c r="CD448" s="17"/>
      <c r="CE448" s="17"/>
      <c r="CF448" s="17"/>
      <c r="CG448" s="17"/>
      <c r="CH448" s="17"/>
      <c r="CI448" s="17"/>
      <c r="CJ448" s="17"/>
      <c r="CK448" s="17"/>
      <c r="CL448" s="17"/>
      <c r="CM448" s="17"/>
      <c r="CN448" s="17"/>
      <c r="CO448" s="17"/>
      <c r="CP448" s="17"/>
      <c r="CQ448" s="17"/>
      <c r="CR448" s="17"/>
      <c r="CS448" s="17"/>
      <c r="CT448" s="17"/>
      <c r="CU448" s="17"/>
      <c r="CV448" s="17"/>
      <c r="CW448" s="17"/>
      <c r="CX448" s="17"/>
      <c r="CY448" s="17"/>
      <c r="CZ448" s="17"/>
      <c r="DA448" s="17"/>
      <c r="DB448" s="17"/>
      <c r="DC448" s="17"/>
      <c r="DD448" s="17"/>
      <c r="DE448" s="17"/>
      <c r="DF448" s="17"/>
      <c r="DG448" s="17"/>
      <c r="DH448" s="17"/>
      <c r="DI448" s="17"/>
      <c r="DJ448" s="17"/>
      <c r="DK448" s="17"/>
      <c r="DL448" s="17"/>
      <c r="DM448" s="17"/>
      <c r="DN448" s="17"/>
      <c r="DO448" s="17"/>
      <c r="DP448" s="17"/>
      <c r="DQ448" s="17"/>
      <c r="DR448" s="17"/>
      <c r="DS448" s="17"/>
      <c r="DT448" s="17"/>
      <c r="DU448" s="17"/>
      <c r="DV448" s="17"/>
      <c r="DW448" s="17"/>
      <c r="DX448" s="17"/>
      <c r="DY448" s="17"/>
      <c r="DZ448" s="17"/>
      <c r="EA448" s="17"/>
      <c r="EB448" s="17"/>
      <c r="EC448" s="17"/>
      <c r="ED448" s="17"/>
      <c r="EE448" s="17"/>
      <c r="EF448" s="17"/>
      <c r="EG448" s="17"/>
      <c r="EH448" s="17"/>
      <c r="EI448" s="17"/>
      <c r="EJ448" s="17"/>
      <c r="EK448" s="17"/>
      <c r="EL448" s="17"/>
      <c r="EM448" s="17"/>
      <c r="EN448" s="17"/>
      <c r="EO448" s="17"/>
      <c r="EP448" s="17"/>
      <c r="EQ448" s="17"/>
      <c r="ER448" s="17"/>
      <c r="ES448" s="17"/>
      <c r="ET448" s="17"/>
      <c r="EU448" s="17"/>
      <c r="EV448" s="17"/>
      <c r="EW448" s="17"/>
      <c r="EX448" s="17"/>
      <c r="EY448" s="17"/>
      <c r="EZ448" s="17"/>
      <c r="FA448" s="17"/>
      <c r="FB448" s="17"/>
      <c r="FC448" s="17"/>
      <c r="FD448" s="17"/>
      <c r="FE448" s="17"/>
      <c r="FF448" s="17"/>
      <c r="FG448" s="17"/>
      <c r="FH448" s="17"/>
      <c r="FI448" s="17"/>
      <c r="FJ448" s="17"/>
      <c r="FK448" s="17"/>
      <c r="FL448" s="17"/>
      <c r="FM448" s="17"/>
      <c r="FN448" s="17"/>
      <c r="FO448" s="17"/>
      <c r="FP448" s="17"/>
      <c r="FQ448" s="17"/>
      <c r="FR448" s="17"/>
      <c r="FS448" s="17"/>
      <c r="FT448" s="17"/>
      <c r="FU448" s="17"/>
      <c r="FV448" s="17"/>
      <c r="FW448" s="17"/>
      <c r="FX448" s="17"/>
      <c r="FY448" s="17"/>
      <c r="FZ448" s="17"/>
      <c r="GA448" s="17"/>
      <c r="GB448" s="17"/>
      <c r="GC448" s="17"/>
      <c r="GD448" s="17"/>
      <c r="GE448" s="17"/>
      <c r="GF448" s="17"/>
      <c r="GG448" s="17"/>
      <c r="GH448" s="17"/>
      <c r="GI448" s="17"/>
      <c r="GJ448" s="17"/>
      <c r="GK448" s="17"/>
      <c r="GL448" s="17"/>
      <c r="GM448" s="17"/>
      <c r="GN448" s="17"/>
      <c r="GO448" s="17"/>
      <c r="GP448" s="17"/>
      <c r="GQ448" s="17"/>
      <c r="GR448" s="17"/>
      <c r="GS448" s="17"/>
      <c r="GT448" s="17"/>
      <c r="GU448" s="17"/>
      <c r="GV448" s="17"/>
      <c r="GW448" s="17"/>
      <c r="GX448" s="17"/>
      <c r="GY448" s="17"/>
      <c r="GZ448" s="17"/>
      <c r="HA448" s="17"/>
    </row>
    <row r="449" spans="1:209" x14ac:dyDescent="0.25">
      <c r="A449" s="37">
        <v>43368</v>
      </c>
      <c r="B449" s="199">
        <v>501</v>
      </c>
      <c r="C449" s="24">
        <v>1110</v>
      </c>
      <c r="D449" s="24">
        <v>1490</v>
      </c>
      <c r="E449" s="22" t="s">
        <v>1872</v>
      </c>
      <c r="F449" s="16"/>
      <c r="G449" s="22" t="s">
        <v>1156</v>
      </c>
      <c r="H449" s="17"/>
      <c r="I449" s="35">
        <v>5466667</v>
      </c>
      <c r="J449" s="35">
        <v>0</v>
      </c>
      <c r="K449" s="35">
        <f t="shared" si="5"/>
        <v>5466667</v>
      </c>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c r="BW449" s="17"/>
      <c r="BX449" s="17"/>
      <c r="BY449" s="17"/>
      <c r="BZ449" s="17"/>
      <c r="CA449" s="17"/>
      <c r="CB449" s="17"/>
      <c r="CC449" s="17"/>
      <c r="CD449" s="17"/>
      <c r="CE449" s="17"/>
      <c r="CF449" s="17"/>
      <c r="CG449" s="17"/>
      <c r="CH449" s="17"/>
      <c r="CI449" s="17"/>
      <c r="CJ449" s="17"/>
      <c r="CK449" s="17"/>
      <c r="CL449" s="17"/>
      <c r="CM449" s="17"/>
      <c r="CN449" s="17"/>
      <c r="CO449" s="17"/>
      <c r="CP449" s="17"/>
      <c r="CQ449" s="17"/>
      <c r="CR449" s="17"/>
      <c r="CS449" s="17"/>
      <c r="CT449" s="17"/>
      <c r="CU449" s="17"/>
      <c r="CV449" s="17"/>
      <c r="CW449" s="17"/>
      <c r="CX449" s="17"/>
      <c r="CY449" s="17"/>
      <c r="CZ449" s="17"/>
      <c r="DA449" s="17"/>
      <c r="DB449" s="17"/>
      <c r="DC449" s="17"/>
      <c r="DD449" s="17"/>
      <c r="DE449" s="17"/>
      <c r="DF449" s="17"/>
      <c r="DG449" s="17"/>
      <c r="DH449" s="17"/>
      <c r="DI449" s="17"/>
      <c r="DJ449" s="17"/>
      <c r="DK449" s="17"/>
      <c r="DL449" s="17"/>
      <c r="DM449" s="17"/>
      <c r="DN449" s="17"/>
      <c r="DO449" s="17"/>
      <c r="DP449" s="17"/>
      <c r="DQ449" s="17"/>
      <c r="DR449" s="17"/>
      <c r="DS449" s="17"/>
      <c r="DT449" s="17"/>
      <c r="DU449" s="17"/>
      <c r="DV449" s="17"/>
      <c r="DW449" s="17"/>
      <c r="DX449" s="17"/>
      <c r="DY449" s="17"/>
      <c r="DZ449" s="17"/>
      <c r="EA449" s="17"/>
      <c r="EB449" s="17"/>
      <c r="EC449" s="17"/>
      <c r="ED449" s="17"/>
      <c r="EE449" s="17"/>
      <c r="EF449" s="17"/>
      <c r="EG449" s="17"/>
      <c r="EH449" s="17"/>
      <c r="EI449" s="17"/>
      <c r="EJ449" s="17"/>
      <c r="EK449" s="17"/>
      <c r="EL449" s="17"/>
      <c r="EM449" s="17"/>
      <c r="EN449" s="17"/>
      <c r="EO449" s="17"/>
      <c r="EP449" s="17"/>
      <c r="EQ449" s="17"/>
      <c r="ER449" s="17"/>
      <c r="ES449" s="17"/>
      <c r="ET449" s="17"/>
      <c r="EU449" s="17"/>
      <c r="EV449" s="17"/>
      <c r="EW449" s="17"/>
      <c r="EX449" s="17"/>
      <c r="EY449" s="17"/>
      <c r="EZ449" s="17"/>
      <c r="FA449" s="17"/>
      <c r="FB449" s="17"/>
      <c r="FC449" s="17"/>
      <c r="FD449" s="17"/>
      <c r="FE449" s="17"/>
      <c r="FF449" s="17"/>
      <c r="FG449" s="17"/>
      <c r="FH449" s="17"/>
      <c r="FI449" s="17"/>
      <c r="FJ449" s="17"/>
      <c r="FK449" s="17"/>
      <c r="FL449" s="17"/>
      <c r="FM449" s="17"/>
      <c r="FN449" s="17"/>
      <c r="FO449" s="17"/>
      <c r="FP449" s="17"/>
      <c r="FQ449" s="17"/>
      <c r="FR449" s="17"/>
      <c r="FS449" s="17"/>
      <c r="FT449" s="17"/>
      <c r="FU449" s="17"/>
      <c r="FV449" s="17"/>
      <c r="FW449" s="17"/>
      <c r="FX449" s="17"/>
      <c r="FY449" s="17"/>
      <c r="FZ449" s="17"/>
      <c r="GA449" s="17"/>
      <c r="GB449" s="17"/>
      <c r="GC449" s="17"/>
      <c r="GD449" s="17"/>
      <c r="GE449" s="17"/>
      <c r="GF449" s="17"/>
      <c r="GG449" s="17"/>
      <c r="GH449" s="17"/>
      <c r="GI449" s="17"/>
      <c r="GJ449" s="17"/>
      <c r="GK449" s="17"/>
      <c r="GL449" s="17"/>
      <c r="GM449" s="17"/>
      <c r="GN449" s="17"/>
      <c r="GO449" s="17"/>
      <c r="GP449" s="17"/>
      <c r="GQ449" s="17"/>
      <c r="GR449" s="17"/>
      <c r="GS449" s="17"/>
      <c r="GT449" s="17"/>
      <c r="GU449" s="17"/>
      <c r="GV449" s="17"/>
      <c r="GW449" s="17"/>
      <c r="GX449" s="17"/>
      <c r="GY449" s="17"/>
      <c r="GZ449" s="17"/>
      <c r="HA449" s="17"/>
    </row>
    <row r="450" spans="1:209" x14ac:dyDescent="0.25">
      <c r="A450" s="37">
        <v>43368</v>
      </c>
      <c r="B450" s="199">
        <v>655</v>
      </c>
      <c r="C450" s="24">
        <v>1142</v>
      </c>
      <c r="D450" s="24">
        <v>1492</v>
      </c>
      <c r="E450" s="22" t="s">
        <v>1880</v>
      </c>
      <c r="F450" s="16"/>
      <c r="G450" s="22" t="s">
        <v>1201</v>
      </c>
      <c r="H450" s="17"/>
      <c r="I450" s="35">
        <v>5940000</v>
      </c>
      <c r="J450" s="35">
        <v>0</v>
      </c>
      <c r="K450" s="35">
        <f t="shared" si="5"/>
        <v>5940000</v>
      </c>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c r="BW450" s="17"/>
      <c r="BX450" s="17"/>
      <c r="BY450" s="17"/>
      <c r="BZ450" s="17"/>
      <c r="CA450" s="17"/>
      <c r="CB450" s="17"/>
      <c r="CC450" s="17"/>
      <c r="CD450" s="17"/>
      <c r="CE450" s="17"/>
      <c r="CF450" s="17"/>
      <c r="CG450" s="17"/>
      <c r="CH450" s="17"/>
      <c r="CI450" s="17"/>
      <c r="CJ450" s="17"/>
      <c r="CK450" s="17"/>
      <c r="CL450" s="17"/>
      <c r="CM450" s="17"/>
      <c r="CN450" s="17"/>
      <c r="CO450" s="17"/>
      <c r="CP450" s="17"/>
      <c r="CQ450" s="17"/>
      <c r="CR450" s="17"/>
      <c r="CS450" s="17"/>
      <c r="CT450" s="17"/>
      <c r="CU450" s="17"/>
      <c r="CV450" s="17"/>
      <c r="CW450" s="17"/>
      <c r="CX450" s="17"/>
      <c r="CY450" s="17"/>
      <c r="CZ450" s="17"/>
      <c r="DA450" s="17"/>
      <c r="DB450" s="17"/>
      <c r="DC450" s="17"/>
      <c r="DD450" s="17"/>
      <c r="DE450" s="17"/>
      <c r="DF450" s="17"/>
      <c r="DG450" s="17"/>
      <c r="DH450" s="17"/>
      <c r="DI450" s="17"/>
      <c r="DJ450" s="17"/>
      <c r="DK450" s="17"/>
      <c r="DL450" s="17"/>
      <c r="DM450" s="17"/>
      <c r="DN450" s="17"/>
      <c r="DO450" s="17"/>
      <c r="DP450" s="17"/>
      <c r="DQ450" s="17"/>
      <c r="DR450" s="17"/>
      <c r="DS450" s="17"/>
      <c r="DT450" s="17"/>
      <c r="DU450" s="17"/>
      <c r="DV450" s="17"/>
      <c r="DW450" s="17"/>
      <c r="DX450" s="17"/>
      <c r="DY450" s="17"/>
      <c r="DZ450" s="17"/>
      <c r="EA450" s="17"/>
      <c r="EB450" s="17"/>
      <c r="EC450" s="17"/>
      <c r="ED450" s="17"/>
      <c r="EE450" s="17"/>
      <c r="EF450" s="17"/>
      <c r="EG450" s="17"/>
      <c r="EH450" s="17"/>
      <c r="EI450" s="17"/>
      <c r="EJ450" s="17"/>
      <c r="EK450" s="17"/>
      <c r="EL450" s="17"/>
      <c r="EM450" s="17"/>
      <c r="EN450" s="17"/>
      <c r="EO450" s="17"/>
      <c r="EP450" s="17"/>
      <c r="EQ450" s="17"/>
      <c r="ER450" s="17"/>
      <c r="ES450" s="17"/>
      <c r="ET450" s="17"/>
      <c r="EU450" s="17"/>
      <c r="EV450" s="17"/>
      <c r="EW450" s="17"/>
      <c r="EX450" s="17"/>
      <c r="EY450" s="17"/>
      <c r="EZ450" s="17"/>
      <c r="FA450" s="17"/>
      <c r="FB450" s="17"/>
      <c r="FC450" s="17"/>
      <c r="FD450" s="17"/>
      <c r="FE450" s="17"/>
      <c r="FF450" s="17"/>
      <c r="FG450" s="17"/>
      <c r="FH450" s="17"/>
      <c r="FI450" s="17"/>
      <c r="FJ450" s="17"/>
      <c r="FK450" s="17"/>
      <c r="FL450" s="17"/>
      <c r="FM450" s="17"/>
      <c r="FN450" s="17"/>
      <c r="FO450" s="17"/>
      <c r="FP450" s="17"/>
      <c r="FQ450" s="17"/>
      <c r="FR450" s="17"/>
      <c r="FS450" s="17"/>
      <c r="FT450" s="17"/>
      <c r="FU450" s="17"/>
      <c r="FV450" s="17"/>
      <c r="FW450" s="17"/>
      <c r="FX450" s="17"/>
      <c r="FY450" s="17"/>
      <c r="FZ450" s="17"/>
      <c r="GA450" s="17"/>
      <c r="GB450" s="17"/>
      <c r="GC450" s="17"/>
      <c r="GD450" s="17"/>
      <c r="GE450" s="17"/>
      <c r="GF450" s="17"/>
      <c r="GG450" s="17"/>
      <c r="GH450" s="17"/>
      <c r="GI450" s="17"/>
      <c r="GJ450" s="17"/>
      <c r="GK450" s="17"/>
      <c r="GL450" s="17"/>
      <c r="GM450" s="17"/>
      <c r="GN450" s="17"/>
      <c r="GO450" s="17"/>
      <c r="GP450" s="17"/>
      <c r="GQ450" s="17"/>
      <c r="GR450" s="17"/>
      <c r="GS450" s="17"/>
      <c r="GT450" s="17"/>
      <c r="GU450" s="17"/>
      <c r="GV450" s="17"/>
      <c r="GW450" s="17"/>
      <c r="GX450" s="17"/>
      <c r="GY450" s="17"/>
      <c r="GZ450" s="17"/>
      <c r="HA450" s="17"/>
    </row>
    <row r="451" spans="1:209" x14ac:dyDescent="0.25">
      <c r="A451" s="37">
        <v>43369</v>
      </c>
      <c r="B451" s="199">
        <v>637</v>
      </c>
      <c r="C451" s="24">
        <v>1336</v>
      </c>
      <c r="D451" s="24">
        <v>1495</v>
      </c>
      <c r="E451" s="22" t="s">
        <v>2048</v>
      </c>
      <c r="F451" s="16"/>
      <c r="G451" s="22" t="s">
        <v>1190</v>
      </c>
      <c r="H451" s="17"/>
      <c r="I451" s="35">
        <v>5059800</v>
      </c>
      <c r="J451" s="35">
        <v>0</v>
      </c>
      <c r="K451" s="35">
        <f t="shared" si="5"/>
        <v>5059800</v>
      </c>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7"/>
      <c r="BS451" s="17"/>
      <c r="BT451" s="17"/>
      <c r="BU451" s="17"/>
      <c r="BV451" s="17"/>
      <c r="BW451" s="17"/>
      <c r="BX451" s="17"/>
      <c r="BY451" s="17"/>
      <c r="BZ451" s="17"/>
      <c r="CA451" s="17"/>
      <c r="CB451" s="17"/>
      <c r="CC451" s="17"/>
      <c r="CD451" s="17"/>
      <c r="CE451" s="17"/>
      <c r="CF451" s="17"/>
      <c r="CG451" s="17"/>
      <c r="CH451" s="17"/>
      <c r="CI451" s="17"/>
      <c r="CJ451" s="17"/>
      <c r="CK451" s="17"/>
      <c r="CL451" s="17"/>
      <c r="CM451" s="17"/>
      <c r="CN451" s="17"/>
      <c r="CO451" s="17"/>
      <c r="CP451" s="17"/>
      <c r="CQ451" s="17"/>
      <c r="CR451" s="17"/>
      <c r="CS451" s="17"/>
      <c r="CT451" s="17"/>
      <c r="CU451" s="17"/>
      <c r="CV451" s="17"/>
      <c r="CW451" s="17"/>
      <c r="CX451" s="17"/>
      <c r="CY451" s="17"/>
      <c r="CZ451" s="17"/>
      <c r="DA451" s="17"/>
      <c r="DB451" s="17"/>
      <c r="DC451" s="17"/>
      <c r="DD451" s="17"/>
      <c r="DE451" s="17"/>
      <c r="DF451" s="17"/>
      <c r="DG451" s="17"/>
      <c r="DH451" s="17"/>
      <c r="DI451" s="17"/>
      <c r="DJ451" s="17"/>
      <c r="DK451" s="17"/>
      <c r="DL451" s="17"/>
      <c r="DM451" s="17"/>
      <c r="DN451" s="17"/>
      <c r="DO451" s="17"/>
      <c r="DP451" s="17"/>
      <c r="DQ451" s="17"/>
      <c r="DR451" s="17"/>
      <c r="DS451" s="17"/>
      <c r="DT451" s="17"/>
      <c r="DU451" s="17"/>
      <c r="DV451" s="17"/>
      <c r="DW451" s="17"/>
      <c r="DX451" s="17"/>
      <c r="DY451" s="17"/>
      <c r="DZ451" s="17"/>
      <c r="EA451" s="17"/>
      <c r="EB451" s="17"/>
      <c r="EC451" s="17"/>
      <c r="ED451" s="17"/>
      <c r="EE451" s="17"/>
      <c r="EF451" s="17"/>
      <c r="EG451" s="17"/>
      <c r="EH451" s="17"/>
      <c r="EI451" s="17"/>
      <c r="EJ451" s="17"/>
      <c r="EK451" s="17"/>
      <c r="EL451" s="17"/>
      <c r="EM451" s="17"/>
      <c r="EN451" s="17"/>
      <c r="EO451" s="17"/>
      <c r="EP451" s="17"/>
      <c r="EQ451" s="17"/>
      <c r="ER451" s="17"/>
      <c r="ES451" s="17"/>
      <c r="ET451" s="17"/>
      <c r="EU451" s="17"/>
      <c r="EV451" s="17"/>
      <c r="EW451" s="17"/>
      <c r="EX451" s="17"/>
      <c r="EY451" s="17"/>
      <c r="EZ451" s="17"/>
      <c r="FA451" s="17"/>
      <c r="FB451" s="17"/>
      <c r="FC451" s="17"/>
      <c r="FD451" s="17"/>
      <c r="FE451" s="17"/>
      <c r="FF451" s="17"/>
      <c r="FG451" s="17"/>
      <c r="FH451" s="17"/>
      <c r="FI451" s="17"/>
      <c r="FJ451" s="17"/>
      <c r="FK451" s="17"/>
      <c r="FL451" s="17"/>
      <c r="FM451" s="17"/>
      <c r="FN451" s="17"/>
      <c r="FO451" s="17"/>
      <c r="FP451" s="17"/>
      <c r="FQ451" s="17"/>
      <c r="FR451" s="17"/>
      <c r="FS451" s="17"/>
      <c r="FT451" s="17"/>
      <c r="FU451" s="17"/>
      <c r="FV451" s="17"/>
      <c r="FW451" s="17"/>
      <c r="FX451" s="17"/>
      <c r="FY451" s="17"/>
      <c r="FZ451" s="17"/>
      <c r="GA451" s="17"/>
      <c r="GB451" s="17"/>
      <c r="GC451" s="17"/>
      <c r="GD451" s="17"/>
      <c r="GE451" s="17"/>
      <c r="GF451" s="17"/>
      <c r="GG451" s="17"/>
      <c r="GH451" s="17"/>
      <c r="GI451" s="17"/>
      <c r="GJ451" s="17"/>
      <c r="GK451" s="17"/>
      <c r="GL451" s="17"/>
      <c r="GM451" s="17"/>
      <c r="GN451" s="17"/>
      <c r="GO451" s="17"/>
      <c r="GP451" s="17"/>
      <c r="GQ451" s="17"/>
      <c r="GR451" s="17"/>
      <c r="GS451" s="17"/>
      <c r="GT451" s="17"/>
      <c r="GU451" s="17"/>
      <c r="GV451" s="17"/>
      <c r="GW451" s="17"/>
      <c r="GX451" s="17"/>
      <c r="GY451" s="17"/>
      <c r="GZ451" s="17"/>
      <c r="HA451" s="17"/>
    </row>
    <row r="452" spans="1:209" x14ac:dyDescent="0.25">
      <c r="A452" s="37">
        <v>43369</v>
      </c>
      <c r="B452" s="199">
        <v>653</v>
      </c>
      <c r="C452" s="24">
        <v>1350</v>
      </c>
      <c r="D452" s="24">
        <v>1496</v>
      </c>
      <c r="E452" s="22" t="s">
        <v>2050</v>
      </c>
      <c r="F452" s="16"/>
      <c r="G452" s="22" t="s">
        <v>1209</v>
      </c>
      <c r="H452" s="17"/>
      <c r="I452" s="35">
        <v>12150000</v>
      </c>
      <c r="J452" s="35">
        <v>0</v>
      </c>
      <c r="K452" s="35">
        <f t="shared" si="5"/>
        <v>12150000</v>
      </c>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c r="BU452" s="17"/>
      <c r="BV452" s="17"/>
      <c r="BW452" s="17"/>
      <c r="BX452" s="17"/>
      <c r="BY452" s="17"/>
      <c r="BZ452" s="17"/>
      <c r="CA452" s="17"/>
      <c r="CB452" s="17"/>
      <c r="CC452" s="17"/>
      <c r="CD452" s="17"/>
      <c r="CE452" s="17"/>
      <c r="CF452" s="17"/>
      <c r="CG452" s="17"/>
      <c r="CH452" s="17"/>
      <c r="CI452" s="17"/>
      <c r="CJ452" s="17"/>
      <c r="CK452" s="17"/>
      <c r="CL452" s="17"/>
      <c r="CM452" s="17"/>
      <c r="CN452" s="17"/>
      <c r="CO452" s="17"/>
      <c r="CP452" s="17"/>
      <c r="CQ452" s="17"/>
      <c r="CR452" s="17"/>
      <c r="CS452" s="17"/>
      <c r="CT452" s="17"/>
      <c r="CU452" s="17"/>
      <c r="CV452" s="17"/>
      <c r="CW452" s="17"/>
      <c r="CX452" s="17"/>
      <c r="CY452" s="17"/>
      <c r="CZ452" s="17"/>
      <c r="DA452" s="17"/>
      <c r="DB452" s="17"/>
      <c r="DC452" s="17"/>
      <c r="DD452" s="17"/>
      <c r="DE452" s="17"/>
      <c r="DF452" s="17"/>
      <c r="DG452" s="17"/>
      <c r="DH452" s="17"/>
      <c r="DI452" s="17"/>
      <c r="DJ452" s="17"/>
      <c r="DK452" s="17"/>
      <c r="DL452" s="17"/>
      <c r="DM452" s="17"/>
      <c r="DN452" s="17"/>
      <c r="DO452" s="17"/>
      <c r="DP452" s="17"/>
      <c r="DQ452" s="17"/>
      <c r="DR452" s="17"/>
      <c r="DS452" s="17"/>
      <c r="DT452" s="17"/>
      <c r="DU452" s="17"/>
      <c r="DV452" s="17"/>
      <c r="DW452" s="17"/>
      <c r="DX452" s="17"/>
      <c r="DY452" s="17"/>
      <c r="DZ452" s="17"/>
      <c r="EA452" s="17"/>
      <c r="EB452" s="17"/>
      <c r="EC452" s="17"/>
      <c r="ED452" s="17"/>
      <c r="EE452" s="17"/>
      <c r="EF452" s="17"/>
      <c r="EG452" s="17"/>
      <c r="EH452" s="17"/>
      <c r="EI452" s="17"/>
      <c r="EJ452" s="17"/>
      <c r="EK452" s="17"/>
      <c r="EL452" s="17"/>
      <c r="EM452" s="17"/>
      <c r="EN452" s="17"/>
      <c r="EO452" s="17"/>
      <c r="EP452" s="17"/>
      <c r="EQ452" s="17"/>
      <c r="ER452" s="17"/>
      <c r="ES452" s="17"/>
      <c r="ET452" s="17"/>
      <c r="EU452" s="17"/>
      <c r="EV452" s="17"/>
      <c r="EW452" s="17"/>
      <c r="EX452" s="17"/>
      <c r="EY452" s="17"/>
      <c r="EZ452" s="17"/>
      <c r="FA452" s="17"/>
      <c r="FB452" s="17"/>
      <c r="FC452" s="17"/>
      <c r="FD452" s="17"/>
      <c r="FE452" s="17"/>
      <c r="FF452" s="17"/>
      <c r="FG452" s="17"/>
      <c r="FH452" s="17"/>
      <c r="FI452" s="17"/>
      <c r="FJ452" s="17"/>
      <c r="FK452" s="17"/>
      <c r="FL452" s="17"/>
      <c r="FM452" s="17"/>
      <c r="FN452" s="17"/>
      <c r="FO452" s="17"/>
      <c r="FP452" s="17"/>
      <c r="FQ452" s="17"/>
      <c r="FR452" s="17"/>
      <c r="FS452" s="17"/>
      <c r="FT452" s="17"/>
      <c r="FU452" s="17"/>
      <c r="FV452" s="17"/>
      <c r="FW452" s="17"/>
      <c r="FX452" s="17"/>
      <c r="FY452" s="17"/>
      <c r="FZ452" s="17"/>
      <c r="GA452" s="17"/>
      <c r="GB452" s="17"/>
      <c r="GC452" s="17"/>
      <c r="GD452" s="17"/>
      <c r="GE452" s="17"/>
      <c r="GF452" s="17"/>
      <c r="GG452" s="17"/>
      <c r="GH452" s="17"/>
      <c r="GI452" s="17"/>
      <c r="GJ452" s="17"/>
      <c r="GK452" s="17"/>
      <c r="GL452" s="17"/>
      <c r="GM452" s="17"/>
      <c r="GN452" s="17"/>
      <c r="GO452" s="17"/>
      <c r="GP452" s="17"/>
      <c r="GQ452" s="17"/>
      <c r="GR452" s="17"/>
      <c r="GS452" s="17"/>
      <c r="GT452" s="17"/>
      <c r="GU452" s="17"/>
      <c r="GV452" s="17"/>
      <c r="GW452" s="17"/>
      <c r="GX452" s="17"/>
      <c r="GY452" s="17"/>
      <c r="GZ452" s="17"/>
      <c r="HA452" s="17"/>
    </row>
    <row r="453" spans="1:209" x14ac:dyDescent="0.25">
      <c r="A453" s="37">
        <v>43370</v>
      </c>
      <c r="B453" s="199">
        <v>368</v>
      </c>
      <c r="C453" s="24">
        <v>1333</v>
      </c>
      <c r="D453" s="24">
        <v>1498</v>
      </c>
      <c r="E453" s="22" t="s">
        <v>2046</v>
      </c>
      <c r="F453" s="16"/>
      <c r="G453" s="22" t="s">
        <v>1067</v>
      </c>
      <c r="H453" s="17"/>
      <c r="I453" s="35">
        <v>15800000</v>
      </c>
      <c r="J453" s="35">
        <v>0</v>
      </c>
      <c r="K453" s="35">
        <f t="shared" si="5"/>
        <v>15800000</v>
      </c>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c r="BU453" s="17"/>
      <c r="BV453" s="17"/>
      <c r="BW453" s="17"/>
      <c r="BX453" s="17"/>
      <c r="BY453" s="17"/>
      <c r="BZ453" s="17"/>
      <c r="CA453" s="17"/>
      <c r="CB453" s="17"/>
      <c r="CC453" s="17"/>
      <c r="CD453" s="17"/>
      <c r="CE453" s="17"/>
      <c r="CF453" s="17"/>
      <c r="CG453" s="17"/>
      <c r="CH453" s="17"/>
      <c r="CI453" s="17"/>
      <c r="CJ453" s="17"/>
      <c r="CK453" s="17"/>
      <c r="CL453" s="17"/>
      <c r="CM453" s="17"/>
      <c r="CN453" s="17"/>
      <c r="CO453" s="17"/>
      <c r="CP453" s="17"/>
      <c r="CQ453" s="17"/>
      <c r="CR453" s="17"/>
      <c r="CS453" s="17"/>
      <c r="CT453" s="17"/>
      <c r="CU453" s="17"/>
      <c r="CV453" s="17"/>
      <c r="CW453" s="17"/>
      <c r="CX453" s="17"/>
      <c r="CY453" s="17"/>
      <c r="CZ453" s="17"/>
      <c r="DA453" s="17"/>
      <c r="DB453" s="17"/>
      <c r="DC453" s="17"/>
      <c r="DD453" s="17"/>
      <c r="DE453" s="17"/>
      <c r="DF453" s="17"/>
      <c r="DG453" s="17"/>
      <c r="DH453" s="17"/>
      <c r="DI453" s="17"/>
      <c r="DJ453" s="17"/>
      <c r="DK453" s="17"/>
      <c r="DL453" s="17"/>
      <c r="DM453" s="17"/>
      <c r="DN453" s="17"/>
      <c r="DO453" s="17"/>
      <c r="DP453" s="17"/>
      <c r="DQ453" s="17"/>
      <c r="DR453" s="17"/>
      <c r="DS453" s="17"/>
      <c r="DT453" s="17"/>
      <c r="DU453" s="17"/>
      <c r="DV453" s="17"/>
      <c r="DW453" s="17"/>
      <c r="DX453" s="17"/>
      <c r="DY453" s="17"/>
      <c r="DZ453" s="17"/>
      <c r="EA453" s="17"/>
      <c r="EB453" s="17"/>
      <c r="EC453" s="17"/>
      <c r="ED453" s="17"/>
      <c r="EE453" s="17"/>
      <c r="EF453" s="17"/>
      <c r="EG453" s="17"/>
      <c r="EH453" s="17"/>
      <c r="EI453" s="17"/>
      <c r="EJ453" s="17"/>
      <c r="EK453" s="17"/>
      <c r="EL453" s="17"/>
      <c r="EM453" s="17"/>
      <c r="EN453" s="17"/>
      <c r="EO453" s="17"/>
      <c r="EP453" s="17"/>
      <c r="EQ453" s="17"/>
      <c r="ER453" s="17"/>
      <c r="ES453" s="17"/>
      <c r="ET453" s="17"/>
      <c r="EU453" s="17"/>
      <c r="EV453" s="17"/>
      <c r="EW453" s="17"/>
      <c r="EX453" s="17"/>
      <c r="EY453" s="17"/>
      <c r="EZ453" s="17"/>
      <c r="FA453" s="17"/>
      <c r="FB453" s="17"/>
      <c r="FC453" s="17"/>
      <c r="FD453" s="17"/>
      <c r="FE453" s="17"/>
      <c r="FF453" s="17"/>
      <c r="FG453" s="17"/>
      <c r="FH453" s="17"/>
      <c r="FI453" s="17"/>
      <c r="FJ453" s="17"/>
      <c r="FK453" s="17"/>
      <c r="FL453" s="17"/>
      <c r="FM453" s="17"/>
      <c r="FN453" s="17"/>
      <c r="FO453" s="17"/>
      <c r="FP453" s="17"/>
      <c r="FQ453" s="17"/>
      <c r="FR453" s="17"/>
      <c r="FS453" s="17"/>
      <c r="FT453" s="17"/>
      <c r="FU453" s="17"/>
      <c r="FV453" s="17"/>
      <c r="FW453" s="17"/>
      <c r="FX453" s="17"/>
      <c r="FY453" s="17"/>
      <c r="FZ453" s="17"/>
      <c r="GA453" s="17"/>
      <c r="GB453" s="17"/>
      <c r="GC453" s="17"/>
      <c r="GD453" s="17"/>
      <c r="GE453" s="17"/>
      <c r="GF453" s="17"/>
      <c r="GG453" s="17"/>
      <c r="GH453" s="17"/>
      <c r="GI453" s="17"/>
      <c r="GJ453" s="17"/>
      <c r="GK453" s="17"/>
      <c r="GL453" s="17"/>
      <c r="GM453" s="17"/>
      <c r="GN453" s="17"/>
      <c r="GO453" s="17"/>
      <c r="GP453" s="17"/>
      <c r="GQ453" s="17"/>
      <c r="GR453" s="17"/>
      <c r="GS453" s="17"/>
      <c r="GT453" s="17"/>
      <c r="GU453" s="17"/>
      <c r="GV453" s="17"/>
      <c r="GW453" s="17"/>
      <c r="GX453" s="17"/>
      <c r="GY453" s="17"/>
      <c r="GZ453" s="17"/>
      <c r="HA453" s="17"/>
    </row>
    <row r="454" spans="1:209" x14ac:dyDescent="0.25">
      <c r="A454" s="37">
        <v>43371</v>
      </c>
      <c r="B454" s="199">
        <v>502</v>
      </c>
      <c r="C454" s="24">
        <v>1374</v>
      </c>
      <c r="D454" s="24">
        <v>1505</v>
      </c>
      <c r="E454" s="22" t="s">
        <v>2064</v>
      </c>
      <c r="F454" s="16"/>
      <c r="G454" s="22" t="s">
        <v>1141</v>
      </c>
      <c r="H454" s="17"/>
      <c r="I454" s="35">
        <v>5466667</v>
      </c>
      <c r="J454" s="35">
        <v>0</v>
      </c>
      <c r="K454" s="35">
        <f t="shared" si="5"/>
        <v>5466667</v>
      </c>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c r="BW454" s="17"/>
      <c r="BX454" s="17"/>
      <c r="BY454" s="17"/>
      <c r="BZ454" s="17"/>
      <c r="CA454" s="17"/>
      <c r="CB454" s="17"/>
      <c r="CC454" s="17"/>
      <c r="CD454" s="17"/>
      <c r="CE454" s="17"/>
      <c r="CF454" s="17"/>
      <c r="CG454" s="17"/>
      <c r="CH454" s="17"/>
      <c r="CI454" s="17"/>
      <c r="CJ454" s="17"/>
      <c r="CK454" s="17"/>
      <c r="CL454" s="17"/>
      <c r="CM454" s="17"/>
      <c r="CN454" s="17"/>
      <c r="CO454" s="17"/>
      <c r="CP454" s="17"/>
      <c r="CQ454" s="17"/>
      <c r="CR454" s="17"/>
      <c r="CS454" s="17"/>
      <c r="CT454" s="17"/>
      <c r="CU454" s="17"/>
      <c r="CV454" s="17"/>
      <c r="CW454" s="17"/>
      <c r="CX454" s="17"/>
      <c r="CY454" s="17"/>
      <c r="CZ454" s="17"/>
      <c r="DA454" s="17"/>
      <c r="DB454" s="17"/>
      <c r="DC454" s="17"/>
      <c r="DD454" s="17"/>
      <c r="DE454" s="17"/>
      <c r="DF454" s="17"/>
      <c r="DG454" s="17"/>
      <c r="DH454" s="17"/>
      <c r="DI454" s="17"/>
      <c r="DJ454" s="17"/>
      <c r="DK454" s="17"/>
      <c r="DL454" s="17"/>
      <c r="DM454" s="17"/>
      <c r="DN454" s="17"/>
      <c r="DO454" s="17"/>
      <c r="DP454" s="17"/>
      <c r="DQ454" s="17"/>
      <c r="DR454" s="17"/>
      <c r="DS454" s="17"/>
      <c r="DT454" s="17"/>
      <c r="DU454" s="17"/>
      <c r="DV454" s="17"/>
      <c r="DW454" s="17"/>
      <c r="DX454" s="17"/>
      <c r="DY454" s="17"/>
      <c r="DZ454" s="17"/>
      <c r="EA454" s="17"/>
      <c r="EB454" s="17"/>
      <c r="EC454" s="17"/>
      <c r="ED454" s="17"/>
      <c r="EE454" s="17"/>
      <c r="EF454" s="17"/>
      <c r="EG454" s="17"/>
      <c r="EH454" s="17"/>
      <c r="EI454" s="17"/>
      <c r="EJ454" s="17"/>
      <c r="EK454" s="17"/>
      <c r="EL454" s="17"/>
      <c r="EM454" s="17"/>
      <c r="EN454" s="17"/>
      <c r="EO454" s="17"/>
      <c r="EP454" s="17"/>
      <c r="EQ454" s="17"/>
      <c r="ER454" s="17"/>
      <c r="ES454" s="17"/>
      <c r="ET454" s="17"/>
      <c r="EU454" s="17"/>
      <c r="EV454" s="17"/>
      <c r="EW454" s="17"/>
      <c r="EX454" s="17"/>
      <c r="EY454" s="17"/>
      <c r="EZ454" s="17"/>
      <c r="FA454" s="17"/>
      <c r="FB454" s="17"/>
      <c r="FC454" s="17"/>
      <c r="FD454" s="17"/>
      <c r="FE454" s="17"/>
      <c r="FF454" s="17"/>
      <c r="FG454" s="17"/>
      <c r="FH454" s="17"/>
      <c r="FI454" s="17"/>
      <c r="FJ454" s="17"/>
      <c r="FK454" s="17"/>
      <c r="FL454" s="17"/>
      <c r="FM454" s="17"/>
      <c r="FN454" s="17"/>
      <c r="FO454" s="17"/>
      <c r="FP454" s="17"/>
      <c r="FQ454" s="17"/>
      <c r="FR454" s="17"/>
      <c r="FS454" s="17"/>
      <c r="FT454" s="17"/>
      <c r="FU454" s="17"/>
      <c r="FV454" s="17"/>
      <c r="FW454" s="17"/>
      <c r="FX454" s="17"/>
      <c r="FY454" s="17"/>
      <c r="FZ454" s="17"/>
      <c r="GA454" s="17"/>
      <c r="GB454" s="17"/>
      <c r="GC454" s="17"/>
      <c r="GD454" s="17"/>
      <c r="GE454" s="17"/>
      <c r="GF454" s="17"/>
      <c r="GG454" s="17"/>
      <c r="GH454" s="17"/>
      <c r="GI454" s="17"/>
      <c r="GJ454" s="17"/>
      <c r="GK454" s="17"/>
      <c r="GL454" s="17"/>
      <c r="GM454" s="17"/>
      <c r="GN454" s="17"/>
      <c r="GO454" s="17"/>
      <c r="GP454" s="17"/>
      <c r="GQ454" s="17"/>
      <c r="GR454" s="17"/>
      <c r="GS454" s="17"/>
      <c r="GT454" s="17"/>
      <c r="GU454" s="17"/>
      <c r="GV454" s="17"/>
      <c r="GW454" s="17"/>
      <c r="GX454" s="17"/>
      <c r="GY454" s="17"/>
      <c r="GZ454" s="17"/>
      <c r="HA454" s="17"/>
    </row>
    <row r="455" spans="1:209" x14ac:dyDescent="0.25">
      <c r="A455" s="37"/>
      <c r="B455" s="10"/>
      <c r="C455" s="24"/>
      <c r="D455" s="24"/>
      <c r="E455" s="22"/>
      <c r="F455" s="16"/>
      <c r="G455" s="22"/>
      <c r="H455" s="17"/>
      <c r="I455" s="35"/>
      <c r="J455" s="35"/>
      <c r="K455" s="35"/>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c r="BH455" s="17"/>
      <c r="BI455" s="17"/>
      <c r="BJ455" s="17"/>
      <c r="BK455" s="17"/>
      <c r="BL455" s="17"/>
      <c r="BM455" s="17"/>
      <c r="BN455" s="17"/>
      <c r="BO455" s="17"/>
      <c r="BP455" s="17"/>
      <c r="BQ455" s="17"/>
      <c r="BR455" s="17"/>
      <c r="BS455" s="17"/>
      <c r="BT455" s="17"/>
      <c r="BU455" s="17"/>
      <c r="BV455" s="17"/>
      <c r="BW455" s="17"/>
      <c r="BX455" s="17"/>
      <c r="BY455" s="17"/>
      <c r="BZ455" s="17"/>
      <c r="CA455" s="17"/>
      <c r="CB455" s="17"/>
      <c r="CC455" s="17"/>
      <c r="CD455" s="17"/>
      <c r="CE455" s="17"/>
      <c r="CF455" s="17"/>
      <c r="CG455" s="17"/>
      <c r="CH455" s="17"/>
      <c r="CI455" s="17"/>
      <c r="CJ455" s="17"/>
      <c r="CK455" s="17"/>
      <c r="CL455" s="17"/>
      <c r="CM455" s="17"/>
      <c r="CN455" s="17"/>
      <c r="CO455" s="17"/>
      <c r="CP455" s="17"/>
      <c r="CQ455" s="17"/>
      <c r="CR455" s="17"/>
      <c r="CS455" s="17"/>
      <c r="CT455" s="17"/>
      <c r="CU455" s="17"/>
      <c r="CV455" s="17"/>
      <c r="CW455" s="17"/>
      <c r="CX455" s="17"/>
      <c r="CY455" s="17"/>
      <c r="CZ455" s="17"/>
      <c r="DA455" s="17"/>
      <c r="DB455" s="17"/>
      <c r="DC455" s="17"/>
      <c r="DD455" s="17"/>
      <c r="DE455" s="17"/>
      <c r="DF455" s="17"/>
      <c r="DG455" s="17"/>
      <c r="DH455" s="17"/>
      <c r="DI455" s="17"/>
      <c r="DJ455" s="17"/>
      <c r="DK455" s="17"/>
      <c r="DL455" s="17"/>
      <c r="DM455" s="17"/>
      <c r="DN455" s="17"/>
      <c r="DO455" s="17"/>
      <c r="DP455" s="17"/>
      <c r="DQ455" s="17"/>
      <c r="DR455" s="17"/>
      <c r="DS455" s="17"/>
      <c r="DT455" s="17"/>
      <c r="DU455" s="17"/>
      <c r="DV455" s="17"/>
      <c r="DW455" s="17"/>
      <c r="DX455" s="17"/>
      <c r="DY455" s="17"/>
      <c r="DZ455" s="17"/>
      <c r="EA455" s="17"/>
      <c r="EB455" s="17"/>
      <c r="EC455" s="17"/>
      <c r="ED455" s="17"/>
      <c r="EE455" s="17"/>
      <c r="EF455" s="17"/>
      <c r="EG455" s="17"/>
      <c r="EH455" s="17"/>
      <c r="EI455" s="17"/>
      <c r="EJ455" s="17"/>
      <c r="EK455" s="17"/>
      <c r="EL455" s="17"/>
      <c r="EM455" s="17"/>
      <c r="EN455" s="17"/>
      <c r="EO455" s="17"/>
      <c r="EP455" s="17"/>
      <c r="EQ455" s="17"/>
      <c r="ER455" s="17"/>
      <c r="ES455" s="17"/>
      <c r="ET455" s="17"/>
      <c r="EU455" s="17"/>
      <c r="EV455" s="17"/>
      <c r="EW455" s="17"/>
      <c r="EX455" s="17"/>
      <c r="EY455" s="17"/>
      <c r="EZ455" s="17"/>
      <c r="FA455" s="17"/>
      <c r="FB455" s="17"/>
      <c r="FC455" s="17"/>
      <c r="FD455" s="17"/>
      <c r="FE455" s="17"/>
      <c r="FF455" s="17"/>
      <c r="FG455" s="17"/>
      <c r="FH455" s="17"/>
      <c r="FI455" s="17"/>
      <c r="FJ455" s="17"/>
      <c r="FK455" s="17"/>
      <c r="FL455" s="17"/>
      <c r="FM455" s="17"/>
      <c r="FN455" s="17"/>
      <c r="FO455" s="17"/>
      <c r="FP455" s="17"/>
      <c r="FQ455" s="17"/>
      <c r="FR455" s="17"/>
      <c r="FS455" s="17"/>
      <c r="FT455" s="17"/>
      <c r="FU455" s="17"/>
      <c r="FV455" s="17"/>
      <c r="FW455" s="17"/>
      <c r="FX455" s="17"/>
      <c r="FY455" s="17"/>
      <c r="FZ455" s="17"/>
      <c r="GA455" s="17"/>
      <c r="GB455" s="17"/>
      <c r="GC455" s="17"/>
      <c r="GD455" s="17"/>
      <c r="GE455" s="17"/>
      <c r="GF455" s="17"/>
      <c r="GG455" s="17"/>
      <c r="GH455" s="17"/>
      <c r="GI455" s="17"/>
      <c r="GJ455" s="17"/>
      <c r="GK455" s="17"/>
      <c r="GL455" s="17"/>
      <c r="GM455" s="17"/>
      <c r="GN455" s="17"/>
      <c r="GO455" s="17"/>
      <c r="GP455" s="17"/>
      <c r="GQ455" s="17"/>
      <c r="GR455" s="17"/>
      <c r="GS455" s="17"/>
      <c r="GT455" s="17"/>
      <c r="GU455" s="17"/>
      <c r="GV455" s="17"/>
      <c r="GW455" s="17"/>
      <c r="GX455" s="17"/>
      <c r="GY455" s="17"/>
      <c r="GZ455" s="17"/>
      <c r="HA455" s="17"/>
    </row>
    <row r="456" spans="1:209" ht="12.75" customHeight="1" x14ac:dyDescent="0.25">
      <c r="A456" s="15"/>
      <c r="B456" s="7"/>
      <c r="C456" s="7"/>
      <c r="D456" s="7"/>
      <c r="E456" s="22"/>
      <c r="F456" s="16"/>
      <c r="G456" s="10"/>
      <c r="H456" s="16"/>
      <c r="I456" s="43"/>
      <c r="J456" s="43"/>
      <c r="K456" s="43"/>
    </row>
    <row r="457" spans="1:209" x14ac:dyDescent="0.25">
      <c r="A457" s="25"/>
      <c r="B457" s="26"/>
      <c r="C457" s="26"/>
      <c r="D457" s="26"/>
      <c r="E457" s="26"/>
      <c r="F457" s="26"/>
      <c r="G457" s="203" t="s">
        <v>22</v>
      </c>
      <c r="H457" s="204"/>
      <c r="I457" s="44">
        <f>SUM(I30:I456)</f>
        <v>17717117735</v>
      </c>
      <c r="J457" s="44">
        <f>SUM(J30:J456)</f>
        <v>10973090430</v>
      </c>
      <c r="K457" s="44">
        <f>SUM(K30:K456)</f>
        <v>6744027305</v>
      </c>
    </row>
    <row r="458" spans="1:209" ht="12.75" customHeight="1" x14ac:dyDescent="0.25">
      <c r="A458" s="25"/>
      <c r="B458" s="26"/>
      <c r="C458" s="26"/>
      <c r="D458" s="26"/>
      <c r="E458" s="26"/>
      <c r="F458" s="26"/>
      <c r="G458" s="26"/>
      <c r="H458" s="26"/>
      <c r="I458" s="30"/>
      <c r="J458" s="30"/>
      <c r="K458" s="31"/>
    </row>
    <row r="459" spans="1:209" ht="24.95" customHeight="1" x14ac:dyDescent="0.25">
      <c r="A459" s="149" t="s">
        <v>29</v>
      </c>
      <c r="B459" s="150" t="s">
        <v>23</v>
      </c>
      <c r="C459" s="149" t="s">
        <v>9</v>
      </c>
      <c r="D459" s="151" t="s">
        <v>0</v>
      </c>
      <c r="E459" s="149" t="s">
        <v>18</v>
      </c>
      <c r="F459" s="149" t="s">
        <v>25</v>
      </c>
      <c r="G459" s="149" t="s">
        <v>19</v>
      </c>
      <c r="H459" s="149" t="s">
        <v>30</v>
      </c>
      <c r="I459" s="149" t="s">
        <v>15</v>
      </c>
      <c r="J459" s="149" t="s">
        <v>31</v>
      </c>
      <c r="K459" s="149" t="s">
        <v>6</v>
      </c>
    </row>
    <row r="460" spans="1:209" ht="24.95" customHeight="1" x14ac:dyDescent="0.25">
      <c r="A460" s="152">
        <v>25000000000</v>
      </c>
      <c r="B460" s="152">
        <v>-2800000000</v>
      </c>
      <c r="C460" s="152">
        <v>0</v>
      </c>
      <c r="D460" s="153">
        <f>+A460+B460-C460</f>
        <v>22200000000</v>
      </c>
      <c r="E460" s="153">
        <f>+I457</f>
        <v>17717117735</v>
      </c>
      <c r="F460" s="154">
        <f>+E460/D460</f>
        <v>0.79806836644144141</v>
      </c>
      <c r="G460" s="153">
        <f>+I26</f>
        <v>212872800</v>
      </c>
      <c r="H460" s="153">
        <f>+D460-E460-G460</f>
        <v>4270009465</v>
      </c>
      <c r="I460" s="153">
        <f>+J457</f>
        <v>10973090430</v>
      </c>
      <c r="J460" s="154">
        <f>+I460/D460</f>
        <v>0.49428335270270268</v>
      </c>
      <c r="K460" s="153">
        <f>+K457</f>
        <v>6744027305</v>
      </c>
    </row>
    <row r="461" spans="1:209" x14ac:dyDescent="0.25">
      <c r="A461" s="155">
        <v>1</v>
      </c>
      <c r="B461" s="155">
        <v>2</v>
      </c>
      <c r="C461" s="155">
        <v>3</v>
      </c>
      <c r="D461" s="155" t="s">
        <v>5</v>
      </c>
      <c r="E461" s="155">
        <v>5</v>
      </c>
      <c r="F461" s="155" t="s">
        <v>21</v>
      </c>
      <c r="G461" s="155">
        <v>7</v>
      </c>
      <c r="H461" s="155" t="s">
        <v>12</v>
      </c>
      <c r="I461" s="155">
        <v>9</v>
      </c>
      <c r="J461" s="155" t="s">
        <v>33</v>
      </c>
      <c r="K461" s="155" t="s">
        <v>34</v>
      </c>
    </row>
    <row r="463" spans="1:209" x14ac:dyDescent="0.25">
      <c r="E463" s="113"/>
    </row>
  </sheetData>
  <mergeCells count="15">
    <mergeCell ref="A6:A7"/>
    <mergeCell ref="B6:B7"/>
    <mergeCell ref="D6:D7"/>
    <mergeCell ref="E6:H6"/>
    <mergeCell ref="I6:I7"/>
    <mergeCell ref="J6:K7"/>
    <mergeCell ref="E7:H7"/>
    <mergeCell ref="G457:H457"/>
    <mergeCell ref="G26:H26"/>
    <mergeCell ref="A28:A29"/>
    <mergeCell ref="E28:H28"/>
    <mergeCell ref="I28:I29"/>
    <mergeCell ref="J28:J29"/>
    <mergeCell ref="E29:F29"/>
    <mergeCell ref="G29:H29"/>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topLeftCell="A85" workbookViewId="0">
      <selection activeCell="J17" sqref="J17:J88"/>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2">
        <v>1129</v>
      </c>
      <c r="B3" s="143" t="s">
        <v>51</v>
      </c>
      <c r="C3" s="144"/>
      <c r="D3" s="144"/>
      <c r="E3" s="145"/>
      <c r="F3" s="146"/>
      <c r="G3" s="146"/>
      <c r="H3" s="146"/>
      <c r="I3" s="146"/>
      <c r="J3" s="147"/>
      <c r="K3" s="147"/>
    </row>
    <row r="4" spans="1:11" ht="15" customHeight="1" x14ac:dyDescent="0.25">
      <c r="A4" s="142" t="s">
        <v>50</v>
      </c>
      <c r="B4" s="143" t="s">
        <v>52</v>
      </c>
      <c r="C4" s="144"/>
      <c r="D4" s="144"/>
      <c r="E4" s="145"/>
      <c r="F4" s="146"/>
      <c r="G4" s="146"/>
      <c r="H4" s="146"/>
      <c r="I4" s="146"/>
      <c r="J4" s="147"/>
      <c r="K4" s="147" t="s">
        <v>1965</v>
      </c>
    </row>
    <row r="5" spans="1:11" ht="12.75" customHeight="1" x14ac:dyDescent="0.25">
      <c r="A5" s="5"/>
      <c r="B5" s="5"/>
      <c r="C5" s="5"/>
      <c r="D5" s="5"/>
      <c r="E5" s="5"/>
      <c r="F5" s="5"/>
      <c r="G5" s="5"/>
      <c r="H5" s="5"/>
      <c r="I5" s="5"/>
      <c r="J5" s="5"/>
      <c r="K5" s="6"/>
    </row>
    <row r="6" spans="1:11" x14ac:dyDescent="0.25">
      <c r="A6" s="205" t="s">
        <v>7</v>
      </c>
      <c r="B6" s="210" t="s">
        <v>35</v>
      </c>
      <c r="C6" s="49"/>
      <c r="D6" s="205" t="s">
        <v>20</v>
      </c>
      <c r="E6" s="207" t="s">
        <v>19</v>
      </c>
      <c r="F6" s="208"/>
      <c r="G6" s="208"/>
      <c r="H6" s="209"/>
      <c r="I6" s="205" t="s">
        <v>10</v>
      </c>
      <c r="J6" s="212" t="s">
        <v>28</v>
      </c>
      <c r="K6" s="213"/>
    </row>
    <row r="7" spans="1:11" x14ac:dyDescent="0.25">
      <c r="A7" s="206"/>
      <c r="B7" s="211"/>
      <c r="C7" s="50"/>
      <c r="D7" s="206"/>
      <c r="E7" s="207" t="s">
        <v>4</v>
      </c>
      <c r="F7" s="208"/>
      <c r="G7" s="208"/>
      <c r="H7" s="209"/>
      <c r="I7" s="206"/>
      <c r="J7" s="214"/>
      <c r="K7" s="215"/>
    </row>
    <row r="8" spans="1:11" x14ac:dyDescent="0.25">
      <c r="A8" s="114"/>
      <c r="B8" s="115"/>
      <c r="C8" s="116"/>
      <c r="D8" s="117"/>
      <c r="E8" s="118"/>
      <c r="F8" s="119"/>
      <c r="G8" s="119"/>
      <c r="H8" s="120"/>
      <c r="I8" s="114"/>
      <c r="J8" s="117"/>
      <c r="K8" s="116"/>
    </row>
    <row r="9" spans="1:11" x14ac:dyDescent="0.25">
      <c r="A9" s="33"/>
      <c r="B9" s="122"/>
      <c r="C9" s="116"/>
      <c r="D9" s="157"/>
      <c r="E9" s="22"/>
      <c r="F9" s="119"/>
      <c r="G9" s="119"/>
      <c r="H9" s="120"/>
      <c r="I9" s="158"/>
      <c r="J9" s="122"/>
      <c r="K9" s="116"/>
    </row>
    <row r="10" spans="1:11" x14ac:dyDescent="0.25">
      <c r="A10" s="161"/>
      <c r="B10" s="122"/>
      <c r="C10" s="116"/>
      <c r="D10" s="157"/>
      <c r="E10" s="22"/>
      <c r="F10" s="119"/>
      <c r="G10" s="119"/>
      <c r="H10" s="120"/>
      <c r="I10" s="158"/>
      <c r="J10" s="122"/>
      <c r="K10" s="116"/>
    </row>
    <row r="11" spans="1:11" x14ac:dyDescent="0.25">
      <c r="A11" s="161"/>
      <c r="B11" s="122"/>
      <c r="C11" s="116"/>
      <c r="D11" s="157"/>
      <c r="E11" s="22"/>
      <c r="F11" s="119"/>
      <c r="G11" s="119"/>
      <c r="H11" s="120"/>
      <c r="I11" s="158"/>
      <c r="J11" s="122"/>
      <c r="K11" s="116"/>
    </row>
    <row r="12" spans="1:11" ht="12.75" customHeight="1" x14ac:dyDescent="0.25">
      <c r="A12" s="15"/>
      <c r="B12" s="22"/>
      <c r="C12" s="23"/>
      <c r="D12" s="24"/>
      <c r="E12" s="10"/>
      <c r="F12" s="17"/>
      <c r="G12" s="17"/>
      <c r="H12" s="16"/>
      <c r="I12" s="35"/>
      <c r="J12" s="21"/>
      <c r="K12" s="19"/>
    </row>
    <row r="13" spans="1:11" x14ac:dyDescent="0.25">
      <c r="A13" s="25"/>
      <c r="B13" s="26"/>
      <c r="C13" s="26"/>
      <c r="D13" s="26"/>
      <c r="E13" s="26"/>
      <c r="F13" s="26"/>
      <c r="G13" s="203" t="s">
        <v>22</v>
      </c>
      <c r="H13" s="204"/>
      <c r="I13" s="27">
        <f>SUM(I9:I12)</f>
        <v>0</v>
      </c>
      <c r="J13" s="28"/>
      <c r="K13" s="29"/>
    </row>
    <row r="14" spans="1:11" ht="12.75" customHeight="1" x14ac:dyDescent="0.25">
      <c r="A14" s="25"/>
      <c r="B14" s="26"/>
      <c r="C14" s="26"/>
      <c r="D14" s="26"/>
      <c r="E14" s="26"/>
      <c r="F14" s="26"/>
      <c r="G14" s="26"/>
      <c r="H14" s="26"/>
      <c r="I14" s="30"/>
      <c r="J14" s="30"/>
      <c r="K14" s="31"/>
    </row>
    <row r="15" spans="1:11" x14ac:dyDescent="0.25">
      <c r="A15" s="205" t="s">
        <v>7</v>
      </c>
      <c r="B15" s="45" t="s">
        <v>16</v>
      </c>
      <c r="C15" s="51" t="s">
        <v>26</v>
      </c>
      <c r="D15" s="32" t="s">
        <v>26</v>
      </c>
      <c r="E15" s="207" t="s">
        <v>18</v>
      </c>
      <c r="F15" s="208"/>
      <c r="G15" s="208"/>
      <c r="H15" s="209"/>
      <c r="I15" s="205" t="s">
        <v>10</v>
      </c>
      <c r="J15" s="205" t="s">
        <v>8</v>
      </c>
      <c r="K15" s="51" t="s">
        <v>1</v>
      </c>
    </row>
    <row r="16" spans="1:11" x14ac:dyDescent="0.25">
      <c r="A16" s="206"/>
      <c r="B16" s="52" t="s">
        <v>17</v>
      </c>
      <c r="C16" s="52" t="s">
        <v>14</v>
      </c>
      <c r="D16" s="52" t="s">
        <v>13</v>
      </c>
      <c r="E16" s="207" t="s">
        <v>4</v>
      </c>
      <c r="F16" s="209"/>
      <c r="G16" s="207" t="s">
        <v>11</v>
      </c>
      <c r="H16" s="209"/>
      <c r="I16" s="206"/>
      <c r="J16" s="206"/>
      <c r="K16" s="52" t="s">
        <v>2</v>
      </c>
    </row>
    <row r="17" spans="1:11" ht="15" customHeight="1" x14ac:dyDescent="0.25">
      <c r="A17" s="33">
        <v>43102</v>
      </c>
      <c r="B17" s="7" t="s">
        <v>426</v>
      </c>
      <c r="C17" s="24">
        <v>3</v>
      </c>
      <c r="D17" s="24">
        <v>4</v>
      </c>
      <c r="E17" s="10" t="s">
        <v>602</v>
      </c>
      <c r="F17" s="16"/>
      <c r="G17" s="10" t="s">
        <v>429</v>
      </c>
      <c r="H17" s="16"/>
      <c r="I17" s="35">
        <v>113366667</v>
      </c>
      <c r="J17" s="35">
        <v>75683333</v>
      </c>
      <c r="K17" s="35">
        <f>+I17-J17</f>
        <v>37683334</v>
      </c>
    </row>
    <row r="18" spans="1:11" x14ac:dyDescent="0.25">
      <c r="A18" s="15">
        <v>43103</v>
      </c>
      <c r="B18" s="36" t="s">
        <v>427</v>
      </c>
      <c r="C18" s="34">
        <v>2</v>
      </c>
      <c r="D18" s="34">
        <v>17</v>
      </c>
      <c r="E18" s="10" t="s">
        <v>603</v>
      </c>
      <c r="F18" s="23"/>
      <c r="G18" s="47" t="s">
        <v>430</v>
      </c>
      <c r="H18" s="23"/>
      <c r="I18" s="35">
        <v>57996900</v>
      </c>
      <c r="J18" s="35">
        <v>38168900</v>
      </c>
      <c r="K18" s="35">
        <f t="shared" ref="K18:K81" si="0">+I18-J18</f>
        <v>19828000</v>
      </c>
    </row>
    <row r="19" spans="1:11" x14ac:dyDescent="0.25">
      <c r="A19" s="15">
        <v>43104</v>
      </c>
      <c r="B19" s="36" t="s">
        <v>428</v>
      </c>
      <c r="C19" s="34">
        <v>75</v>
      </c>
      <c r="D19" s="34">
        <v>36</v>
      </c>
      <c r="E19" s="10" t="s">
        <v>604</v>
      </c>
      <c r="F19" s="23"/>
      <c r="G19" s="22" t="s">
        <v>431</v>
      </c>
      <c r="H19" s="23"/>
      <c r="I19" s="35">
        <v>33744000</v>
      </c>
      <c r="J19" s="35">
        <v>32619200</v>
      </c>
      <c r="K19" s="35">
        <f t="shared" si="0"/>
        <v>1124800</v>
      </c>
    </row>
    <row r="20" spans="1:11" x14ac:dyDescent="0.25">
      <c r="A20" s="15">
        <v>43105</v>
      </c>
      <c r="B20" s="159">
        <v>77</v>
      </c>
      <c r="C20" s="34">
        <v>119</v>
      </c>
      <c r="D20" s="34">
        <v>40</v>
      </c>
      <c r="E20" s="10" t="s">
        <v>1243</v>
      </c>
      <c r="F20" s="23"/>
      <c r="G20" s="22" t="s">
        <v>1210</v>
      </c>
      <c r="H20" s="23"/>
      <c r="I20" s="35">
        <v>48000000</v>
      </c>
      <c r="J20" s="35">
        <v>47200000</v>
      </c>
      <c r="K20" s="35">
        <f t="shared" si="0"/>
        <v>800000</v>
      </c>
    </row>
    <row r="21" spans="1:11" x14ac:dyDescent="0.25">
      <c r="A21" s="15">
        <v>43105</v>
      </c>
      <c r="B21" s="159">
        <v>70</v>
      </c>
      <c r="C21" s="34">
        <v>5</v>
      </c>
      <c r="D21" s="34">
        <v>56</v>
      </c>
      <c r="E21" s="10" t="s">
        <v>1244</v>
      </c>
      <c r="F21" s="23"/>
      <c r="G21" s="22" t="s">
        <v>1211</v>
      </c>
      <c r="H21" s="23"/>
      <c r="I21" s="35">
        <v>80500000</v>
      </c>
      <c r="J21" s="35">
        <v>54133333</v>
      </c>
      <c r="K21" s="35">
        <f t="shared" si="0"/>
        <v>26366667</v>
      </c>
    </row>
    <row r="22" spans="1:11" x14ac:dyDescent="0.25">
      <c r="A22" s="15">
        <v>43109</v>
      </c>
      <c r="B22" s="159">
        <v>63</v>
      </c>
      <c r="C22" s="34">
        <v>36</v>
      </c>
      <c r="D22" s="34">
        <v>76</v>
      </c>
      <c r="E22" s="10" t="s">
        <v>1245</v>
      </c>
      <c r="F22" s="23"/>
      <c r="G22" s="22" t="s">
        <v>1212</v>
      </c>
      <c r="H22" s="23"/>
      <c r="I22" s="35">
        <v>48000000</v>
      </c>
      <c r="J22" s="35">
        <v>46200000</v>
      </c>
      <c r="K22" s="35">
        <f t="shared" si="0"/>
        <v>1800000</v>
      </c>
    </row>
    <row r="23" spans="1:11" x14ac:dyDescent="0.25">
      <c r="A23" s="15">
        <v>43109</v>
      </c>
      <c r="B23" s="159">
        <v>62</v>
      </c>
      <c r="C23" s="34">
        <v>67</v>
      </c>
      <c r="D23" s="34">
        <v>84</v>
      </c>
      <c r="E23" s="10" t="s">
        <v>1246</v>
      </c>
      <c r="F23" s="23"/>
      <c r="G23" s="22" t="s">
        <v>1213</v>
      </c>
      <c r="H23" s="23"/>
      <c r="I23" s="35">
        <v>36000000</v>
      </c>
      <c r="J23" s="35">
        <v>34650000</v>
      </c>
      <c r="K23" s="35">
        <f t="shared" si="0"/>
        <v>1350000</v>
      </c>
    </row>
    <row r="24" spans="1:11" x14ac:dyDescent="0.25">
      <c r="A24" s="15">
        <v>43109</v>
      </c>
      <c r="B24" s="159">
        <v>96</v>
      </c>
      <c r="C24" s="34">
        <v>102</v>
      </c>
      <c r="D24" s="34">
        <v>85</v>
      </c>
      <c r="E24" s="10" t="s">
        <v>1247</v>
      </c>
      <c r="F24" s="23"/>
      <c r="G24" s="22" t="s">
        <v>1214</v>
      </c>
      <c r="H24" s="23"/>
      <c r="I24" s="35">
        <v>33744000</v>
      </c>
      <c r="J24" s="35">
        <v>33744000</v>
      </c>
      <c r="K24" s="35">
        <f t="shared" si="0"/>
        <v>0</v>
      </c>
    </row>
    <row r="25" spans="1:11" x14ac:dyDescent="0.25">
      <c r="A25" s="15">
        <v>43110</v>
      </c>
      <c r="B25" s="159">
        <v>97</v>
      </c>
      <c r="C25" s="34">
        <v>68</v>
      </c>
      <c r="D25" s="34">
        <v>88</v>
      </c>
      <c r="E25" s="10" t="s">
        <v>1248</v>
      </c>
      <c r="F25" s="23"/>
      <c r="G25" s="22" t="s">
        <v>1215</v>
      </c>
      <c r="H25" s="23"/>
      <c r="I25" s="35">
        <v>32000000</v>
      </c>
      <c r="J25" s="35">
        <v>30666667</v>
      </c>
      <c r="K25" s="35">
        <f t="shared" si="0"/>
        <v>1333333</v>
      </c>
    </row>
    <row r="26" spans="1:11" x14ac:dyDescent="0.25">
      <c r="A26" s="15">
        <v>43110</v>
      </c>
      <c r="B26" s="159">
        <v>119</v>
      </c>
      <c r="C26" s="34">
        <v>96</v>
      </c>
      <c r="D26" s="34">
        <v>97</v>
      </c>
      <c r="E26" s="10" t="s">
        <v>1249</v>
      </c>
      <c r="F26" s="23"/>
      <c r="G26" s="22" t="s">
        <v>1216</v>
      </c>
      <c r="H26" s="23"/>
      <c r="I26" s="35">
        <v>58321667</v>
      </c>
      <c r="J26" s="35">
        <v>38492300</v>
      </c>
      <c r="K26" s="35">
        <f t="shared" si="0"/>
        <v>19829367</v>
      </c>
    </row>
    <row r="27" spans="1:11" x14ac:dyDescent="0.25">
      <c r="A27" s="15">
        <v>43110</v>
      </c>
      <c r="B27" s="159">
        <v>93</v>
      </c>
      <c r="C27" s="34">
        <v>120</v>
      </c>
      <c r="D27" s="34">
        <v>99</v>
      </c>
      <c r="E27" s="10" t="s">
        <v>1250</v>
      </c>
      <c r="F27" s="23"/>
      <c r="G27" s="22" t="s">
        <v>1217</v>
      </c>
      <c r="H27" s="23"/>
      <c r="I27" s="35">
        <v>42000000</v>
      </c>
      <c r="J27" s="35">
        <v>35350000</v>
      </c>
      <c r="K27" s="35">
        <f t="shared" si="0"/>
        <v>6650000</v>
      </c>
    </row>
    <row r="28" spans="1:11" x14ac:dyDescent="0.25">
      <c r="A28" s="15">
        <v>43110</v>
      </c>
      <c r="B28" s="159">
        <v>95</v>
      </c>
      <c r="C28" s="34">
        <v>129</v>
      </c>
      <c r="D28" s="34">
        <v>100</v>
      </c>
      <c r="E28" s="10" t="s">
        <v>615</v>
      </c>
      <c r="F28" s="23"/>
      <c r="G28" s="22" t="s">
        <v>1218</v>
      </c>
      <c r="H28" s="23"/>
      <c r="I28" s="35">
        <v>36000000</v>
      </c>
      <c r="J28" s="35">
        <v>34350000</v>
      </c>
      <c r="K28" s="35">
        <f t="shared" si="0"/>
        <v>1650000</v>
      </c>
    </row>
    <row r="29" spans="1:11" x14ac:dyDescent="0.25">
      <c r="A29" s="15">
        <v>43110</v>
      </c>
      <c r="B29" s="159">
        <v>104</v>
      </c>
      <c r="C29" s="34">
        <v>98</v>
      </c>
      <c r="D29" s="34">
        <v>102</v>
      </c>
      <c r="E29" s="10" t="s">
        <v>1251</v>
      </c>
      <c r="F29" s="23"/>
      <c r="G29" s="22" t="s">
        <v>1219</v>
      </c>
      <c r="H29" s="23"/>
      <c r="I29" s="35">
        <v>33744000</v>
      </c>
      <c r="J29" s="35">
        <v>32478600</v>
      </c>
      <c r="K29" s="35">
        <f t="shared" si="0"/>
        <v>1265400</v>
      </c>
    </row>
    <row r="30" spans="1:11" x14ac:dyDescent="0.25">
      <c r="A30" s="15">
        <v>43111</v>
      </c>
      <c r="B30" s="159">
        <v>126</v>
      </c>
      <c r="C30" s="34">
        <v>100</v>
      </c>
      <c r="D30" s="34">
        <v>113</v>
      </c>
      <c r="E30" s="10" t="s">
        <v>1252</v>
      </c>
      <c r="F30" s="23"/>
      <c r="G30" s="22" t="s">
        <v>1220</v>
      </c>
      <c r="H30" s="23"/>
      <c r="I30" s="35">
        <v>44000000</v>
      </c>
      <c r="J30" s="35">
        <v>41983333</v>
      </c>
      <c r="K30" s="35">
        <f t="shared" si="0"/>
        <v>2016667</v>
      </c>
    </row>
    <row r="31" spans="1:11" x14ac:dyDescent="0.25">
      <c r="A31" s="15">
        <v>43111</v>
      </c>
      <c r="B31" s="159">
        <v>129</v>
      </c>
      <c r="C31" s="34">
        <v>131</v>
      </c>
      <c r="D31" s="34">
        <v>114</v>
      </c>
      <c r="E31" s="10" t="s">
        <v>604</v>
      </c>
      <c r="F31" s="23"/>
      <c r="G31" s="22" t="s">
        <v>1221</v>
      </c>
      <c r="H31" s="23"/>
      <c r="I31" s="35">
        <v>31256000</v>
      </c>
      <c r="J31" s="35">
        <v>29953668</v>
      </c>
      <c r="K31" s="35">
        <f t="shared" si="0"/>
        <v>1302332</v>
      </c>
    </row>
    <row r="32" spans="1:11" x14ac:dyDescent="0.25">
      <c r="A32" s="15">
        <v>43111</v>
      </c>
      <c r="B32" s="159">
        <v>65</v>
      </c>
      <c r="C32" s="34">
        <v>34</v>
      </c>
      <c r="D32" s="34">
        <v>116</v>
      </c>
      <c r="E32" s="10" t="s">
        <v>1253</v>
      </c>
      <c r="F32" s="23"/>
      <c r="G32" s="22" t="s">
        <v>1222</v>
      </c>
      <c r="H32" s="23"/>
      <c r="I32" s="35">
        <v>46200000</v>
      </c>
      <c r="J32" s="35">
        <v>44082500</v>
      </c>
      <c r="K32" s="35">
        <f t="shared" si="0"/>
        <v>2117500</v>
      </c>
    </row>
    <row r="33" spans="1:11" x14ac:dyDescent="0.25">
      <c r="A33" s="15">
        <v>43111</v>
      </c>
      <c r="B33" s="159">
        <v>71</v>
      </c>
      <c r="C33" s="34">
        <v>69</v>
      </c>
      <c r="D33" s="34">
        <v>117</v>
      </c>
      <c r="E33" s="10" t="s">
        <v>1254</v>
      </c>
      <c r="F33" s="23"/>
      <c r="G33" s="22" t="s">
        <v>1223</v>
      </c>
      <c r="H33" s="23"/>
      <c r="I33" s="35">
        <v>39992000</v>
      </c>
      <c r="J33" s="35">
        <v>37659133</v>
      </c>
      <c r="K33" s="35">
        <f t="shared" si="0"/>
        <v>2332867</v>
      </c>
    </row>
    <row r="34" spans="1:11" x14ac:dyDescent="0.25">
      <c r="A34" s="15">
        <v>43111</v>
      </c>
      <c r="B34" s="159">
        <v>105</v>
      </c>
      <c r="C34" s="34">
        <v>99</v>
      </c>
      <c r="D34" s="34">
        <v>119</v>
      </c>
      <c r="E34" s="10" t="s">
        <v>616</v>
      </c>
      <c r="F34" s="23"/>
      <c r="G34" s="22" t="s">
        <v>1224</v>
      </c>
      <c r="H34" s="23"/>
      <c r="I34" s="35">
        <v>33744000</v>
      </c>
      <c r="J34" s="35">
        <v>32197400</v>
      </c>
      <c r="K34" s="35">
        <f t="shared" si="0"/>
        <v>1546600</v>
      </c>
    </row>
    <row r="35" spans="1:11" x14ac:dyDescent="0.25">
      <c r="A35" s="15">
        <v>43111</v>
      </c>
      <c r="B35" s="159">
        <v>108</v>
      </c>
      <c r="C35" s="34">
        <v>132</v>
      </c>
      <c r="D35" s="34">
        <v>120</v>
      </c>
      <c r="E35" s="10" t="s">
        <v>617</v>
      </c>
      <c r="F35" s="23"/>
      <c r="G35" s="22" t="s">
        <v>1225</v>
      </c>
      <c r="H35" s="23"/>
      <c r="I35" s="35">
        <v>33744000</v>
      </c>
      <c r="J35" s="35">
        <v>32197400</v>
      </c>
      <c r="K35" s="35">
        <f t="shared" si="0"/>
        <v>1546600</v>
      </c>
    </row>
    <row r="36" spans="1:11" x14ac:dyDescent="0.25">
      <c r="A36" s="15">
        <v>43111</v>
      </c>
      <c r="B36" s="159">
        <v>110</v>
      </c>
      <c r="C36" s="34">
        <v>135</v>
      </c>
      <c r="D36" s="34">
        <v>121</v>
      </c>
      <c r="E36" s="10" t="s">
        <v>1255</v>
      </c>
      <c r="F36" s="23"/>
      <c r="G36" s="22" t="s">
        <v>1226</v>
      </c>
      <c r="H36" s="23"/>
      <c r="I36" s="35">
        <v>33744000</v>
      </c>
      <c r="J36" s="35">
        <v>27557600</v>
      </c>
      <c r="K36" s="35">
        <f t="shared" si="0"/>
        <v>6186400</v>
      </c>
    </row>
    <row r="37" spans="1:11" x14ac:dyDescent="0.25">
      <c r="A37" s="15">
        <v>43111</v>
      </c>
      <c r="B37" s="159">
        <v>124</v>
      </c>
      <c r="C37" s="34">
        <v>142</v>
      </c>
      <c r="D37" s="34">
        <v>122</v>
      </c>
      <c r="E37" s="10" t="s">
        <v>1256</v>
      </c>
      <c r="F37" s="23"/>
      <c r="G37" s="22" t="s">
        <v>1227</v>
      </c>
      <c r="H37" s="23"/>
      <c r="I37" s="35">
        <v>72000000</v>
      </c>
      <c r="J37" s="35">
        <v>68700000</v>
      </c>
      <c r="K37" s="35">
        <f t="shared" si="0"/>
        <v>3300000</v>
      </c>
    </row>
    <row r="38" spans="1:11" x14ac:dyDescent="0.25">
      <c r="A38" s="15">
        <v>43111</v>
      </c>
      <c r="B38" s="159">
        <v>127</v>
      </c>
      <c r="C38" s="34">
        <v>101</v>
      </c>
      <c r="D38" s="34">
        <v>123</v>
      </c>
      <c r="E38" s="10" t="s">
        <v>618</v>
      </c>
      <c r="F38" s="23"/>
      <c r="G38" s="22" t="s">
        <v>1228</v>
      </c>
      <c r="H38" s="23"/>
      <c r="I38" s="35">
        <v>17600000</v>
      </c>
      <c r="J38" s="35">
        <v>14593333</v>
      </c>
      <c r="K38" s="35">
        <f t="shared" si="0"/>
        <v>3006667</v>
      </c>
    </row>
    <row r="39" spans="1:11" x14ac:dyDescent="0.25">
      <c r="A39" s="15">
        <v>43111</v>
      </c>
      <c r="B39" s="159">
        <v>73</v>
      </c>
      <c r="C39" s="34">
        <v>97</v>
      </c>
      <c r="D39" s="34">
        <v>131</v>
      </c>
      <c r="E39" s="10" t="s">
        <v>1257</v>
      </c>
      <c r="F39" s="23"/>
      <c r="G39" s="22" t="s">
        <v>1229</v>
      </c>
      <c r="H39" s="23"/>
      <c r="I39" s="35">
        <v>56000000</v>
      </c>
      <c r="J39" s="35">
        <v>53433333</v>
      </c>
      <c r="K39" s="35">
        <f t="shared" si="0"/>
        <v>2566667</v>
      </c>
    </row>
    <row r="40" spans="1:11" x14ac:dyDescent="0.25">
      <c r="A40" s="15">
        <v>43112</v>
      </c>
      <c r="B40" s="159">
        <v>125</v>
      </c>
      <c r="C40" s="34">
        <v>141</v>
      </c>
      <c r="D40" s="34">
        <v>132</v>
      </c>
      <c r="E40" s="10" t="s">
        <v>619</v>
      </c>
      <c r="F40" s="23"/>
      <c r="G40" s="22" t="s">
        <v>1230</v>
      </c>
      <c r="H40" s="23"/>
      <c r="I40" s="35">
        <v>44000000</v>
      </c>
      <c r="J40" s="35">
        <v>41983333</v>
      </c>
      <c r="K40" s="35">
        <f t="shared" si="0"/>
        <v>2016667</v>
      </c>
    </row>
    <row r="41" spans="1:11" x14ac:dyDescent="0.25">
      <c r="A41" s="15">
        <v>43112</v>
      </c>
      <c r="B41" s="159">
        <v>116</v>
      </c>
      <c r="C41" s="34">
        <v>130</v>
      </c>
      <c r="D41" s="34">
        <v>141</v>
      </c>
      <c r="E41" s="10" t="s">
        <v>1258</v>
      </c>
      <c r="F41" s="23"/>
      <c r="G41" s="22" t="s">
        <v>1231</v>
      </c>
      <c r="H41" s="23"/>
      <c r="I41" s="35">
        <v>34376000</v>
      </c>
      <c r="J41" s="35">
        <v>32800433</v>
      </c>
      <c r="K41" s="35">
        <f t="shared" si="0"/>
        <v>1575567</v>
      </c>
    </row>
    <row r="42" spans="1:11" x14ac:dyDescent="0.25">
      <c r="A42" s="15">
        <v>43112</v>
      </c>
      <c r="B42" s="159">
        <v>143</v>
      </c>
      <c r="C42" s="34">
        <v>169</v>
      </c>
      <c r="D42" s="34">
        <v>143</v>
      </c>
      <c r="E42" s="10" t="s">
        <v>620</v>
      </c>
      <c r="F42" s="23"/>
      <c r="G42" s="22" t="s">
        <v>1232</v>
      </c>
      <c r="H42" s="23"/>
      <c r="I42" s="35">
        <v>64000000</v>
      </c>
      <c r="J42" s="35">
        <v>53066667</v>
      </c>
      <c r="K42" s="35">
        <f t="shared" si="0"/>
        <v>10933333</v>
      </c>
    </row>
    <row r="43" spans="1:11" x14ac:dyDescent="0.25">
      <c r="A43" s="15">
        <v>43112</v>
      </c>
      <c r="B43" s="159">
        <v>149</v>
      </c>
      <c r="C43" s="34">
        <v>147</v>
      </c>
      <c r="D43" s="34">
        <v>146</v>
      </c>
      <c r="E43" s="10" t="s">
        <v>621</v>
      </c>
      <c r="F43" s="23"/>
      <c r="G43" s="22" t="s">
        <v>1233</v>
      </c>
      <c r="H43" s="23"/>
      <c r="I43" s="35">
        <v>48000000</v>
      </c>
      <c r="J43" s="35">
        <v>45800000</v>
      </c>
      <c r="K43" s="35">
        <f t="shared" si="0"/>
        <v>2200000</v>
      </c>
    </row>
    <row r="44" spans="1:11" x14ac:dyDescent="0.25">
      <c r="A44" s="15">
        <v>43112</v>
      </c>
      <c r="B44" s="159">
        <v>90</v>
      </c>
      <c r="C44" s="34">
        <v>103</v>
      </c>
      <c r="D44" s="34">
        <v>147</v>
      </c>
      <c r="E44" s="10" t="s">
        <v>1259</v>
      </c>
      <c r="F44" s="23"/>
      <c r="G44" s="22" t="s">
        <v>1234</v>
      </c>
      <c r="H44" s="23"/>
      <c r="I44" s="35">
        <v>17600000</v>
      </c>
      <c r="J44" s="35">
        <v>16793333</v>
      </c>
      <c r="K44" s="35">
        <f t="shared" si="0"/>
        <v>806667</v>
      </c>
    </row>
    <row r="45" spans="1:11" x14ac:dyDescent="0.25">
      <c r="A45" s="15">
        <v>43116</v>
      </c>
      <c r="B45" s="159">
        <v>175</v>
      </c>
      <c r="C45" s="34">
        <v>187</v>
      </c>
      <c r="D45" s="34">
        <v>195</v>
      </c>
      <c r="E45" s="10" t="s">
        <v>622</v>
      </c>
      <c r="F45" s="23"/>
      <c r="G45" s="22" t="s">
        <v>1235</v>
      </c>
      <c r="H45" s="23"/>
      <c r="I45" s="35">
        <v>39992000</v>
      </c>
      <c r="J45" s="35">
        <v>37492500</v>
      </c>
      <c r="K45" s="35">
        <f t="shared" si="0"/>
        <v>2499500</v>
      </c>
    </row>
    <row r="46" spans="1:11" x14ac:dyDescent="0.25">
      <c r="A46" s="15">
        <v>43118</v>
      </c>
      <c r="B46" s="159">
        <v>242</v>
      </c>
      <c r="C46" s="34">
        <v>289</v>
      </c>
      <c r="D46" s="34">
        <v>254</v>
      </c>
      <c r="E46" s="10" t="s">
        <v>623</v>
      </c>
      <c r="F46" s="23"/>
      <c r="G46" s="22" t="s">
        <v>1236</v>
      </c>
      <c r="H46" s="23"/>
      <c r="I46" s="35">
        <v>17600000</v>
      </c>
      <c r="J46" s="35">
        <v>16353333</v>
      </c>
      <c r="K46" s="35">
        <f t="shared" si="0"/>
        <v>1246667</v>
      </c>
    </row>
    <row r="47" spans="1:11" x14ac:dyDescent="0.25">
      <c r="A47" s="15">
        <v>43119</v>
      </c>
      <c r="B47" s="159">
        <v>338</v>
      </c>
      <c r="C47" s="34">
        <v>350</v>
      </c>
      <c r="D47" s="34">
        <v>290</v>
      </c>
      <c r="E47" s="10" t="s">
        <v>1260</v>
      </c>
      <c r="F47" s="23"/>
      <c r="G47" s="22" t="s">
        <v>1237</v>
      </c>
      <c r="H47" s="23"/>
      <c r="I47" s="35">
        <f>48000000-25800000</f>
        <v>22200000</v>
      </c>
      <c r="J47" s="35">
        <v>20400000</v>
      </c>
      <c r="K47" s="35">
        <f t="shared" si="0"/>
        <v>1800000</v>
      </c>
    </row>
    <row r="48" spans="1:11" x14ac:dyDescent="0.25">
      <c r="A48" s="15">
        <v>43122</v>
      </c>
      <c r="B48" s="159">
        <v>367</v>
      </c>
      <c r="C48" s="34">
        <v>349</v>
      </c>
      <c r="D48" s="34">
        <v>392</v>
      </c>
      <c r="E48" s="10" t="s">
        <v>1261</v>
      </c>
      <c r="F48" s="23"/>
      <c r="G48" s="22" t="s">
        <v>1238</v>
      </c>
      <c r="H48" s="23"/>
      <c r="I48" s="35">
        <v>31256000</v>
      </c>
      <c r="J48" s="35">
        <v>28390867</v>
      </c>
      <c r="K48" s="35">
        <f t="shared" si="0"/>
        <v>2865133</v>
      </c>
    </row>
    <row r="49" spans="1:11" x14ac:dyDescent="0.25">
      <c r="A49" s="15">
        <v>43122</v>
      </c>
      <c r="B49" s="159">
        <v>64</v>
      </c>
      <c r="C49" s="34">
        <v>57</v>
      </c>
      <c r="D49" s="34">
        <v>407</v>
      </c>
      <c r="E49" s="10" t="s">
        <v>1262</v>
      </c>
      <c r="F49" s="23"/>
      <c r="G49" s="22" t="s">
        <v>1239</v>
      </c>
      <c r="H49" s="23"/>
      <c r="I49" s="35">
        <v>44800000</v>
      </c>
      <c r="J49" s="35">
        <v>15680000</v>
      </c>
      <c r="K49" s="35">
        <f t="shared" si="0"/>
        <v>29120000</v>
      </c>
    </row>
    <row r="50" spans="1:11" x14ac:dyDescent="0.25">
      <c r="A50" s="15">
        <v>43123</v>
      </c>
      <c r="B50" s="159">
        <v>434</v>
      </c>
      <c r="C50" s="34">
        <v>444</v>
      </c>
      <c r="D50" s="34">
        <v>441</v>
      </c>
      <c r="E50" s="10" t="s">
        <v>1263</v>
      </c>
      <c r="F50" s="23"/>
      <c r="G50" s="22" t="s">
        <v>1240</v>
      </c>
      <c r="H50" s="23"/>
      <c r="I50" s="35">
        <v>34400000</v>
      </c>
      <c r="J50" s="35">
        <v>31246666</v>
      </c>
      <c r="K50" s="35">
        <f t="shared" si="0"/>
        <v>3153334</v>
      </c>
    </row>
    <row r="51" spans="1:11" x14ac:dyDescent="0.25">
      <c r="A51" s="15">
        <v>43123</v>
      </c>
      <c r="B51" s="159">
        <v>573</v>
      </c>
      <c r="C51" s="34">
        <v>338</v>
      </c>
      <c r="D51" s="34">
        <v>456</v>
      </c>
      <c r="E51" s="10" t="s">
        <v>905</v>
      </c>
      <c r="F51" s="23"/>
      <c r="G51" s="22" t="s">
        <v>838</v>
      </c>
      <c r="H51" s="23"/>
      <c r="I51" s="35">
        <v>41550000</v>
      </c>
      <c r="J51" s="35">
        <v>41550000</v>
      </c>
      <c r="K51" s="35">
        <f t="shared" si="0"/>
        <v>0</v>
      </c>
    </row>
    <row r="52" spans="1:11" x14ac:dyDescent="0.25">
      <c r="A52" s="15">
        <v>43124</v>
      </c>
      <c r="B52" s="159">
        <v>200</v>
      </c>
      <c r="C52" s="34">
        <v>237</v>
      </c>
      <c r="D52" s="34">
        <v>466</v>
      </c>
      <c r="E52" s="10" t="s">
        <v>1264</v>
      </c>
      <c r="F52" s="23"/>
      <c r="G52" s="22" t="s">
        <v>1241</v>
      </c>
      <c r="H52" s="23"/>
      <c r="I52" s="35">
        <v>17600000</v>
      </c>
      <c r="J52" s="35">
        <v>15546667</v>
      </c>
      <c r="K52" s="35">
        <f t="shared" si="0"/>
        <v>2053333</v>
      </c>
    </row>
    <row r="53" spans="1:11" x14ac:dyDescent="0.25">
      <c r="A53" s="15">
        <v>43125</v>
      </c>
      <c r="B53" s="159">
        <v>496</v>
      </c>
      <c r="C53" s="34">
        <v>518</v>
      </c>
      <c r="D53" s="34">
        <v>515</v>
      </c>
      <c r="E53" s="10" t="s">
        <v>610</v>
      </c>
      <c r="F53" s="23"/>
      <c r="G53" s="22" t="s">
        <v>1242</v>
      </c>
      <c r="H53" s="23"/>
      <c r="I53" s="35">
        <v>48000000</v>
      </c>
      <c r="J53" s="35">
        <v>40533333</v>
      </c>
      <c r="K53" s="35">
        <f t="shared" si="0"/>
        <v>7466667</v>
      </c>
    </row>
    <row r="54" spans="1:11" x14ac:dyDescent="0.25">
      <c r="A54" s="15">
        <v>43126</v>
      </c>
      <c r="B54" s="159">
        <v>612</v>
      </c>
      <c r="C54" s="34">
        <v>635</v>
      </c>
      <c r="D54" s="34">
        <v>609</v>
      </c>
      <c r="E54" s="10" t="s">
        <v>1008</v>
      </c>
      <c r="F54" s="23"/>
      <c r="G54" s="22" t="s">
        <v>1178</v>
      </c>
      <c r="H54" s="23"/>
      <c r="I54" s="35">
        <v>15000000</v>
      </c>
      <c r="J54" s="35">
        <v>15000000</v>
      </c>
      <c r="K54" s="35">
        <f t="shared" si="0"/>
        <v>0</v>
      </c>
    </row>
    <row r="55" spans="1:11" x14ac:dyDescent="0.25">
      <c r="A55" s="15">
        <v>43126</v>
      </c>
      <c r="B55" s="159">
        <v>606</v>
      </c>
      <c r="C55" s="34">
        <v>624</v>
      </c>
      <c r="D55" s="34">
        <v>612</v>
      </c>
      <c r="E55" s="10" t="s">
        <v>1009</v>
      </c>
      <c r="F55" s="23"/>
      <c r="G55" s="22" t="s">
        <v>1179</v>
      </c>
      <c r="H55" s="23"/>
      <c r="I55" s="35">
        <v>4000000</v>
      </c>
      <c r="J55" s="35">
        <v>4000000</v>
      </c>
      <c r="K55" s="35">
        <f t="shared" si="0"/>
        <v>0</v>
      </c>
    </row>
    <row r="56" spans="1:11" x14ac:dyDescent="0.25">
      <c r="A56" s="15">
        <v>43126</v>
      </c>
      <c r="B56" s="159">
        <v>597</v>
      </c>
      <c r="C56" s="34">
        <v>623</v>
      </c>
      <c r="D56" s="34">
        <v>615</v>
      </c>
      <c r="E56" s="10" t="s">
        <v>1009</v>
      </c>
      <c r="F56" s="23"/>
      <c r="G56" s="22" t="s">
        <v>1181</v>
      </c>
      <c r="H56" s="23"/>
      <c r="I56" s="35">
        <v>4000000</v>
      </c>
      <c r="J56" s="35">
        <v>4000000</v>
      </c>
      <c r="K56" s="35">
        <f t="shared" si="0"/>
        <v>0</v>
      </c>
    </row>
    <row r="57" spans="1:11" x14ac:dyDescent="0.25">
      <c r="A57" s="15">
        <v>43150</v>
      </c>
      <c r="B57" s="159" t="s">
        <v>1284</v>
      </c>
      <c r="C57" s="34">
        <v>710</v>
      </c>
      <c r="D57" s="34">
        <v>721</v>
      </c>
      <c r="E57" s="10" t="s">
        <v>1274</v>
      </c>
      <c r="F57" s="23"/>
      <c r="G57" t="s">
        <v>1285</v>
      </c>
      <c r="H57" s="23"/>
      <c r="I57" s="35">
        <v>96325740</v>
      </c>
      <c r="J57" s="35">
        <v>89368881</v>
      </c>
      <c r="K57" s="35">
        <f t="shared" si="0"/>
        <v>6956859</v>
      </c>
    </row>
    <row r="58" spans="1:11" x14ac:dyDescent="0.25">
      <c r="A58" s="15">
        <v>43186</v>
      </c>
      <c r="B58" s="159" t="s">
        <v>1312</v>
      </c>
      <c r="C58" s="34">
        <v>754</v>
      </c>
      <c r="D58" s="34">
        <v>773</v>
      </c>
      <c r="E58" s="10" t="s">
        <v>1310</v>
      </c>
      <c r="F58" s="23"/>
      <c r="G58" s="22" t="s">
        <v>1310</v>
      </c>
      <c r="H58" s="23"/>
      <c r="I58" s="35">
        <v>33370000</v>
      </c>
      <c r="J58" s="35">
        <v>33370000</v>
      </c>
      <c r="K58" s="35">
        <f t="shared" si="0"/>
        <v>0</v>
      </c>
    </row>
    <row r="59" spans="1:11" x14ac:dyDescent="0.25">
      <c r="A59" s="15">
        <v>43266</v>
      </c>
      <c r="B59" s="36" t="s">
        <v>1312</v>
      </c>
      <c r="C59" s="34">
        <v>814</v>
      </c>
      <c r="D59" s="34">
        <v>874</v>
      </c>
      <c r="E59" s="10" t="s">
        <v>1373</v>
      </c>
      <c r="F59" s="23"/>
      <c r="G59" s="22" t="s">
        <v>838</v>
      </c>
      <c r="H59" s="23"/>
      <c r="I59" s="35">
        <v>10650000</v>
      </c>
      <c r="J59" s="35">
        <v>10650000</v>
      </c>
      <c r="K59" s="35">
        <f t="shared" si="0"/>
        <v>0</v>
      </c>
    </row>
    <row r="60" spans="1:11" x14ac:dyDescent="0.25">
      <c r="A60" s="15">
        <v>43308</v>
      </c>
      <c r="B60" s="36" t="s">
        <v>1442</v>
      </c>
      <c r="C60" s="34">
        <v>849</v>
      </c>
      <c r="D60" s="34">
        <v>951</v>
      </c>
      <c r="E60" s="10" t="s">
        <v>1443</v>
      </c>
      <c r="F60" s="23"/>
      <c r="G60" s="22" t="s">
        <v>1242</v>
      </c>
      <c r="H60" s="23"/>
      <c r="I60" s="35">
        <v>16000000</v>
      </c>
      <c r="J60" s="35">
        <v>0</v>
      </c>
      <c r="K60" s="35">
        <f t="shared" si="0"/>
        <v>16000000</v>
      </c>
    </row>
    <row r="61" spans="1:11" x14ac:dyDescent="0.25">
      <c r="A61" s="15">
        <v>43311</v>
      </c>
      <c r="B61" s="36" t="s">
        <v>1312</v>
      </c>
      <c r="C61" s="34">
        <v>851</v>
      </c>
      <c r="D61" s="34">
        <v>953</v>
      </c>
      <c r="E61" s="10" t="s">
        <v>1436</v>
      </c>
      <c r="F61" s="23"/>
      <c r="G61" s="22" t="s">
        <v>838</v>
      </c>
      <c r="H61" s="23"/>
      <c r="I61" s="35">
        <v>3550000</v>
      </c>
      <c r="J61" s="35">
        <v>0</v>
      </c>
      <c r="K61" s="35">
        <f t="shared" si="0"/>
        <v>3550000</v>
      </c>
    </row>
    <row r="62" spans="1:11" x14ac:dyDescent="0.25">
      <c r="A62" s="15">
        <v>43328</v>
      </c>
      <c r="B62" s="36" t="s">
        <v>1456</v>
      </c>
      <c r="C62" s="34">
        <v>794</v>
      </c>
      <c r="D62" s="34">
        <v>999</v>
      </c>
      <c r="E62" s="10" t="s">
        <v>1361</v>
      </c>
      <c r="F62" s="23"/>
      <c r="G62" s="22" t="s">
        <v>838</v>
      </c>
      <c r="H62" s="23"/>
      <c r="I62" s="35">
        <v>44200002</v>
      </c>
      <c r="J62" s="35">
        <v>0</v>
      </c>
      <c r="K62" s="35">
        <f t="shared" si="0"/>
        <v>44200002</v>
      </c>
    </row>
    <row r="63" spans="1:11" x14ac:dyDescent="0.25">
      <c r="A63" s="15">
        <v>43333</v>
      </c>
      <c r="B63" s="36" t="s">
        <v>1475</v>
      </c>
      <c r="C63" s="34">
        <v>865</v>
      </c>
      <c r="D63" s="34">
        <v>1011</v>
      </c>
      <c r="E63" s="10" t="s">
        <v>1462</v>
      </c>
      <c r="F63" s="23"/>
      <c r="G63" s="22" t="s">
        <v>1476</v>
      </c>
      <c r="H63" s="23"/>
      <c r="I63" s="35">
        <v>2463000</v>
      </c>
      <c r="J63" s="35">
        <v>2463000</v>
      </c>
      <c r="K63" s="35">
        <f t="shared" si="0"/>
        <v>0</v>
      </c>
    </row>
    <row r="64" spans="1:11" x14ac:dyDescent="0.25">
      <c r="A64" s="15">
        <v>43347</v>
      </c>
      <c r="B64" s="36" t="s">
        <v>1920</v>
      </c>
      <c r="C64" s="34">
        <v>939</v>
      </c>
      <c r="D64" s="34">
        <v>1065</v>
      </c>
      <c r="E64" s="10" t="s">
        <v>1941</v>
      </c>
      <c r="F64" s="23"/>
      <c r="G64" s="22" t="s">
        <v>1210</v>
      </c>
      <c r="H64" s="23"/>
      <c r="I64" s="35">
        <v>23200000</v>
      </c>
      <c r="J64" s="35">
        <v>0</v>
      </c>
      <c r="K64" s="35">
        <f t="shared" si="0"/>
        <v>23200000</v>
      </c>
    </row>
    <row r="65" spans="1:11" x14ac:dyDescent="0.25">
      <c r="A65" s="15">
        <v>43347</v>
      </c>
      <c r="B65" s="36" t="s">
        <v>1921</v>
      </c>
      <c r="C65" s="34">
        <v>937</v>
      </c>
      <c r="D65" s="34">
        <v>1068</v>
      </c>
      <c r="E65" s="10" t="s">
        <v>1942</v>
      </c>
      <c r="F65" s="23"/>
      <c r="G65" s="22" t="s">
        <v>1221</v>
      </c>
      <c r="H65" s="23"/>
      <c r="I65" s="35">
        <v>13153567</v>
      </c>
      <c r="J65" s="35">
        <v>0</v>
      </c>
      <c r="K65" s="35">
        <f t="shared" si="0"/>
        <v>13153567</v>
      </c>
    </row>
    <row r="66" spans="1:11" x14ac:dyDescent="0.25">
      <c r="A66" s="15">
        <v>43349</v>
      </c>
      <c r="B66" s="36" t="s">
        <v>428</v>
      </c>
      <c r="C66" s="34">
        <v>940</v>
      </c>
      <c r="D66" s="34">
        <v>1079</v>
      </c>
      <c r="E66" s="10" t="s">
        <v>1943</v>
      </c>
      <c r="F66" s="23"/>
      <c r="G66" s="22" t="s">
        <v>431</v>
      </c>
      <c r="H66" s="23"/>
      <c r="I66" s="35">
        <v>14481800</v>
      </c>
      <c r="J66" s="35">
        <v>0</v>
      </c>
      <c r="K66" s="35">
        <f t="shared" si="0"/>
        <v>14481800</v>
      </c>
    </row>
    <row r="67" spans="1:11" x14ac:dyDescent="0.25">
      <c r="A67" s="15">
        <v>43349</v>
      </c>
      <c r="B67" s="36" t="s">
        <v>1922</v>
      </c>
      <c r="C67" s="34">
        <v>944</v>
      </c>
      <c r="D67" s="34">
        <v>1085</v>
      </c>
      <c r="E67" s="10" t="s">
        <v>1944</v>
      </c>
      <c r="F67" s="23"/>
      <c r="G67" s="22" t="s">
        <v>1234</v>
      </c>
      <c r="H67" s="23"/>
      <c r="I67" s="35">
        <v>7333333</v>
      </c>
      <c r="J67" s="35">
        <v>0</v>
      </c>
      <c r="K67" s="35">
        <f t="shared" si="0"/>
        <v>7333333</v>
      </c>
    </row>
    <row r="68" spans="1:11" x14ac:dyDescent="0.25">
      <c r="A68" s="15">
        <v>43349</v>
      </c>
      <c r="B68" s="36" t="s">
        <v>1923</v>
      </c>
      <c r="C68" s="34">
        <v>942</v>
      </c>
      <c r="D68" s="34">
        <v>1086</v>
      </c>
      <c r="E68" s="10" t="s">
        <v>1945</v>
      </c>
      <c r="F68" s="23"/>
      <c r="G68" s="22" t="s">
        <v>1225</v>
      </c>
      <c r="H68" s="23"/>
      <c r="I68" s="35">
        <v>14060000</v>
      </c>
      <c r="J68" s="35">
        <v>0</v>
      </c>
      <c r="K68" s="35">
        <f t="shared" si="0"/>
        <v>14060000</v>
      </c>
    </row>
    <row r="69" spans="1:11" x14ac:dyDescent="0.25">
      <c r="A69" s="15">
        <v>43350</v>
      </c>
      <c r="B69" s="36" t="s">
        <v>1924</v>
      </c>
      <c r="C69" s="34">
        <v>938</v>
      </c>
      <c r="D69" s="34">
        <v>1093</v>
      </c>
      <c r="E69" s="10" t="s">
        <v>1946</v>
      </c>
      <c r="F69" s="23"/>
      <c r="G69" s="22" t="s">
        <v>1223</v>
      </c>
      <c r="H69" s="23"/>
      <c r="I69" s="35">
        <v>16163433</v>
      </c>
      <c r="J69" s="35">
        <v>0</v>
      </c>
      <c r="K69" s="35">
        <f t="shared" si="0"/>
        <v>16163433</v>
      </c>
    </row>
    <row r="70" spans="1:11" x14ac:dyDescent="0.25">
      <c r="A70" s="15">
        <v>43350</v>
      </c>
      <c r="B70" s="36" t="s">
        <v>1925</v>
      </c>
      <c r="C70" s="34">
        <v>943</v>
      </c>
      <c r="D70" s="34">
        <v>1094</v>
      </c>
      <c r="E70" s="10" t="s">
        <v>1947</v>
      </c>
      <c r="F70" s="23"/>
      <c r="G70" s="22" t="s">
        <v>1229</v>
      </c>
      <c r="H70" s="23"/>
      <c r="I70" s="35">
        <v>23333333</v>
      </c>
      <c r="J70" s="35">
        <v>0</v>
      </c>
      <c r="K70" s="35">
        <f t="shared" si="0"/>
        <v>23333333</v>
      </c>
    </row>
    <row r="71" spans="1:11" x14ac:dyDescent="0.25">
      <c r="A71" s="15">
        <v>43350</v>
      </c>
      <c r="B71" s="36" t="s">
        <v>1926</v>
      </c>
      <c r="C71" s="34">
        <v>941</v>
      </c>
      <c r="D71" s="34">
        <v>1095</v>
      </c>
      <c r="E71" s="10" t="s">
        <v>1948</v>
      </c>
      <c r="F71" s="23"/>
      <c r="G71" s="22" t="s">
        <v>1213</v>
      </c>
      <c r="H71" s="23"/>
      <c r="I71" s="35">
        <v>15300000</v>
      </c>
      <c r="J71" s="35">
        <v>0</v>
      </c>
      <c r="K71" s="35">
        <f t="shared" si="0"/>
        <v>15300000</v>
      </c>
    </row>
    <row r="72" spans="1:11" x14ac:dyDescent="0.25">
      <c r="A72" s="15">
        <v>43350</v>
      </c>
      <c r="B72" s="36" t="s">
        <v>1927</v>
      </c>
      <c r="C72" s="34">
        <v>936</v>
      </c>
      <c r="D72" s="34">
        <v>1096</v>
      </c>
      <c r="E72" s="10" t="s">
        <v>1949</v>
      </c>
      <c r="F72" s="23"/>
      <c r="G72" s="22" t="s">
        <v>1219</v>
      </c>
      <c r="H72" s="23"/>
      <c r="I72" s="35">
        <v>15606600</v>
      </c>
      <c r="J72" s="35">
        <v>0</v>
      </c>
      <c r="K72" s="35">
        <f t="shared" si="0"/>
        <v>15606600</v>
      </c>
    </row>
    <row r="73" spans="1:11" x14ac:dyDescent="0.25">
      <c r="A73" s="15">
        <v>43350</v>
      </c>
      <c r="B73" s="36" t="s">
        <v>1928</v>
      </c>
      <c r="C73" s="34">
        <v>945</v>
      </c>
      <c r="D73" s="34">
        <v>1100</v>
      </c>
      <c r="E73" s="10" t="s">
        <v>1950</v>
      </c>
      <c r="F73" s="23"/>
      <c r="G73" s="22" t="s">
        <v>1231</v>
      </c>
      <c r="H73" s="23"/>
      <c r="I73" s="35">
        <v>14323333</v>
      </c>
      <c r="J73" s="35">
        <v>0</v>
      </c>
      <c r="K73" s="35">
        <f t="shared" si="0"/>
        <v>14323333</v>
      </c>
    </row>
    <row r="74" spans="1:11" x14ac:dyDescent="0.25">
      <c r="A74" s="15">
        <v>43350</v>
      </c>
      <c r="B74" s="36" t="s">
        <v>1929</v>
      </c>
      <c r="C74" s="34">
        <v>949</v>
      </c>
      <c r="D74" s="34">
        <v>1101</v>
      </c>
      <c r="E74" s="10" t="s">
        <v>1951</v>
      </c>
      <c r="F74" s="23"/>
      <c r="G74" s="22" t="s">
        <v>1215</v>
      </c>
      <c r="H74" s="23"/>
      <c r="I74" s="35">
        <v>14666667</v>
      </c>
      <c r="J74" s="35">
        <v>0</v>
      </c>
      <c r="K74" s="35">
        <f t="shared" si="0"/>
        <v>14666667</v>
      </c>
    </row>
    <row r="75" spans="1:11" x14ac:dyDescent="0.25">
      <c r="A75" s="15">
        <v>43354</v>
      </c>
      <c r="B75" s="36" t="s">
        <v>1930</v>
      </c>
      <c r="C75" s="34">
        <v>1088</v>
      </c>
      <c r="D75" s="34">
        <v>1141</v>
      </c>
      <c r="E75" s="10" t="s">
        <v>1952</v>
      </c>
      <c r="F75" s="23"/>
      <c r="G75" s="22" t="s">
        <v>1222</v>
      </c>
      <c r="H75" s="23"/>
      <c r="I75" s="35">
        <v>19250000</v>
      </c>
      <c r="J75" s="35">
        <v>0</v>
      </c>
      <c r="K75" s="35">
        <f t="shared" si="0"/>
        <v>19250000</v>
      </c>
    </row>
    <row r="76" spans="1:11" x14ac:dyDescent="0.25">
      <c r="A76" s="15">
        <v>43354</v>
      </c>
      <c r="B76" s="36" t="s">
        <v>1931</v>
      </c>
      <c r="C76" s="34">
        <v>1069</v>
      </c>
      <c r="D76" s="34">
        <v>1142</v>
      </c>
      <c r="E76" s="10" t="s">
        <v>1953</v>
      </c>
      <c r="F76" s="23"/>
      <c r="G76" s="22" t="s">
        <v>1224</v>
      </c>
      <c r="H76" s="23"/>
      <c r="I76" s="35">
        <v>14060000</v>
      </c>
      <c r="J76" s="35">
        <v>0</v>
      </c>
      <c r="K76" s="35">
        <f t="shared" si="0"/>
        <v>14060000</v>
      </c>
    </row>
    <row r="77" spans="1:11" x14ac:dyDescent="0.25">
      <c r="A77" s="15">
        <v>43354</v>
      </c>
      <c r="B77" s="36" t="s">
        <v>1932</v>
      </c>
      <c r="C77" s="34">
        <v>1056</v>
      </c>
      <c r="D77" s="34">
        <v>1143</v>
      </c>
      <c r="E77" s="10" t="s">
        <v>1954</v>
      </c>
      <c r="F77" s="23"/>
      <c r="G77" s="22" t="s">
        <v>1230</v>
      </c>
      <c r="H77" s="23"/>
      <c r="I77" s="35">
        <v>18333333</v>
      </c>
      <c r="J77" s="35">
        <v>0</v>
      </c>
      <c r="K77" s="35">
        <f t="shared" si="0"/>
        <v>18333333</v>
      </c>
    </row>
    <row r="78" spans="1:11" x14ac:dyDescent="0.25">
      <c r="A78" s="15">
        <v>43354</v>
      </c>
      <c r="B78" s="36" t="s">
        <v>1933</v>
      </c>
      <c r="C78" s="34">
        <v>1061</v>
      </c>
      <c r="D78" s="34">
        <v>1149</v>
      </c>
      <c r="E78" s="10" t="s">
        <v>1955</v>
      </c>
      <c r="F78" s="23"/>
      <c r="G78" s="22" t="s">
        <v>1233</v>
      </c>
      <c r="H78" s="23"/>
      <c r="I78" s="35">
        <v>20000000</v>
      </c>
      <c r="J78" s="35">
        <v>0</v>
      </c>
      <c r="K78" s="35">
        <f t="shared" si="0"/>
        <v>20000000</v>
      </c>
    </row>
    <row r="79" spans="1:11" x14ac:dyDescent="0.25">
      <c r="A79" s="15">
        <v>43354</v>
      </c>
      <c r="B79" s="36" t="s">
        <v>1934</v>
      </c>
      <c r="C79" s="34">
        <v>1063</v>
      </c>
      <c r="D79" s="34">
        <v>1150</v>
      </c>
      <c r="E79" s="10" t="s">
        <v>1956</v>
      </c>
      <c r="F79" s="23"/>
      <c r="G79" s="22" t="s">
        <v>1220</v>
      </c>
      <c r="H79" s="23"/>
      <c r="I79" s="35">
        <v>18333333</v>
      </c>
      <c r="J79" s="35">
        <v>0</v>
      </c>
      <c r="K79" s="35">
        <f t="shared" si="0"/>
        <v>18333333</v>
      </c>
    </row>
    <row r="80" spans="1:11" x14ac:dyDescent="0.25">
      <c r="A80" s="15">
        <v>43354</v>
      </c>
      <c r="B80" s="36" t="s">
        <v>1935</v>
      </c>
      <c r="C80" s="34">
        <v>1133</v>
      </c>
      <c r="D80" s="34">
        <v>1159</v>
      </c>
      <c r="E80" s="10" t="s">
        <v>1957</v>
      </c>
      <c r="F80" s="23"/>
      <c r="G80" s="22" t="s">
        <v>1240</v>
      </c>
      <c r="H80" s="23"/>
      <c r="I80" s="35">
        <v>12756667</v>
      </c>
      <c r="J80" s="35">
        <v>0</v>
      </c>
      <c r="K80" s="35">
        <f t="shared" si="0"/>
        <v>12756667</v>
      </c>
    </row>
    <row r="81" spans="1:11" x14ac:dyDescent="0.25">
      <c r="A81" s="15">
        <v>43354</v>
      </c>
      <c r="B81" s="36" t="s">
        <v>1936</v>
      </c>
      <c r="C81" s="34">
        <v>1066</v>
      </c>
      <c r="D81" s="34">
        <v>1170</v>
      </c>
      <c r="E81" s="10" t="s">
        <v>1958</v>
      </c>
      <c r="F81" s="23"/>
      <c r="G81" s="22" t="s">
        <v>1227</v>
      </c>
      <c r="H81" s="23"/>
      <c r="I81" s="35">
        <v>30000000</v>
      </c>
      <c r="J81" s="35">
        <v>0</v>
      </c>
      <c r="K81" s="35">
        <f t="shared" si="0"/>
        <v>30000000</v>
      </c>
    </row>
    <row r="82" spans="1:11" x14ac:dyDescent="0.25">
      <c r="A82" s="15">
        <v>43354</v>
      </c>
      <c r="B82" s="36" t="s">
        <v>1937</v>
      </c>
      <c r="C82" s="34">
        <v>1059</v>
      </c>
      <c r="D82" s="34">
        <v>1181</v>
      </c>
      <c r="E82" s="10" t="s">
        <v>1959</v>
      </c>
      <c r="F82" s="23"/>
      <c r="G82" s="22" t="s">
        <v>1228</v>
      </c>
      <c r="H82" s="23"/>
      <c r="I82" s="35">
        <v>7333333</v>
      </c>
      <c r="J82" s="35">
        <v>0</v>
      </c>
      <c r="K82" s="35">
        <f t="shared" ref="K82:K88" si="1">+I82-J82</f>
        <v>7333333</v>
      </c>
    </row>
    <row r="83" spans="1:11" x14ac:dyDescent="0.25">
      <c r="A83" s="15">
        <v>43354</v>
      </c>
      <c r="B83" s="36" t="s">
        <v>1938</v>
      </c>
      <c r="C83" s="34">
        <v>1076</v>
      </c>
      <c r="D83" s="34">
        <v>1182</v>
      </c>
      <c r="E83" s="10" t="s">
        <v>1960</v>
      </c>
      <c r="F83" s="23"/>
      <c r="G83" s="22" t="s">
        <v>1218</v>
      </c>
      <c r="H83" s="23"/>
      <c r="I83" s="35">
        <v>15000000</v>
      </c>
      <c r="J83" s="35">
        <v>0</v>
      </c>
      <c r="K83" s="35">
        <f t="shared" si="1"/>
        <v>15000000</v>
      </c>
    </row>
    <row r="84" spans="1:11" x14ac:dyDescent="0.25">
      <c r="A84" s="15">
        <v>43355</v>
      </c>
      <c r="B84" s="36" t="s">
        <v>1939</v>
      </c>
      <c r="C84" s="34">
        <v>948</v>
      </c>
      <c r="D84" s="34">
        <v>1195</v>
      </c>
      <c r="E84" s="10" t="s">
        <v>1961</v>
      </c>
      <c r="F84" s="23"/>
      <c r="G84" s="22" t="s">
        <v>1238</v>
      </c>
      <c r="H84" s="23"/>
      <c r="I84" s="35">
        <v>12762867</v>
      </c>
      <c r="J84" s="35">
        <v>0</v>
      </c>
      <c r="K84" s="35">
        <f t="shared" si="1"/>
        <v>12762867</v>
      </c>
    </row>
    <row r="85" spans="1:11" x14ac:dyDescent="0.25">
      <c r="A85" s="15">
        <v>43355</v>
      </c>
      <c r="B85" s="36" t="s">
        <v>1940</v>
      </c>
      <c r="C85" s="34">
        <v>1127</v>
      </c>
      <c r="D85" s="34">
        <v>1218</v>
      </c>
      <c r="E85" s="10" t="s">
        <v>1962</v>
      </c>
      <c r="F85" s="23"/>
      <c r="G85" s="22" t="s">
        <v>1226</v>
      </c>
      <c r="H85" s="23"/>
      <c r="I85" s="35">
        <v>13638200</v>
      </c>
      <c r="J85" s="35">
        <v>0</v>
      </c>
      <c r="K85" s="35">
        <f t="shared" si="1"/>
        <v>13638200</v>
      </c>
    </row>
    <row r="86" spans="1:11" x14ac:dyDescent="0.25">
      <c r="A86" s="15">
        <v>43357</v>
      </c>
      <c r="B86" s="36" t="s">
        <v>2017</v>
      </c>
      <c r="C86" s="34">
        <v>1128</v>
      </c>
      <c r="D86" s="34">
        <v>1271</v>
      </c>
      <c r="E86" s="10" t="s">
        <v>1963</v>
      </c>
      <c r="F86" s="23"/>
      <c r="G86" s="22" t="s">
        <v>1217</v>
      </c>
      <c r="H86" s="23"/>
      <c r="I86" s="35">
        <v>12775000</v>
      </c>
      <c r="J86" s="35">
        <v>0</v>
      </c>
      <c r="K86" s="35">
        <f t="shared" si="1"/>
        <v>12775000</v>
      </c>
    </row>
    <row r="87" spans="1:11" x14ac:dyDescent="0.25">
      <c r="A87" s="15">
        <v>43357</v>
      </c>
      <c r="B87" s="36" t="s">
        <v>2018</v>
      </c>
      <c r="C87" s="34">
        <v>1130</v>
      </c>
      <c r="D87" s="34">
        <v>1290</v>
      </c>
      <c r="E87" s="10" t="s">
        <v>1964</v>
      </c>
      <c r="F87" s="23"/>
      <c r="G87" s="22" t="s">
        <v>1236</v>
      </c>
      <c r="H87" s="23"/>
      <c r="I87" s="35">
        <v>6893333</v>
      </c>
      <c r="J87" s="35">
        <v>0</v>
      </c>
      <c r="K87" s="35">
        <f t="shared" si="1"/>
        <v>6893333</v>
      </c>
    </row>
    <row r="88" spans="1:11" x14ac:dyDescent="0.25">
      <c r="A88" s="15">
        <v>43367</v>
      </c>
      <c r="B88" s="36" t="s">
        <v>2051</v>
      </c>
      <c r="C88" s="34">
        <v>1342</v>
      </c>
      <c r="D88" s="34">
        <v>1482</v>
      </c>
      <c r="E88" s="10" t="s">
        <v>2052</v>
      </c>
      <c r="F88" s="23"/>
      <c r="G88" s="22" t="s">
        <v>1241</v>
      </c>
      <c r="H88" s="23"/>
      <c r="I88" s="35">
        <v>6086667</v>
      </c>
      <c r="J88" s="35">
        <v>0</v>
      </c>
      <c r="K88" s="35">
        <f t="shared" si="1"/>
        <v>6086667</v>
      </c>
    </row>
    <row r="89" spans="1:11" ht="12.75" customHeight="1" x14ac:dyDescent="0.25">
      <c r="A89" s="15"/>
      <c r="B89" s="7"/>
      <c r="C89" s="7"/>
      <c r="D89" s="7"/>
      <c r="E89" s="10"/>
      <c r="F89" s="16"/>
      <c r="G89" s="10"/>
      <c r="H89" s="16"/>
      <c r="I89" s="43"/>
      <c r="J89" s="43">
        <v>0</v>
      </c>
      <c r="K89" s="43"/>
    </row>
    <row r="90" spans="1:11" x14ac:dyDescent="0.25">
      <c r="A90" s="25"/>
      <c r="B90" s="26"/>
      <c r="C90" s="26"/>
      <c r="D90" s="26"/>
      <c r="E90" s="26"/>
      <c r="F90" s="26"/>
      <c r="G90" s="203" t="s">
        <v>22</v>
      </c>
      <c r="H90" s="204"/>
      <c r="I90" s="44">
        <f>SUM(I17:I89)</f>
        <v>2175474775</v>
      </c>
      <c r="J90" s="44">
        <f>SUM(J17:J89)</f>
        <v>1512583046</v>
      </c>
      <c r="K90" s="44">
        <f>SUM(K17:K89)</f>
        <v>662891729</v>
      </c>
    </row>
    <row r="91" spans="1:11" ht="12.75" customHeight="1" x14ac:dyDescent="0.25">
      <c r="A91" s="25"/>
      <c r="B91" s="26"/>
      <c r="C91" s="26"/>
      <c r="D91" s="26"/>
      <c r="E91" s="26"/>
      <c r="F91" s="26"/>
      <c r="G91" s="26"/>
      <c r="H91" s="26"/>
      <c r="I91" s="30"/>
      <c r="J91" s="30"/>
      <c r="K91" s="31"/>
    </row>
    <row r="92" spans="1:11" ht="24.95" customHeight="1" x14ac:dyDescent="0.25">
      <c r="A92" s="149" t="s">
        <v>29</v>
      </c>
      <c r="B92" s="150" t="s">
        <v>23</v>
      </c>
      <c r="C92" s="149" t="s">
        <v>9</v>
      </c>
      <c r="D92" s="151" t="s">
        <v>0</v>
      </c>
      <c r="E92" s="149" t="s">
        <v>18</v>
      </c>
      <c r="F92" s="149" t="s">
        <v>25</v>
      </c>
      <c r="G92" s="149" t="s">
        <v>19</v>
      </c>
      <c r="H92" s="149" t="s">
        <v>30</v>
      </c>
      <c r="I92" s="149" t="s">
        <v>15</v>
      </c>
      <c r="J92" s="149" t="s">
        <v>31</v>
      </c>
      <c r="K92" s="149" t="s">
        <v>6</v>
      </c>
    </row>
    <row r="93" spans="1:11" ht="24.95" customHeight="1" x14ac:dyDescent="0.25">
      <c r="A93" s="152">
        <v>2300000000</v>
      </c>
      <c r="B93" s="152"/>
      <c r="C93" s="152">
        <v>0</v>
      </c>
      <c r="D93" s="153">
        <f>+A93+B93-C93</f>
        <v>2300000000</v>
      </c>
      <c r="E93" s="153">
        <f>+I90</f>
        <v>2175474775</v>
      </c>
      <c r="F93" s="154">
        <f>+E93/D93</f>
        <v>0.94585859782608694</v>
      </c>
      <c r="G93" s="153">
        <f>+I13</f>
        <v>0</v>
      </c>
      <c r="H93" s="153">
        <f>+D93-E93-G93</f>
        <v>124525225</v>
      </c>
      <c r="I93" s="153">
        <f>+J90</f>
        <v>1512583046</v>
      </c>
      <c r="J93" s="154">
        <f>+I93/D93</f>
        <v>0.65764480260869562</v>
      </c>
      <c r="K93" s="153">
        <f>+K90</f>
        <v>662891729</v>
      </c>
    </row>
    <row r="94" spans="1:11" x14ac:dyDescent="0.25">
      <c r="A94" s="155">
        <v>1</v>
      </c>
      <c r="B94" s="155">
        <v>2</v>
      </c>
      <c r="C94" s="155">
        <v>3</v>
      </c>
      <c r="D94" s="155" t="s">
        <v>5</v>
      </c>
      <c r="E94" s="155">
        <v>5</v>
      </c>
      <c r="F94" s="155" t="s">
        <v>21</v>
      </c>
      <c r="G94" s="155">
        <v>7</v>
      </c>
      <c r="H94" s="155" t="s">
        <v>12</v>
      </c>
      <c r="I94" s="155">
        <v>9</v>
      </c>
      <c r="J94" s="155" t="s">
        <v>33</v>
      </c>
      <c r="K94" s="155" t="s">
        <v>34</v>
      </c>
    </row>
    <row r="97" spans="2:11" x14ac:dyDescent="0.25">
      <c r="B97" s="113"/>
    </row>
    <row r="98" spans="2:11" x14ac:dyDescent="0.25">
      <c r="K98" s="113"/>
    </row>
  </sheetData>
  <mergeCells count="15">
    <mergeCell ref="A6:A7"/>
    <mergeCell ref="B6:B7"/>
    <mergeCell ref="D6:D7"/>
    <mergeCell ref="E6:H6"/>
    <mergeCell ref="I6:I7"/>
    <mergeCell ref="J6:K7"/>
    <mergeCell ref="E7:H7"/>
    <mergeCell ref="G90:H90"/>
    <mergeCell ref="G13:H13"/>
    <mergeCell ref="A15:A16"/>
    <mergeCell ref="E15:H15"/>
    <mergeCell ref="I15:I16"/>
    <mergeCell ref="J15:J16"/>
    <mergeCell ref="E16:F16"/>
    <mergeCell ref="G16:H16"/>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3" sqref="B3:K3"/>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136"/>
    </row>
    <row r="3" spans="1:11" ht="15" customHeight="1" x14ac:dyDescent="0.25">
      <c r="A3" s="148" t="s">
        <v>53</v>
      </c>
      <c r="B3" s="218" t="s">
        <v>1965</v>
      </c>
      <c r="C3" s="218"/>
      <c r="D3" s="218"/>
      <c r="E3" s="218"/>
      <c r="F3" s="218"/>
      <c r="G3" s="218"/>
      <c r="H3" s="218"/>
      <c r="I3" s="218"/>
      <c r="J3" s="218"/>
      <c r="K3" s="218"/>
    </row>
    <row r="4" spans="1:11" ht="12.75" customHeight="1" x14ac:dyDescent="0.25">
      <c r="A4" s="5"/>
      <c r="B4" s="5"/>
      <c r="C4" s="5"/>
      <c r="D4" s="5"/>
      <c r="E4" s="5"/>
      <c r="F4" s="5"/>
      <c r="G4" s="5"/>
      <c r="H4" s="5"/>
      <c r="I4" s="5"/>
      <c r="J4" s="5"/>
      <c r="K4" s="6"/>
    </row>
    <row r="5" spans="1:11" x14ac:dyDescent="0.25">
      <c r="A5" s="205" t="s">
        <v>7</v>
      </c>
      <c r="B5" s="210" t="s">
        <v>35</v>
      </c>
      <c r="C5" s="49"/>
      <c r="D5" s="205" t="s">
        <v>20</v>
      </c>
      <c r="E5" s="207" t="s">
        <v>19</v>
      </c>
      <c r="F5" s="208"/>
      <c r="G5" s="208"/>
      <c r="H5" s="209"/>
      <c r="I5" s="205" t="s">
        <v>10</v>
      </c>
      <c r="J5" s="212" t="s">
        <v>28</v>
      </c>
      <c r="K5" s="213"/>
    </row>
    <row r="6" spans="1:11" x14ac:dyDescent="0.25">
      <c r="A6" s="206"/>
      <c r="B6" s="211"/>
      <c r="C6" s="50"/>
      <c r="D6" s="206"/>
      <c r="E6" s="207" t="s">
        <v>4</v>
      </c>
      <c r="F6" s="208"/>
      <c r="G6" s="208"/>
      <c r="H6" s="209"/>
      <c r="I6" s="206"/>
      <c r="J6" s="214"/>
      <c r="K6" s="215"/>
    </row>
    <row r="7" spans="1:11" ht="12.75" customHeight="1" x14ac:dyDescent="0.25">
      <c r="A7" s="7"/>
      <c r="B7" s="8"/>
      <c r="C7" s="9"/>
      <c r="D7" s="10"/>
      <c r="E7" s="8"/>
      <c r="F7" s="11"/>
      <c r="G7" s="12"/>
      <c r="H7" s="13"/>
      <c r="I7" s="14"/>
      <c r="J7" s="8"/>
      <c r="K7" s="9"/>
    </row>
    <row r="8" spans="1:11" ht="12.75" customHeight="1" x14ac:dyDescent="0.25">
      <c r="A8" s="37"/>
      <c r="B8" s="10"/>
      <c r="C8" s="16"/>
      <c r="D8" s="24"/>
      <c r="E8" s="10"/>
      <c r="F8" s="17"/>
      <c r="G8" s="18"/>
      <c r="H8" s="19"/>
      <c r="I8" s="135"/>
      <c r="J8" s="10"/>
      <c r="K8" s="16"/>
    </row>
    <row r="9" spans="1:11" ht="15" customHeight="1" x14ac:dyDescent="0.25">
      <c r="A9" s="37"/>
      <c r="B9" s="10"/>
      <c r="C9" s="16"/>
      <c r="D9" s="24"/>
      <c r="E9" s="10"/>
      <c r="F9" s="17"/>
      <c r="G9" s="18"/>
      <c r="H9" s="19"/>
      <c r="I9" s="20"/>
      <c r="J9" s="10"/>
      <c r="K9" s="16"/>
    </row>
    <row r="10" spans="1:11" ht="12.75" customHeight="1" x14ac:dyDescent="0.25">
      <c r="A10" s="15"/>
      <c r="B10" s="22"/>
      <c r="C10" s="23"/>
      <c r="D10" s="24"/>
      <c r="E10" s="10"/>
      <c r="F10" s="17"/>
      <c r="G10" s="17"/>
      <c r="H10" s="16"/>
      <c r="I10" s="20"/>
      <c r="J10" s="21"/>
      <c r="K10" s="19"/>
    </row>
    <row r="11" spans="1:11" x14ac:dyDescent="0.25">
      <c r="A11" s="25"/>
      <c r="B11" s="26"/>
      <c r="C11" s="26"/>
      <c r="D11" s="26"/>
      <c r="E11" s="26"/>
      <c r="F11" s="26"/>
      <c r="G11" s="203" t="s">
        <v>22</v>
      </c>
      <c r="H11" s="204"/>
      <c r="I11" s="27">
        <f>SUM(I8:I10)</f>
        <v>0</v>
      </c>
      <c r="J11" s="28"/>
      <c r="K11" s="29"/>
    </row>
    <row r="12" spans="1:11" x14ac:dyDescent="0.25">
      <c r="A12" s="205" t="s">
        <v>7</v>
      </c>
      <c r="B12" s="45" t="s">
        <v>16</v>
      </c>
      <c r="C12" s="51" t="s">
        <v>26</v>
      </c>
      <c r="D12" s="32" t="s">
        <v>26</v>
      </c>
      <c r="E12" s="207" t="s">
        <v>18</v>
      </c>
      <c r="F12" s="208"/>
      <c r="G12" s="208"/>
      <c r="H12" s="209"/>
      <c r="I12" s="205" t="s">
        <v>10</v>
      </c>
      <c r="J12" s="205" t="s">
        <v>8</v>
      </c>
      <c r="K12" s="51" t="s">
        <v>1</v>
      </c>
    </row>
    <row r="13" spans="1:11" x14ac:dyDescent="0.25">
      <c r="A13" s="206"/>
      <c r="B13" s="52" t="s">
        <v>17</v>
      </c>
      <c r="C13" s="52" t="s">
        <v>14</v>
      </c>
      <c r="D13" s="52" t="s">
        <v>13</v>
      </c>
      <c r="E13" s="207" t="s">
        <v>4</v>
      </c>
      <c r="F13" s="209"/>
      <c r="G13" s="207" t="s">
        <v>11</v>
      </c>
      <c r="H13" s="209"/>
      <c r="I13" s="206"/>
      <c r="J13" s="206"/>
      <c r="K13" s="52" t="s">
        <v>2</v>
      </c>
    </row>
    <row r="14" spans="1:11" ht="12.75" customHeight="1" x14ac:dyDescent="0.25">
      <c r="A14" s="33"/>
      <c r="B14" s="7"/>
      <c r="C14" s="121"/>
      <c r="D14" s="121"/>
      <c r="E14" s="10"/>
      <c r="F14" s="16"/>
      <c r="G14" s="8"/>
      <c r="H14" s="16"/>
      <c r="I14" s="35"/>
      <c r="J14" s="35"/>
      <c r="K14" s="35">
        <f>+I14-J14</f>
        <v>0</v>
      </c>
    </row>
    <row r="15" spans="1:11" x14ac:dyDescent="0.25">
      <c r="A15" s="33"/>
      <c r="B15" s="38"/>
      <c r="C15" s="132"/>
      <c r="D15" s="132"/>
      <c r="E15" s="10"/>
      <c r="F15" s="40"/>
      <c r="G15" s="41"/>
      <c r="H15" s="42"/>
      <c r="I15" s="35"/>
      <c r="J15" s="35"/>
      <c r="K15" s="35">
        <f>+I15-J15</f>
        <v>0</v>
      </c>
    </row>
    <row r="16" spans="1:11" x14ac:dyDescent="0.25">
      <c r="A16" s="37"/>
      <c r="B16" s="38"/>
      <c r="C16" s="39"/>
      <c r="D16" s="39"/>
      <c r="E16" s="112"/>
      <c r="F16" s="40"/>
      <c r="G16" s="41"/>
      <c r="H16" s="23"/>
      <c r="I16" s="35"/>
      <c r="J16" s="35"/>
      <c r="K16" s="35">
        <f>+I16-J16</f>
        <v>0</v>
      </c>
    </row>
    <row r="17" spans="1:11" x14ac:dyDescent="0.25">
      <c r="A17" s="37"/>
      <c r="B17" s="38"/>
      <c r="C17" s="39"/>
      <c r="D17" s="39"/>
      <c r="E17" s="10"/>
      <c r="F17" s="40"/>
      <c r="G17" s="134"/>
      <c r="H17" s="23"/>
      <c r="I17" s="35"/>
      <c r="J17" s="35"/>
      <c r="K17" s="35"/>
    </row>
    <row r="18" spans="1:11" x14ac:dyDescent="0.25">
      <c r="A18" s="25"/>
      <c r="B18" s="26"/>
      <c r="C18" s="26"/>
      <c r="D18" s="26"/>
      <c r="E18" s="26"/>
      <c r="F18" s="26"/>
      <c r="G18" s="203" t="s">
        <v>22</v>
      </c>
      <c r="H18" s="204"/>
      <c r="I18" s="44">
        <f>SUM(I14:I17)</f>
        <v>0</v>
      </c>
      <c r="J18" s="44">
        <f>SUM(J14:J17)</f>
        <v>0</v>
      </c>
      <c r="K18" s="44">
        <f>SUM(K14:K17)</f>
        <v>0</v>
      </c>
    </row>
    <row r="19" spans="1:11" ht="12.75" customHeight="1" x14ac:dyDescent="0.25">
      <c r="A19" s="25"/>
      <c r="B19" s="26"/>
      <c r="C19" s="26"/>
      <c r="D19" s="26"/>
      <c r="E19" s="26"/>
      <c r="F19" s="30"/>
      <c r="G19" s="26"/>
      <c r="H19" s="26"/>
      <c r="I19" s="30"/>
      <c r="J19" s="30"/>
      <c r="K19" s="31"/>
    </row>
    <row r="20" spans="1:11" ht="24.95" customHeight="1" x14ac:dyDescent="0.25">
      <c r="A20" s="149" t="s">
        <v>29</v>
      </c>
      <c r="B20" s="150" t="s">
        <v>23</v>
      </c>
      <c r="C20" s="149" t="s">
        <v>9</v>
      </c>
      <c r="D20" s="151" t="s">
        <v>0</v>
      </c>
      <c r="E20" s="149" t="s">
        <v>18</v>
      </c>
      <c r="F20" s="149" t="s">
        <v>25</v>
      </c>
      <c r="G20" s="149" t="s">
        <v>19</v>
      </c>
      <c r="H20" s="149" t="s">
        <v>30</v>
      </c>
      <c r="I20" s="149" t="s">
        <v>15</v>
      </c>
      <c r="J20" s="149" t="s">
        <v>31</v>
      </c>
      <c r="K20" s="149" t="s">
        <v>6</v>
      </c>
    </row>
    <row r="21" spans="1:11" ht="24.95" customHeight="1" x14ac:dyDescent="0.25">
      <c r="A21" s="152">
        <v>0</v>
      </c>
      <c r="B21" s="152"/>
      <c r="C21" s="152">
        <v>0</v>
      </c>
      <c r="D21" s="153">
        <f>+A21+B21-C21</f>
        <v>0</v>
      </c>
      <c r="E21" s="153">
        <f>+I18</f>
        <v>0</v>
      </c>
      <c r="F21" s="154">
        <v>0</v>
      </c>
      <c r="G21" s="153">
        <f>+I11</f>
        <v>0</v>
      </c>
      <c r="H21" s="153">
        <f>+D21-E21-G21</f>
        <v>0</v>
      </c>
      <c r="I21" s="153">
        <f>+J18</f>
        <v>0</v>
      </c>
      <c r="J21" s="154">
        <v>0</v>
      </c>
      <c r="K21" s="153">
        <f>+K18</f>
        <v>0</v>
      </c>
    </row>
    <row r="22" spans="1:11" x14ac:dyDescent="0.25">
      <c r="A22" s="155">
        <v>1</v>
      </c>
      <c r="B22" s="155">
        <v>2</v>
      </c>
      <c r="C22" s="155">
        <v>3</v>
      </c>
      <c r="D22" s="155" t="s">
        <v>5</v>
      </c>
      <c r="E22" s="155">
        <v>5</v>
      </c>
      <c r="F22" s="155" t="s">
        <v>21</v>
      </c>
      <c r="G22" s="155">
        <v>7</v>
      </c>
      <c r="H22" s="155" t="s">
        <v>12</v>
      </c>
      <c r="I22" s="155">
        <v>9</v>
      </c>
      <c r="J22" s="155" t="s">
        <v>33</v>
      </c>
      <c r="K22" s="155" t="s">
        <v>34</v>
      </c>
    </row>
    <row r="24" spans="1:11" x14ac:dyDescent="0.25">
      <c r="B24" s="113"/>
    </row>
    <row r="25" spans="1:11" x14ac:dyDescent="0.25">
      <c r="B25" s="113"/>
      <c r="I25" s="113"/>
    </row>
    <row r="26" spans="1:11" x14ac:dyDescent="0.25">
      <c r="B26" s="113"/>
    </row>
  </sheetData>
  <mergeCells count="16">
    <mergeCell ref="G18:H18"/>
    <mergeCell ref="G11:H11"/>
    <mergeCell ref="A12:A13"/>
    <mergeCell ref="E12:H12"/>
    <mergeCell ref="I12:I13"/>
    <mergeCell ref="J12:J13"/>
    <mergeCell ref="E13:F13"/>
    <mergeCell ref="G13:H13"/>
    <mergeCell ref="B3:K3"/>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ignoredErrors>
    <ignoredError sqref="A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topLeftCell="C1" workbookViewId="0">
      <selection activeCell="O25" sqref="O25"/>
    </sheetView>
  </sheetViews>
  <sheetFormatPr baseColWidth="10" defaultRowHeight="23.1" customHeight="1" x14ac:dyDescent="0.2"/>
  <cols>
    <col min="1" max="2" width="20.5703125" style="55" customWidth="1"/>
    <col min="3" max="3" width="12.7109375" style="55" customWidth="1"/>
    <col min="4" max="4" width="40.7109375" style="55" customWidth="1"/>
    <col min="5" max="6" width="18.5703125" style="55" customWidth="1"/>
    <col min="7" max="7" width="16.42578125" style="55" customWidth="1"/>
    <col min="8" max="8" width="18.5703125" style="55" customWidth="1"/>
    <col min="9" max="9" width="19.42578125" style="55" customWidth="1"/>
    <col min="10" max="10" width="15.7109375" style="55" customWidth="1"/>
    <col min="11" max="11" width="18.5703125" style="55" customWidth="1"/>
    <col min="12" max="12" width="18.7109375" style="55" customWidth="1"/>
    <col min="13" max="13" width="16.7109375" style="55" customWidth="1"/>
    <col min="14" max="14" width="12.7109375" style="55" customWidth="1"/>
    <col min="15" max="15" width="16.7109375" style="55" customWidth="1"/>
    <col min="16" max="16384" width="11.42578125" style="55"/>
  </cols>
  <sheetData>
    <row r="1" spans="1:16" ht="12.75" customHeight="1" x14ac:dyDescent="0.2">
      <c r="C1" s="56"/>
      <c r="D1" s="57"/>
      <c r="E1" s="56"/>
      <c r="F1" s="57" t="s">
        <v>432</v>
      </c>
      <c r="G1" s="56"/>
      <c r="H1" s="56"/>
      <c r="I1" s="56"/>
      <c r="J1" s="56"/>
      <c r="K1" s="56"/>
      <c r="L1" s="56"/>
      <c r="M1" s="56"/>
      <c r="N1" s="56"/>
      <c r="O1" s="108"/>
    </row>
    <row r="2" spans="1:16" ht="12.75" customHeight="1" x14ac:dyDescent="0.2">
      <c r="C2" s="56"/>
      <c r="D2" s="56"/>
      <c r="E2" s="57"/>
      <c r="F2" s="57"/>
      <c r="G2" s="56"/>
      <c r="H2" s="56"/>
      <c r="I2" s="56"/>
      <c r="J2" s="56"/>
      <c r="K2" s="56"/>
      <c r="L2" s="56"/>
      <c r="M2" s="58"/>
      <c r="N2" s="56"/>
      <c r="O2" s="147" t="s">
        <v>1965</v>
      </c>
    </row>
    <row r="3" spans="1:16" ht="33.950000000000003" customHeight="1" x14ac:dyDescent="0.2">
      <c r="A3" s="59" t="s">
        <v>62</v>
      </c>
      <c r="B3" s="59" t="s">
        <v>54</v>
      </c>
      <c r="C3" s="59" t="s">
        <v>3</v>
      </c>
      <c r="D3" s="59" t="s">
        <v>37</v>
      </c>
      <c r="E3" s="80" t="s">
        <v>29</v>
      </c>
      <c r="F3" s="59" t="s">
        <v>23</v>
      </c>
      <c r="G3" s="59" t="s">
        <v>9</v>
      </c>
      <c r="H3" s="80" t="s">
        <v>0</v>
      </c>
      <c r="I3" s="60" t="s">
        <v>18</v>
      </c>
      <c r="J3" s="80" t="s">
        <v>25</v>
      </c>
      <c r="K3" s="61" t="s">
        <v>19</v>
      </c>
      <c r="L3" s="80" t="s">
        <v>30</v>
      </c>
      <c r="M3" s="62" t="s">
        <v>8</v>
      </c>
      <c r="N3" s="80" t="s">
        <v>31</v>
      </c>
      <c r="O3" s="80" t="s">
        <v>6</v>
      </c>
    </row>
    <row r="4" spans="1:16" ht="38.25" customHeight="1" x14ac:dyDescent="0.2">
      <c r="B4" s="80" t="s">
        <v>71</v>
      </c>
      <c r="C4" s="93" t="s">
        <v>55</v>
      </c>
      <c r="D4" s="63" t="s">
        <v>40</v>
      </c>
      <c r="E4" s="81">
        <f>+'1131'!A361</f>
        <v>8900000000</v>
      </c>
      <c r="F4" s="81">
        <f>+'1131'!B361</f>
        <v>1900000000</v>
      </c>
      <c r="G4" s="81">
        <f>+'1131'!C361</f>
        <v>0</v>
      </c>
      <c r="H4" s="81">
        <f>+'1131'!D361</f>
        <v>10800000000</v>
      </c>
      <c r="I4" s="81">
        <f>+'1131'!E361</f>
        <v>9899045954</v>
      </c>
      <c r="J4" s="64">
        <f>+'1131'!F361</f>
        <v>0.91657832907407411</v>
      </c>
      <c r="K4" s="81">
        <f>+'1131'!G361</f>
        <v>314904490</v>
      </c>
      <c r="L4" s="81">
        <f>+'1131'!H361</f>
        <v>586049556</v>
      </c>
      <c r="M4" s="81">
        <f>+'1131'!I361</f>
        <v>6795869417</v>
      </c>
      <c r="N4" s="64">
        <f>+'1131'!J361</f>
        <v>0.62924716824074078</v>
      </c>
      <c r="O4" s="81">
        <f>+'1131'!K361</f>
        <v>3103176537</v>
      </c>
    </row>
    <row r="5" spans="1:16" ht="38.25" customHeight="1" x14ac:dyDescent="0.2">
      <c r="B5" s="80" t="s">
        <v>72</v>
      </c>
      <c r="C5" s="95" t="s">
        <v>56</v>
      </c>
      <c r="D5" s="63" t="s">
        <v>42</v>
      </c>
      <c r="E5" s="81">
        <f>+'1128'!A361</f>
        <v>7741687000</v>
      </c>
      <c r="F5" s="81">
        <f>+'1128'!B361</f>
        <v>900000000</v>
      </c>
      <c r="G5" s="81">
        <f>+'1128'!C361</f>
        <v>0</v>
      </c>
      <c r="H5" s="81">
        <f>+'1128'!D361</f>
        <v>8641687000</v>
      </c>
      <c r="I5" s="81">
        <f>+'1128'!E361</f>
        <v>8516887466</v>
      </c>
      <c r="J5" s="64">
        <f>+'1128'!F361</f>
        <v>0.98555842927428405</v>
      </c>
      <c r="K5" s="81">
        <f>+'1128'!G361</f>
        <v>34329567</v>
      </c>
      <c r="L5" s="81">
        <f>+'1128'!H361</f>
        <v>90469967</v>
      </c>
      <c r="M5" s="81">
        <f>+'1128'!I361</f>
        <v>5658669140</v>
      </c>
      <c r="N5" s="64">
        <f>+'1128'!J361</f>
        <v>0.65481070304906897</v>
      </c>
      <c r="O5" s="81">
        <f>+'1128'!K361</f>
        <v>2858218326</v>
      </c>
    </row>
    <row r="6" spans="1:16" ht="38.25" customHeight="1" x14ac:dyDescent="0.2">
      <c r="B6" s="80" t="s">
        <v>74</v>
      </c>
      <c r="C6" s="92" t="s">
        <v>57</v>
      </c>
      <c r="D6" s="63" t="s">
        <v>45</v>
      </c>
      <c r="E6" s="81">
        <f>+'1120'!A71</f>
        <v>5300000000</v>
      </c>
      <c r="F6" s="81">
        <f>+'1120'!B71</f>
        <v>0</v>
      </c>
      <c r="G6" s="81">
        <f>+'1120'!C71</f>
        <v>0</v>
      </c>
      <c r="H6" s="81">
        <f>+'1120'!D71</f>
        <v>5300000000</v>
      </c>
      <c r="I6" s="81">
        <f>+'1120'!E71</f>
        <v>3386037861</v>
      </c>
      <c r="J6" s="64">
        <f>+'1120'!F71</f>
        <v>0.6388750681132076</v>
      </c>
      <c r="K6" s="81">
        <f>+'1120'!G71</f>
        <v>227883662</v>
      </c>
      <c r="L6" s="81">
        <f>+'1120'!H71</f>
        <v>1686078477</v>
      </c>
      <c r="M6" s="81">
        <f>+'1120'!I71</f>
        <v>1504542049</v>
      </c>
      <c r="N6" s="64">
        <f>+'1120'!J71</f>
        <v>0.28387585830188677</v>
      </c>
      <c r="O6" s="81">
        <f>+'1120'!K71</f>
        <v>1881495812</v>
      </c>
    </row>
    <row r="7" spans="1:16" ht="38.25" customHeight="1" x14ac:dyDescent="0.2">
      <c r="B7" s="80" t="s">
        <v>73</v>
      </c>
      <c r="C7" s="96" t="s">
        <v>58</v>
      </c>
      <c r="D7" s="63" t="s">
        <v>48</v>
      </c>
      <c r="E7" s="81">
        <f>+'1094'!A460</f>
        <v>25000000000</v>
      </c>
      <c r="F7" s="81">
        <f>+'1094'!B460</f>
        <v>-2800000000</v>
      </c>
      <c r="G7" s="81">
        <f>+'1094'!C460</f>
        <v>0</v>
      </c>
      <c r="H7" s="81">
        <f>+'1094'!D460</f>
        <v>22200000000</v>
      </c>
      <c r="I7" s="81">
        <f>+'1094'!E460</f>
        <v>17717117735</v>
      </c>
      <c r="J7" s="64">
        <f>+'1094'!F460</f>
        <v>0.79806836644144141</v>
      </c>
      <c r="K7" s="81">
        <f>+'1094'!G460</f>
        <v>212872800</v>
      </c>
      <c r="L7" s="81">
        <f>+'1094'!H460</f>
        <v>4270009465</v>
      </c>
      <c r="M7" s="81">
        <f>+'1094'!I460</f>
        <v>10973090430</v>
      </c>
      <c r="N7" s="64">
        <f>+'1094'!J460</f>
        <v>0.49428335270270268</v>
      </c>
      <c r="O7" s="81">
        <f>+'1094'!K460</f>
        <v>6744027305</v>
      </c>
    </row>
    <row r="8" spans="1:16" ht="38.25" customHeight="1" x14ac:dyDescent="0.2">
      <c r="B8" s="80" t="s">
        <v>75</v>
      </c>
      <c r="C8" s="94" t="s">
        <v>59</v>
      </c>
      <c r="D8" s="63" t="s">
        <v>51</v>
      </c>
      <c r="E8" s="81">
        <f>+'1129'!A93</f>
        <v>2300000000</v>
      </c>
      <c r="F8" s="81">
        <f>+'1129'!B93</f>
        <v>0</v>
      </c>
      <c r="G8" s="81">
        <f>+'1129'!C93</f>
        <v>0</v>
      </c>
      <c r="H8" s="81">
        <f>+'1129'!D93</f>
        <v>2300000000</v>
      </c>
      <c r="I8" s="81">
        <f>+'1129'!E93</f>
        <v>2175474775</v>
      </c>
      <c r="J8" s="64">
        <f>+'1129'!F93</f>
        <v>0.94585859782608694</v>
      </c>
      <c r="K8" s="81">
        <f>+'1129'!G93</f>
        <v>0</v>
      </c>
      <c r="L8" s="81">
        <f>+'1129'!H93</f>
        <v>124525225</v>
      </c>
      <c r="M8" s="81">
        <f>+'1129'!I93</f>
        <v>1512583046</v>
      </c>
      <c r="N8" s="64">
        <f>+'1129'!J93</f>
        <v>0.65764480260869562</v>
      </c>
      <c r="O8" s="81">
        <f>+'1129'!K93</f>
        <v>662891729</v>
      </c>
    </row>
    <row r="9" spans="1:16" ht="38.25" customHeight="1" x14ac:dyDescent="0.2">
      <c r="B9" s="82"/>
      <c r="C9" s="83"/>
      <c r="D9" s="78" t="s">
        <v>60</v>
      </c>
      <c r="E9" s="71">
        <f>SUM(E4:E8)</f>
        <v>49241687000</v>
      </c>
      <c r="F9" s="71">
        <f>SUM(F4:F8)</f>
        <v>0</v>
      </c>
      <c r="G9" s="71">
        <f>SUM(G4:G8)</f>
        <v>0</v>
      </c>
      <c r="H9" s="71">
        <f>SUM(H4:H8)</f>
        <v>49241687000</v>
      </c>
      <c r="I9" s="71">
        <f>SUM(I4:I8)</f>
        <v>41694563791</v>
      </c>
      <c r="J9" s="66">
        <f>+I9/H9</f>
        <v>0.84673304939775929</v>
      </c>
      <c r="K9" s="71">
        <f>SUM(K4:K8)</f>
        <v>789990519</v>
      </c>
      <c r="L9" s="71">
        <f>SUM(L4:L8)</f>
        <v>6757132690</v>
      </c>
      <c r="M9" s="71">
        <f>SUM(M4:M8)</f>
        <v>26444754082</v>
      </c>
      <c r="N9" s="66">
        <f>+M9/H9</f>
        <v>0.5370399694470257</v>
      </c>
      <c r="O9" s="71">
        <f>SUM(O4:O8)</f>
        <v>15249809709</v>
      </c>
    </row>
    <row r="10" spans="1:16" ht="38.25" customHeight="1" x14ac:dyDescent="0.2">
      <c r="B10" s="82"/>
      <c r="C10" s="83"/>
      <c r="D10" s="70" t="s">
        <v>61</v>
      </c>
      <c r="E10" s="71">
        <f>+E9</f>
        <v>49241687000</v>
      </c>
      <c r="F10" s="71">
        <f t="shared" ref="F10:O10" si="0">+F9</f>
        <v>0</v>
      </c>
      <c r="G10" s="71">
        <f t="shared" si="0"/>
        <v>0</v>
      </c>
      <c r="H10" s="71">
        <f t="shared" si="0"/>
        <v>49241687000</v>
      </c>
      <c r="I10" s="71">
        <f t="shared" si="0"/>
        <v>41694563791</v>
      </c>
      <c r="J10" s="66">
        <f>+I10/H10</f>
        <v>0.84673304939775929</v>
      </c>
      <c r="K10" s="71">
        <f t="shared" si="0"/>
        <v>789990519</v>
      </c>
      <c r="L10" s="71">
        <f t="shared" si="0"/>
        <v>6757132690</v>
      </c>
      <c r="M10" s="71">
        <f t="shared" si="0"/>
        <v>26444754082</v>
      </c>
      <c r="N10" s="66">
        <f>+M10/H10</f>
        <v>0.5370399694470257</v>
      </c>
      <c r="O10" s="71">
        <f t="shared" si="0"/>
        <v>15249809709</v>
      </c>
    </row>
    <row r="11" spans="1:16" ht="38.25" customHeight="1" x14ac:dyDescent="0.2">
      <c r="B11" s="84"/>
      <c r="C11" s="85"/>
      <c r="D11" s="70" t="s">
        <v>63</v>
      </c>
      <c r="E11" s="71">
        <f>+PASIVOS!A21</f>
        <v>0</v>
      </c>
      <c r="F11" s="71">
        <f>+PASIVOS!B21</f>
        <v>0</v>
      </c>
      <c r="G11" s="71">
        <f>+PASIVOS!C21</f>
        <v>0</v>
      </c>
      <c r="H11" s="71">
        <f>+PASIVOS!D21</f>
        <v>0</v>
      </c>
      <c r="I11" s="71">
        <f>+PASIVOS!E21</f>
        <v>0</v>
      </c>
      <c r="J11" s="66">
        <f>+PASIVOS!F21</f>
        <v>0</v>
      </c>
      <c r="K11" s="71">
        <f>+PASIVOS!G21</f>
        <v>0</v>
      </c>
      <c r="L11" s="71">
        <f>+PASIVOS!H21</f>
        <v>0</v>
      </c>
      <c r="M11" s="71">
        <f>+PASIVOS!I21</f>
        <v>0</v>
      </c>
      <c r="N11" s="66">
        <f>+PASIVOS!J21</f>
        <v>0</v>
      </c>
      <c r="O11" s="71">
        <f>+PASIVOS!K21</f>
        <v>0</v>
      </c>
    </row>
    <row r="12" spans="1:16" ht="38.25" customHeight="1" x14ac:dyDescent="0.2">
      <c r="B12" s="84"/>
      <c r="C12" s="85"/>
      <c r="D12" s="78" t="s">
        <v>27</v>
      </c>
      <c r="E12" s="65">
        <f>+E11+E10</f>
        <v>49241687000</v>
      </c>
      <c r="F12" s="65">
        <f>+F11+F10</f>
        <v>0</v>
      </c>
      <c r="G12" s="65">
        <f>+G11+G10</f>
        <v>0</v>
      </c>
      <c r="H12" s="65">
        <f>+H11+H10</f>
        <v>49241687000</v>
      </c>
      <c r="I12" s="65">
        <f>+I11+I10</f>
        <v>41694563791</v>
      </c>
      <c r="J12" s="66">
        <f>+I12/H12</f>
        <v>0.84673304939775929</v>
      </c>
      <c r="K12" s="65">
        <f>+K11+K10</f>
        <v>789990519</v>
      </c>
      <c r="L12" s="65">
        <f>+L11+L10</f>
        <v>6757132690</v>
      </c>
      <c r="M12" s="138">
        <f>+M11+M10</f>
        <v>26444754082</v>
      </c>
      <c r="N12" s="66">
        <f>+M12/H12</f>
        <v>0.5370399694470257</v>
      </c>
      <c r="O12" s="138">
        <f>+O11+O10</f>
        <v>15249809709</v>
      </c>
    </row>
    <row r="13" spans="1:16" ht="27" customHeight="1" x14ac:dyDescent="0.2">
      <c r="B13" s="103"/>
      <c r="C13" s="104"/>
      <c r="D13" s="105"/>
      <c r="E13" s="106"/>
      <c r="F13" s="106"/>
      <c r="G13" s="106"/>
      <c r="H13" s="106"/>
      <c r="I13" s="106"/>
      <c r="J13" s="107"/>
      <c r="K13" s="106"/>
      <c r="L13" s="106"/>
      <c r="M13" s="106"/>
      <c r="N13" s="107"/>
      <c r="O13" s="106"/>
    </row>
    <row r="14" spans="1:16" ht="27" customHeight="1" x14ac:dyDescent="0.2">
      <c r="B14" s="97"/>
      <c r="C14" s="98"/>
      <c r="D14" s="99"/>
      <c r="E14" s="100"/>
      <c r="F14" s="100"/>
      <c r="G14" s="100"/>
      <c r="H14" s="100"/>
      <c r="I14" s="100"/>
      <c r="J14" s="100"/>
      <c r="K14" s="100"/>
      <c r="L14" s="100"/>
      <c r="M14" s="100"/>
      <c r="N14" s="100"/>
      <c r="O14" s="100"/>
      <c r="P14" s="100"/>
    </row>
    <row r="15" spans="1:16" ht="27" customHeight="1" x14ac:dyDescent="0.2">
      <c r="B15" s="97"/>
      <c r="C15" s="98"/>
      <c r="D15" s="99"/>
      <c r="E15" s="100"/>
      <c r="F15" s="100"/>
      <c r="G15" s="100"/>
      <c r="H15" s="100"/>
      <c r="I15" s="100"/>
      <c r="J15" s="100"/>
      <c r="K15" s="100"/>
      <c r="L15" s="100"/>
      <c r="M15" s="100"/>
      <c r="N15" s="100"/>
      <c r="O15" s="100"/>
    </row>
    <row r="16" spans="1:16" ht="38.25" customHeight="1" x14ac:dyDescent="0.2">
      <c r="B16" s="86" t="s">
        <v>64</v>
      </c>
      <c r="C16" s="87"/>
      <c r="D16" s="101" t="s">
        <v>64</v>
      </c>
      <c r="E16" s="71">
        <v>12328530000</v>
      </c>
      <c r="F16" s="71">
        <v>486328236</v>
      </c>
      <c r="G16" s="71">
        <v>0</v>
      </c>
      <c r="H16" s="71">
        <v>12814858236</v>
      </c>
      <c r="I16" s="71">
        <v>9684394900</v>
      </c>
      <c r="J16" s="102">
        <v>0.75571611653059256</v>
      </c>
      <c r="K16" s="71">
        <v>1405806460</v>
      </c>
      <c r="L16" s="71">
        <v>1724656876</v>
      </c>
      <c r="M16" s="71">
        <v>5232847843</v>
      </c>
      <c r="N16" s="102">
        <v>0.4083422341965266</v>
      </c>
      <c r="O16" s="71">
        <v>4451547057</v>
      </c>
    </row>
    <row r="17" spans="2:16" ht="38.25" customHeight="1" x14ac:dyDescent="0.2">
      <c r="B17" s="88" t="s">
        <v>65</v>
      </c>
      <c r="C17" s="89"/>
      <c r="D17" s="72" t="s">
        <v>65</v>
      </c>
      <c r="E17" s="73">
        <v>85080455000</v>
      </c>
      <c r="F17" s="73">
        <v>-486328236</v>
      </c>
      <c r="G17" s="73">
        <v>0</v>
      </c>
      <c r="H17" s="73">
        <v>84594126764</v>
      </c>
      <c r="I17" s="73">
        <v>50445093093</v>
      </c>
      <c r="J17" s="74">
        <v>0.59631909474911071</v>
      </c>
      <c r="K17" s="73">
        <v>38715507</v>
      </c>
      <c r="L17" s="73">
        <v>34110318164</v>
      </c>
      <c r="M17" s="73">
        <v>50435779375</v>
      </c>
      <c r="N17" s="74">
        <v>0.59620899587633691</v>
      </c>
      <c r="O17" s="73">
        <v>9313718</v>
      </c>
    </row>
    <row r="18" spans="2:16" ht="38.25" customHeight="1" x14ac:dyDescent="0.2">
      <c r="B18" s="88" t="s">
        <v>66</v>
      </c>
      <c r="C18" s="89"/>
      <c r="D18" s="75" t="s">
        <v>66</v>
      </c>
      <c r="E18" s="76">
        <v>62534631000</v>
      </c>
      <c r="F18" s="76">
        <v>-486328236</v>
      </c>
      <c r="G18" s="76">
        <v>0</v>
      </c>
      <c r="H18" s="76">
        <v>62048302764</v>
      </c>
      <c r="I18" s="76">
        <v>39775599405</v>
      </c>
      <c r="J18" s="77">
        <v>0.64104250451919742</v>
      </c>
      <c r="K18" s="76">
        <v>0</v>
      </c>
      <c r="L18" s="76">
        <v>22272703359</v>
      </c>
      <c r="M18" s="76">
        <v>39775535687</v>
      </c>
      <c r="N18" s="77">
        <v>0.64104147760956154</v>
      </c>
      <c r="O18" s="76">
        <v>63718</v>
      </c>
    </row>
    <row r="19" spans="2:16" ht="38.25" customHeight="1" x14ac:dyDescent="0.2">
      <c r="B19" s="88" t="s">
        <v>67</v>
      </c>
      <c r="C19" s="89"/>
      <c r="D19" s="75" t="s">
        <v>67</v>
      </c>
      <c r="E19" s="76">
        <v>562489000</v>
      </c>
      <c r="F19" s="76">
        <v>0</v>
      </c>
      <c r="G19" s="76">
        <v>0</v>
      </c>
      <c r="H19" s="76">
        <v>562489000</v>
      </c>
      <c r="I19" s="76">
        <v>342047000</v>
      </c>
      <c r="J19" s="77">
        <v>0.60809544719985631</v>
      </c>
      <c r="K19" s="76">
        <v>36066000</v>
      </c>
      <c r="L19" s="76">
        <v>184376000</v>
      </c>
      <c r="M19" s="76">
        <v>342047000</v>
      </c>
      <c r="N19" s="77">
        <v>0.60809544719985631</v>
      </c>
      <c r="O19" s="76">
        <v>0</v>
      </c>
    </row>
    <row r="20" spans="2:16" ht="38.25" customHeight="1" x14ac:dyDescent="0.2">
      <c r="B20" s="88" t="s">
        <v>68</v>
      </c>
      <c r="C20" s="89"/>
      <c r="D20" s="75" t="s">
        <v>68</v>
      </c>
      <c r="E20" s="76">
        <v>27192000</v>
      </c>
      <c r="F20" s="76">
        <v>0</v>
      </c>
      <c r="G20" s="76">
        <v>0</v>
      </c>
      <c r="H20" s="76">
        <v>27192000</v>
      </c>
      <c r="I20" s="76">
        <v>26916667</v>
      </c>
      <c r="J20" s="77">
        <v>0.98987448514268905</v>
      </c>
      <c r="K20" s="76">
        <v>0</v>
      </c>
      <c r="L20" s="76">
        <v>275333</v>
      </c>
      <c r="M20" s="76">
        <v>17666667</v>
      </c>
      <c r="N20" s="77">
        <v>0.64970090467784647</v>
      </c>
      <c r="O20" s="76">
        <v>9250000</v>
      </c>
    </row>
    <row r="21" spans="2:16" ht="38.25" customHeight="1" x14ac:dyDescent="0.2">
      <c r="B21" s="88" t="s">
        <v>69</v>
      </c>
      <c r="C21" s="89"/>
      <c r="D21" s="75" t="s">
        <v>601</v>
      </c>
      <c r="E21" s="76">
        <v>249391000</v>
      </c>
      <c r="F21" s="76">
        <v>0</v>
      </c>
      <c r="G21" s="76">
        <v>0</v>
      </c>
      <c r="H21" s="76">
        <v>249391000</v>
      </c>
      <c r="I21" s="76">
        <v>0</v>
      </c>
      <c r="J21" s="77">
        <v>0</v>
      </c>
      <c r="K21" s="76">
        <v>0</v>
      </c>
      <c r="L21" s="76">
        <v>249391000</v>
      </c>
      <c r="M21" s="76">
        <v>0</v>
      </c>
      <c r="N21" s="77">
        <v>0</v>
      </c>
      <c r="O21" s="76">
        <v>0</v>
      </c>
    </row>
    <row r="22" spans="2:16" ht="38.25" customHeight="1" x14ac:dyDescent="0.2">
      <c r="B22" s="88" t="s">
        <v>69</v>
      </c>
      <c r="C22" s="89"/>
      <c r="D22" s="75" t="s">
        <v>69</v>
      </c>
      <c r="E22" s="76">
        <v>21706752000</v>
      </c>
      <c r="F22" s="76">
        <v>0</v>
      </c>
      <c r="G22" s="76">
        <v>0</v>
      </c>
      <c r="H22" s="76">
        <v>21706752000</v>
      </c>
      <c r="I22" s="76">
        <v>10300530021</v>
      </c>
      <c r="J22" s="77">
        <v>0.47453115145923258</v>
      </c>
      <c r="K22" s="76">
        <v>2649507</v>
      </c>
      <c r="L22" s="76">
        <v>11403572472</v>
      </c>
      <c r="M22" s="76">
        <v>10300530021</v>
      </c>
      <c r="N22" s="77">
        <v>0.47453115145923258</v>
      </c>
      <c r="O22" s="76">
        <v>0</v>
      </c>
    </row>
    <row r="23" spans="2:16" ht="38.25" customHeight="1" x14ac:dyDescent="0.2">
      <c r="B23" s="88" t="s">
        <v>36</v>
      </c>
      <c r="C23" s="89"/>
      <c r="D23" s="75" t="s">
        <v>36</v>
      </c>
      <c r="E23" s="76">
        <v>0</v>
      </c>
      <c r="F23" s="76">
        <v>0</v>
      </c>
      <c r="G23" s="76">
        <v>0</v>
      </c>
      <c r="H23" s="76">
        <v>0</v>
      </c>
      <c r="I23" s="76">
        <v>0</v>
      </c>
      <c r="J23" s="77">
        <v>0</v>
      </c>
      <c r="K23" s="76">
        <v>0</v>
      </c>
      <c r="L23" s="76">
        <v>0</v>
      </c>
      <c r="M23" s="76">
        <v>0</v>
      </c>
      <c r="N23" s="77">
        <v>0</v>
      </c>
      <c r="O23" s="76">
        <v>0</v>
      </c>
    </row>
    <row r="24" spans="2:16" ht="38.25" customHeight="1" x14ac:dyDescent="0.2">
      <c r="B24" s="88" t="s">
        <v>70</v>
      </c>
      <c r="C24" s="89"/>
      <c r="D24" s="78" t="s">
        <v>70</v>
      </c>
      <c r="E24" s="65">
        <v>97408985000</v>
      </c>
      <c r="F24" s="65">
        <v>0</v>
      </c>
      <c r="G24" s="65">
        <v>0</v>
      </c>
      <c r="H24" s="65">
        <v>97408985000</v>
      </c>
      <c r="I24" s="67">
        <v>60129487993</v>
      </c>
      <c r="J24" s="79">
        <v>0.61728892866505081</v>
      </c>
      <c r="K24" s="68">
        <v>1444521967</v>
      </c>
      <c r="L24" s="65">
        <v>35834975040</v>
      </c>
      <c r="M24" s="69">
        <v>55668627218</v>
      </c>
      <c r="N24" s="79">
        <v>0.5714937612582659</v>
      </c>
      <c r="O24" s="65">
        <v>4460860775</v>
      </c>
    </row>
    <row r="25" spans="2:16" ht="38.25" customHeight="1" x14ac:dyDescent="0.2">
      <c r="B25" s="90"/>
      <c r="C25" s="91"/>
      <c r="D25" s="78" t="s">
        <v>24</v>
      </c>
      <c r="E25" s="65">
        <f>+E12+E24</f>
        <v>146650672000</v>
      </c>
      <c r="F25" s="65">
        <f>+F12+F24</f>
        <v>0</v>
      </c>
      <c r="G25" s="65">
        <f>+G12+G24</f>
        <v>0</v>
      </c>
      <c r="H25" s="65">
        <f>+H12+H24</f>
        <v>146650672000</v>
      </c>
      <c r="I25" s="67">
        <f>+I12+I24</f>
        <v>101824051784</v>
      </c>
      <c r="J25" s="66">
        <f>+I25/H25</f>
        <v>0.69433061843726163</v>
      </c>
      <c r="K25" s="68">
        <f>+K12+K24</f>
        <v>2234512486</v>
      </c>
      <c r="L25" s="65">
        <f>+L12+L24</f>
        <v>42592107730</v>
      </c>
      <c r="M25" s="139">
        <f>+M12+M24</f>
        <v>82113381300</v>
      </c>
      <c r="N25" s="66">
        <f>+M25/H25</f>
        <v>0.55992502577826575</v>
      </c>
      <c r="O25" s="138">
        <f>+O12+O24</f>
        <v>19710670484</v>
      </c>
    </row>
    <row r="26" spans="2:16" ht="23.1" customHeight="1" x14ac:dyDescent="0.2">
      <c r="F26" s="110"/>
      <c r="H26" s="110"/>
      <c r="I26" s="111"/>
      <c r="M26" s="110"/>
    </row>
    <row r="27" spans="2:16" ht="23.1" customHeight="1" x14ac:dyDescent="0.2">
      <c r="E27" s="110"/>
      <c r="F27" s="110"/>
      <c r="G27" s="110"/>
      <c r="H27" s="110"/>
      <c r="I27" s="110"/>
      <c r="J27" s="110"/>
      <c r="K27" s="110"/>
      <c r="L27" s="110"/>
      <c r="M27" s="110"/>
      <c r="N27" s="110"/>
      <c r="O27" s="110"/>
      <c r="P27" s="110"/>
    </row>
    <row r="28" spans="2:16" ht="23.1" customHeight="1" x14ac:dyDescent="0.2">
      <c r="E28" s="110"/>
      <c r="F28" s="110"/>
      <c r="G28" s="110"/>
      <c r="H28" s="110"/>
      <c r="I28" s="110"/>
      <c r="J28" s="110"/>
      <c r="K28" s="110"/>
      <c r="L28" s="110"/>
      <c r="M28" s="110"/>
      <c r="N28" s="110"/>
      <c r="O28" s="11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1131</vt:lpstr>
      <vt:lpstr>1128</vt:lpstr>
      <vt:lpstr>1120</vt:lpstr>
      <vt:lpstr>1094</vt:lpstr>
      <vt:lpstr>1129</vt:lpstr>
      <vt:lpstr>PASIVOS</vt:lpstr>
      <vt:lpstr>TOTAL</vt:lpstr>
      <vt:lpstr>'1094'!Área_de_impresión</vt:lpstr>
      <vt:lpstr>'1120'!Área_de_impresión</vt:lpstr>
      <vt:lpstr>'1128'!Área_de_impresión</vt:lpstr>
      <vt:lpstr>'1129'!Área_de_impresión</vt:lpstr>
      <vt:lpstr>'1131'!Área_de_impresión</vt:lpstr>
      <vt:lpstr>PASIVOS!Área_de_impresión</vt:lpstr>
      <vt:lpstr>TOTAL!Área_de_impresión</vt:lpstr>
      <vt:lpstr>'1094'!Títulos_a_imprimir</vt:lpstr>
      <vt:lpstr>'1128'!Títulos_a_imprimir</vt:lpstr>
      <vt:lpstr>'1131'!Títulos_a_imprimir</vt:lpstr>
      <vt:lpstr>PASIVOS!Títulos_a_imprimir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Sandra Mary Pereira Lizcano</cp:lastModifiedBy>
  <cp:lastPrinted>2017-10-27T19:53:29Z</cp:lastPrinted>
  <dcterms:created xsi:type="dcterms:W3CDTF">2002-01-22T18:31:49Z</dcterms:created>
  <dcterms:modified xsi:type="dcterms:W3CDTF">2018-10-13T00:31:45Z</dcterms:modified>
</cp:coreProperties>
</file>