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25" yWindow="4410" windowWidth="9180" windowHeight="4515" tabRatio="882"/>
  </bookViews>
  <sheets>
    <sheet name="1131" sheetId="258" r:id="rId1"/>
    <sheet name="1128" sheetId="257" r:id="rId2"/>
    <sheet name="1120" sheetId="256" r:id="rId3"/>
    <sheet name="1094" sheetId="255" r:id="rId4"/>
    <sheet name="1129" sheetId="254" r:id="rId5"/>
    <sheet name="PASIVOS" sheetId="251" r:id="rId6"/>
    <sheet name="TOTAL" sheetId="252" r:id="rId7"/>
  </sheets>
  <definedNames>
    <definedName name="_xlnm.Print_Area" localSheetId="3">'1094'!$A$1:$K$272</definedName>
    <definedName name="_xlnm.Print_Area" localSheetId="2">'1120'!$A$1:$K$43</definedName>
    <definedName name="_xlnm.Print_Area" localSheetId="1">'1128'!$A$1:$K$224</definedName>
    <definedName name="_xlnm.Print_Area" localSheetId="4">'1129'!$A$1:$K$64</definedName>
    <definedName name="_xlnm.Print_Area" localSheetId="0">'1131'!$A$1:$K$199</definedName>
    <definedName name="_xlnm.Print_Area" localSheetId="5">PASIVOS!$A$1:$K$22</definedName>
    <definedName name="_xlnm.Print_Area" localSheetId="6">TOTAL!$B$3:$O$25</definedName>
    <definedName name="_xlnm.Print_Titles" localSheetId="3">'1094'!$17:$18</definedName>
    <definedName name="_xlnm.Print_Titles" localSheetId="1">'1128'!$23:$24</definedName>
    <definedName name="_xlnm.Print_Titles" localSheetId="0">'1131'!$14:$15</definedName>
    <definedName name="_xlnm.Print_Titles" localSheetId="5">PASIVOS!$12:$13</definedName>
    <definedName name="_xlnm.Print_Titles" localSheetId="6">TOTAL!$1:$3</definedName>
  </definedNames>
  <calcPr calcId="171027" fullCalcOnLoad="1"/>
</workbook>
</file>

<file path=xl/calcChain.xml><?xml version="1.0" encoding="utf-8"?>
<calcChain xmlns="http://schemas.openxmlformats.org/spreadsheetml/2006/main">
  <c r="K193" i="258" l="1"/>
  <c r="K266" i="255"/>
  <c r="K265" i="255"/>
  <c r="K264" i="255"/>
  <c r="K263" i="255"/>
  <c r="I17" i="257"/>
  <c r="I21" i="257"/>
  <c r="G223" i="257"/>
  <c r="K5" i="252"/>
  <c r="K218" i="257"/>
  <c r="I9" i="258"/>
  <c r="I12" i="258"/>
  <c r="G198" i="258"/>
  <c r="K4" i="252"/>
  <c r="K9" i="252"/>
  <c r="K10" i="252"/>
  <c r="K12" i="252"/>
  <c r="K25" i="252"/>
  <c r="K192" i="258"/>
  <c r="J195" i="258"/>
  <c r="I198" i="258"/>
  <c r="K191" i="258"/>
  <c r="K190" i="258"/>
  <c r="K189" i="258"/>
  <c r="K57" i="254"/>
  <c r="K262" i="255"/>
  <c r="K261" i="255"/>
  <c r="K186" i="258"/>
  <c r="K185" i="258"/>
  <c r="K184" i="258"/>
  <c r="K183" i="258"/>
  <c r="K182" i="258"/>
  <c r="K181" i="258"/>
  <c r="K180" i="258"/>
  <c r="J220" i="257"/>
  <c r="I223" i="257"/>
  <c r="I10" i="254"/>
  <c r="I12" i="254"/>
  <c r="G63" i="254"/>
  <c r="K8" i="252"/>
  <c r="K56" i="254"/>
  <c r="K179" i="258"/>
  <c r="K178" i="258"/>
  <c r="K177" i="258"/>
  <c r="K176" i="258"/>
  <c r="K260" i="255"/>
  <c r="K259" i="255"/>
  <c r="K258" i="255"/>
  <c r="K257" i="255"/>
  <c r="I9" i="256"/>
  <c r="K55" i="254"/>
  <c r="K54" i="254"/>
  <c r="K53" i="254"/>
  <c r="K52" i="254"/>
  <c r="K51" i="254"/>
  <c r="K50" i="254"/>
  <c r="K49" i="254"/>
  <c r="K48" i="254"/>
  <c r="K47" i="254"/>
  <c r="K46" i="254"/>
  <c r="K45" i="254"/>
  <c r="K44" i="254"/>
  <c r="K43" i="254"/>
  <c r="K42" i="254"/>
  <c r="K41" i="254"/>
  <c r="K40" i="254"/>
  <c r="K39" i="254"/>
  <c r="K38" i="254"/>
  <c r="K37" i="254"/>
  <c r="K36" i="254"/>
  <c r="K35" i="254"/>
  <c r="K34" i="254"/>
  <c r="K33" i="254"/>
  <c r="K32" i="254"/>
  <c r="K31" i="254"/>
  <c r="K30" i="254"/>
  <c r="K29" i="254"/>
  <c r="K28" i="254"/>
  <c r="K27" i="254"/>
  <c r="K26" i="254"/>
  <c r="K25" i="254"/>
  <c r="K24" i="254"/>
  <c r="K23" i="254"/>
  <c r="K22" i="254"/>
  <c r="K21" i="254"/>
  <c r="K20" i="254"/>
  <c r="K19" i="254"/>
  <c r="K18" i="254"/>
  <c r="K17" i="254"/>
  <c r="K60" i="254"/>
  <c r="K63" i="254"/>
  <c r="O8" i="252"/>
  <c r="K16" i="254"/>
  <c r="K256" i="255"/>
  <c r="K255" i="255"/>
  <c r="K254" i="255"/>
  <c r="K253" i="255"/>
  <c r="K252" i="255"/>
  <c r="K251" i="255"/>
  <c r="K250" i="255"/>
  <c r="K249" i="255"/>
  <c r="K248" i="255"/>
  <c r="K247" i="255"/>
  <c r="K246" i="255"/>
  <c r="K245" i="255"/>
  <c r="K244" i="255"/>
  <c r="K243" i="255"/>
  <c r="K242" i="255"/>
  <c r="K241" i="255"/>
  <c r="K240" i="255"/>
  <c r="K239" i="255"/>
  <c r="K238" i="255"/>
  <c r="K237" i="255"/>
  <c r="K236" i="255"/>
  <c r="K235" i="255"/>
  <c r="K234" i="255"/>
  <c r="K233" i="255"/>
  <c r="K232" i="255"/>
  <c r="K231" i="255"/>
  <c r="K230" i="255"/>
  <c r="K229" i="255"/>
  <c r="K228" i="255"/>
  <c r="K227" i="255"/>
  <c r="K226" i="255"/>
  <c r="K225" i="255"/>
  <c r="K224" i="255"/>
  <c r="K223" i="255"/>
  <c r="K222" i="255"/>
  <c r="K221" i="255"/>
  <c r="K220" i="255"/>
  <c r="K219" i="255"/>
  <c r="K218" i="255"/>
  <c r="K217" i="255"/>
  <c r="K216" i="255"/>
  <c r="K215" i="255"/>
  <c r="K214" i="255"/>
  <c r="K213" i="255"/>
  <c r="K212" i="255"/>
  <c r="K211" i="255"/>
  <c r="K210" i="255"/>
  <c r="K209" i="255"/>
  <c r="K208" i="255"/>
  <c r="K207" i="255"/>
  <c r="K206" i="255"/>
  <c r="K205" i="255"/>
  <c r="K204" i="255"/>
  <c r="K203" i="255"/>
  <c r="K202" i="255"/>
  <c r="K201" i="255"/>
  <c r="K200" i="255"/>
  <c r="K199" i="255"/>
  <c r="K198" i="255"/>
  <c r="K197" i="255"/>
  <c r="K196" i="255"/>
  <c r="K195" i="255"/>
  <c r="K194" i="255"/>
  <c r="K193" i="255"/>
  <c r="K192" i="255"/>
  <c r="K191" i="255"/>
  <c r="K190" i="255"/>
  <c r="K189" i="255"/>
  <c r="K188" i="255"/>
  <c r="K187" i="255"/>
  <c r="K186" i="255"/>
  <c r="K185" i="255"/>
  <c r="K184" i="255"/>
  <c r="K183" i="255"/>
  <c r="K182" i="255"/>
  <c r="K181" i="255"/>
  <c r="K180" i="255"/>
  <c r="K179" i="255"/>
  <c r="K178" i="255"/>
  <c r="K177" i="255"/>
  <c r="K176" i="255"/>
  <c r="D271" i="255"/>
  <c r="H7" i="252"/>
  <c r="K216" i="257"/>
  <c r="K215" i="257"/>
  <c r="K214" i="257"/>
  <c r="K213" i="257"/>
  <c r="K212" i="257"/>
  <c r="K211" i="257"/>
  <c r="K210" i="257"/>
  <c r="K209" i="257"/>
  <c r="K208" i="257"/>
  <c r="K207" i="257"/>
  <c r="K206" i="257"/>
  <c r="K205" i="257"/>
  <c r="K204" i="257"/>
  <c r="K203" i="257"/>
  <c r="K202" i="257"/>
  <c r="K201" i="257"/>
  <c r="K200" i="257"/>
  <c r="K199" i="257"/>
  <c r="K198" i="257"/>
  <c r="K197" i="257"/>
  <c r="K196" i="257"/>
  <c r="K195" i="257"/>
  <c r="K194" i="257"/>
  <c r="K193" i="257"/>
  <c r="K192" i="257"/>
  <c r="K191" i="257"/>
  <c r="K190" i="257"/>
  <c r="K189" i="257"/>
  <c r="K188" i="257"/>
  <c r="K187" i="257"/>
  <c r="K186" i="257"/>
  <c r="K185" i="257"/>
  <c r="K184" i="257"/>
  <c r="K183" i="257"/>
  <c r="K182" i="257"/>
  <c r="K181" i="257"/>
  <c r="K180" i="257"/>
  <c r="K179" i="257"/>
  <c r="K178" i="257"/>
  <c r="K177" i="257"/>
  <c r="K176" i="257"/>
  <c r="K175" i="257"/>
  <c r="K174" i="257"/>
  <c r="K173" i="257"/>
  <c r="K172" i="257"/>
  <c r="K175" i="258"/>
  <c r="K174" i="258"/>
  <c r="K173" i="258"/>
  <c r="K172" i="258"/>
  <c r="K171" i="258"/>
  <c r="K170" i="258"/>
  <c r="K169" i="258"/>
  <c r="K168" i="258"/>
  <c r="K167" i="258"/>
  <c r="K166" i="258"/>
  <c r="K165" i="258"/>
  <c r="K164" i="258"/>
  <c r="K163" i="258"/>
  <c r="K162" i="258"/>
  <c r="K161" i="258"/>
  <c r="K160" i="258"/>
  <c r="K159" i="258"/>
  <c r="K158" i="258"/>
  <c r="K157" i="258"/>
  <c r="K156" i="258"/>
  <c r="K155" i="258"/>
  <c r="K154" i="258"/>
  <c r="K153" i="258"/>
  <c r="K152" i="258"/>
  <c r="K151" i="258"/>
  <c r="K150" i="258"/>
  <c r="K149" i="258"/>
  <c r="K148" i="258"/>
  <c r="K147" i="258"/>
  <c r="K146" i="258"/>
  <c r="K145" i="258"/>
  <c r="K144" i="258"/>
  <c r="K143" i="258"/>
  <c r="K142" i="258"/>
  <c r="K141" i="258"/>
  <c r="K140" i="258"/>
  <c r="K139" i="258"/>
  <c r="K138" i="258"/>
  <c r="K137" i="258"/>
  <c r="K136" i="258"/>
  <c r="K135" i="258"/>
  <c r="K134" i="258"/>
  <c r="K133" i="258"/>
  <c r="K132" i="258"/>
  <c r="K131" i="258"/>
  <c r="K130" i="258"/>
  <c r="K129" i="258"/>
  <c r="K128" i="258"/>
  <c r="K175" i="255"/>
  <c r="K174" i="255"/>
  <c r="K173" i="255"/>
  <c r="K172" i="255"/>
  <c r="K171" i="255"/>
  <c r="K170" i="255"/>
  <c r="K169" i="255"/>
  <c r="K168" i="255"/>
  <c r="K167" i="255"/>
  <c r="K166" i="255"/>
  <c r="K165" i="255"/>
  <c r="K164" i="255"/>
  <c r="K163" i="255"/>
  <c r="K162" i="255"/>
  <c r="K161" i="255"/>
  <c r="K160" i="255"/>
  <c r="K159" i="255"/>
  <c r="K158" i="255"/>
  <c r="K157" i="255"/>
  <c r="K156" i="255"/>
  <c r="K155" i="255"/>
  <c r="K154" i="255"/>
  <c r="K153" i="255"/>
  <c r="K152" i="255"/>
  <c r="K151" i="255"/>
  <c r="K150" i="255"/>
  <c r="K149" i="255"/>
  <c r="K148" i="255"/>
  <c r="K147" i="255"/>
  <c r="K146" i="255"/>
  <c r="K145" i="255"/>
  <c r="K144" i="255"/>
  <c r="K143" i="255"/>
  <c r="K142" i="255"/>
  <c r="K141" i="255"/>
  <c r="K140" i="255"/>
  <c r="K139" i="255"/>
  <c r="K138" i="255"/>
  <c r="K137" i="255"/>
  <c r="K136" i="255"/>
  <c r="K135" i="255"/>
  <c r="K134" i="255"/>
  <c r="K133" i="255"/>
  <c r="K132" i="255"/>
  <c r="K131" i="255"/>
  <c r="K130" i="255"/>
  <c r="K129" i="255"/>
  <c r="K128" i="255"/>
  <c r="K127" i="255"/>
  <c r="K126" i="255"/>
  <c r="K125" i="255"/>
  <c r="K124" i="255"/>
  <c r="K123" i="255"/>
  <c r="K122" i="255"/>
  <c r="K121" i="255"/>
  <c r="K120" i="255"/>
  <c r="K119" i="255"/>
  <c r="K118" i="255"/>
  <c r="K117" i="255"/>
  <c r="K116" i="255"/>
  <c r="K115" i="255"/>
  <c r="K114" i="255"/>
  <c r="K113" i="255"/>
  <c r="K112" i="255"/>
  <c r="K111" i="255"/>
  <c r="K110" i="255"/>
  <c r="K109" i="255"/>
  <c r="K108" i="255"/>
  <c r="K107" i="255"/>
  <c r="K106" i="255"/>
  <c r="K105" i="255"/>
  <c r="K104" i="255"/>
  <c r="K103" i="255"/>
  <c r="K102" i="255"/>
  <c r="K101" i="255"/>
  <c r="K100" i="255"/>
  <c r="K99" i="255"/>
  <c r="K98" i="255"/>
  <c r="K97" i="255"/>
  <c r="K96" i="255"/>
  <c r="K95" i="255"/>
  <c r="K94" i="255"/>
  <c r="K93" i="255"/>
  <c r="K92" i="255"/>
  <c r="K91" i="255"/>
  <c r="K90" i="255"/>
  <c r="K89" i="255"/>
  <c r="K88" i="255"/>
  <c r="K87" i="255"/>
  <c r="K86" i="255"/>
  <c r="K85" i="255"/>
  <c r="K84" i="255"/>
  <c r="K83" i="255"/>
  <c r="K82" i="255"/>
  <c r="K81" i="255"/>
  <c r="K80" i="255"/>
  <c r="K79" i="255"/>
  <c r="K78" i="255"/>
  <c r="K77" i="255"/>
  <c r="K76" i="255"/>
  <c r="K75" i="255"/>
  <c r="K74" i="255"/>
  <c r="K73" i="255"/>
  <c r="K72" i="255"/>
  <c r="K71" i="255"/>
  <c r="K70" i="255"/>
  <c r="K69" i="255"/>
  <c r="K68" i="255"/>
  <c r="K67" i="255"/>
  <c r="K66" i="255"/>
  <c r="K65" i="255"/>
  <c r="K64" i="255"/>
  <c r="K63" i="255"/>
  <c r="K171" i="257"/>
  <c r="K170" i="257"/>
  <c r="K169" i="257"/>
  <c r="K168" i="257"/>
  <c r="K167" i="257"/>
  <c r="K166" i="257"/>
  <c r="K165" i="257"/>
  <c r="K164" i="257"/>
  <c r="K163" i="257"/>
  <c r="K162" i="257"/>
  <c r="K161" i="257"/>
  <c r="K160" i="257"/>
  <c r="K159" i="257"/>
  <c r="K158" i="257"/>
  <c r="K157" i="257"/>
  <c r="K156" i="257"/>
  <c r="K155" i="257"/>
  <c r="K154" i="257"/>
  <c r="K153" i="257"/>
  <c r="K152" i="257"/>
  <c r="K151" i="257"/>
  <c r="K150" i="257"/>
  <c r="K149" i="257"/>
  <c r="K148" i="257"/>
  <c r="K147" i="257"/>
  <c r="K146" i="257"/>
  <c r="K145" i="257"/>
  <c r="K144" i="257"/>
  <c r="K143" i="257"/>
  <c r="K142" i="257"/>
  <c r="K141" i="257"/>
  <c r="K140" i="257"/>
  <c r="K139" i="257"/>
  <c r="K138" i="257"/>
  <c r="K137" i="257"/>
  <c r="K136" i="257"/>
  <c r="K135" i="257"/>
  <c r="K134" i="257"/>
  <c r="K133" i="257"/>
  <c r="K132" i="257"/>
  <c r="K131" i="257"/>
  <c r="K130" i="257"/>
  <c r="K129" i="257"/>
  <c r="K128" i="257"/>
  <c r="K127" i="257"/>
  <c r="K126" i="257"/>
  <c r="K125" i="257"/>
  <c r="K124" i="257"/>
  <c r="K123" i="257"/>
  <c r="K122" i="257"/>
  <c r="K121" i="257"/>
  <c r="K120" i="257"/>
  <c r="K119" i="257"/>
  <c r="K118" i="257"/>
  <c r="K117" i="257"/>
  <c r="K116" i="257"/>
  <c r="K115" i="257"/>
  <c r="K114" i="257"/>
  <c r="K127" i="258"/>
  <c r="K126" i="258"/>
  <c r="K125" i="258"/>
  <c r="K124" i="258"/>
  <c r="K123" i="258"/>
  <c r="K122" i="258"/>
  <c r="K121" i="258"/>
  <c r="K120" i="258"/>
  <c r="K119" i="258"/>
  <c r="K118" i="258"/>
  <c r="K117" i="258"/>
  <c r="K116" i="258"/>
  <c r="K115" i="258"/>
  <c r="K114" i="258"/>
  <c r="K113" i="258"/>
  <c r="K112" i="258"/>
  <c r="K111" i="258"/>
  <c r="K110" i="258"/>
  <c r="K109" i="258"/>
  <c r="K108" i="258"/>
  <c r="K107" i="258"/>
  <c r="K106" i="258"/>
  <c r="K105" i="258"/>
  <c r="K104" i="258"/>
  <c r="K103" i="258"/>
  <c r="K102" i="258"/>
  <c r="K101" i="258"/>
  <c r="K100" i="258"/>
  <c r="K99" i="258"/>
  <c r="K98" i="258"/>
  <c r="K97" i="258"/>
  <c r="K96" i="258"/>
  <c r="K95" i="258"/>
  <c r="K94" i="258"/>
  <c r="K93" i="258"/>
  <c r="K92" i="258"/>
  <c r="K91" i="258"/>
  <c r="K90" i="258"/>
  <c r="K89" i="258"/>
  <c r="K88" i="258"/>
  <c r="K87" i="258"/>
  <c r="K86" i="258"/>
  <c r="K85" i="258"/>
  <c r="K84" i="258"/>
  <c r="K83" i="258"/>
  <c r="K82" i="258"/>
  <c r="K81" i="258"/>
  <c r="K80" i="258"/>
  <c r="K79" i="258"/>
  <c r="K78" i="258"/>
  <c r="K77" i="258"/>
  <c r="K76" i="258"/>
  <c r="K75" i="258"/>
  <c r="K74" i="258"/>
  <c r="K73" i="258"/>
  <c r="K72" i="258"/>
  <c r="K71" i="258"/>
  <c r="K70" i="258"/>
  <c r="K69" i="258"/>
  <c r="K68" i="258"/>
  <c r="K67" i="258"/>
  <c r="K66" i="258"/>
  <c r="K65" i="258"/>
  <c r="K64" i="258"/>
  <c r="K63" i="258"/>
  <c r="K62" i="258"/>
  <c r="K61" i="258"/>
  <c r="K60" i="258"/>
  <c r="K59" i="258"/>
  <c r="K58" i="258"/>
  <c r="K57" i="258"/>
  <c r="K56" i="258"/>
  <c r="K55" i="258"/>
  <c r="K54" i="258"/>
  <c r="K53" i="258"/>
  <c r="F7" i="252"/>
  <c r="D223" i="257"/>
  <c r="H5" i="252"/>
  <c r="K106" i="257"/>
  <c r="K52" i="255"/>
  <c r="K50" i="255"/>
  <c r="K41" i="255"/>
  <c r="I15" i="255"/>
  <c r="G271" i="255"/>
  <c r="K7" i="252"/>
  <c r="K34" i="255"/>
  <c r="K85" i="257"/>
  <c r="K16" i="251"/>
  <c r="D198" i="258"/>
  <c r="H4" i="252"/>
  <c r="H9" i="252"/>
  <c r="K91" i="257"/>
  <c r="K57" i="257"/>
  <c r="K53" i="257"/>
  <c r="K43" i="258"/>
  <c r="K42" i="255"/>
  <c r="K109" i="257"/>
  <c r="K102" i="257"/>
  <c r="K99" i="257"/>
  <c r="K97" i="257"/>
  <c r="K96" i="257"/>
  <c r="K84" i="257"/>
  <c r="K83" i="257"/>
  <c r="K82" i="257"/>
  <c r="K72" i="257"/>
  <c r="K65" i="257"/>
  <c r="K63" i="257"/>
  <c r="K62" i="257"/>
  <c r="K61" i="257"/>
  <c r="K59" i="257"/>
  <c r="K58" i="257"/>
  <c r="K55" i="257"/>
  <c r="K28" i="257"/>
  <c r="K19" i="258"/>
  <c r="K33" i="255"/>
  <c r="K24" i="258"/>
  <c r="K28" i="258"/>
  <c r="I11" i="251"/>
  <c r="K60" i="257"/>
  <c r="K23" i="258"/>
  <c r="I39" i="256"/>
  <c r="E42" i="256"/>
  <c r="K14" i="251"/>
  <c r="K18" i="251"/>
  <c r="K21" i="251"/>
  <c r="O11" i="252"/>
  <c r="J18" i="251"/>
  <c r="I18" i="251"/>
  <c r="E21" i="251"/>
  <c r="I11" i="252"/>
  <c r="K77" i="257"/>
  <c r="K41" i="257"/>
  <c r="K46" i="257"/>
  <c r="J268" i="255"/>
  <c r="I271" i="255"/>
  <c r="K113" i="257"/>
  <c r="K112" i="257"/>
  <c r="K111" i="257"/>
  <c r="K110" i="257"/>
  <c r="K62" i="255"/>
  <c r="K61" i="255"/>
  <c r="K60" i="255"/>
  <c r="K59" i="255"/>
  <c r="K58" i="255"/>
  <c r="K57" i="255"/>
  <c r="K56" i="255"/>
  <c r="K55" i="255"/>
  <c r="K54" i="255"/>
  <c r="K53" i="255"/>
  <c r="K51" i="255"/>
  <c r="K108" i="257"/>
  <c r="K107" i="257"/>
  <c r="K105" i="257"/>
  <c r="K104" i="257"/>
  <c r="K103" i="257"/>
  <c r="K101" i="257"/>
  <c r="K100" i="257"/>
  <c r="K49" i="255"/>
  <c r="K48" i="255"/>
  <c r="K47" i="255"/>
  <c r="K46" i="255"/>
  <c r="K45" i="255"/>
  <c r="K44" i="255"/>
  <c r="K43" i="255"/>
  <c r="K40" i="255"/>
  <c r="K39" i="255"/>
  <c r="K38" i="255"/>
  <c r="K37" i="255"/>
  <c r="K36" i="255"/>
  <c r="K98" i="257"/>
  <c r="K95" i="257"/>
  <c r="I12" i="256"/>
  <c r="G42" i="256"/>
  <c r="K6" i="252"/>
  <c r="K35" i="255"/>
  <c r="K32" i="255"/>
  <c r="K31" i="255"/>
  <c r="K30" i="255"/>
  <c r="K29" i="255"/>
  <c r="K94" i="257"/>
  <c r="K93" i="257"/>
  <c r="K92" i="257"/>
  <c r="K90" i="257"/>
  <c r="K89" i="257"/>
  <c r="K88" i="257"/>
  <c r="K87" i="257"/>
  <c r="K86" i="257"/>
  <c r="K81" i="257"/>
  <c r="K52" i="258"/>
  <c r="K51" i="258"/>
  <c r="K50" i="258"/>
  <c r="K49" i="258"/>
  <c r="K80" i="257"/>
  <c r="K79" i="257"/>
  <c r="K78" i="257"/>
  <c r="K48" i="258"/>
  <c r="K47" i="258"/>
  <c r="K46" i="258"/>
  <c r="K45" i="258"/>
  <c r="K44" i="258"/>
  <c r="K42" i="258"/>
  <c r="K41" i="258"/>
  <c r="K40" i="258"/>
  <c r="K39" i="258"/>
  <c r="K38" i="258"/>
  <c r="K37" i="258"/>
  <c r="K36" i="258"/>
  <c r="K35" i="258"/>
  <c r="K34" i="258"/>
  <c r="K33" i="258"/>
  <c r="K32" i="258"/>
  <c r="K31" i="258"/>
  <c r="K76" i="257"/>
  <c r="K75" i="257"/>
  <c r="K74" i="257"/>
  <c r="K73" i="257"/>
  <c r="K68" i="257"/>
  <c r="K67" i="257"/>
  <c r="K66" i="257"/>
  <c r="K18" i="258"/>
  <c r="K27" i="258"/>
  <c r="K22" i="258"/>
  <c r="K71" i="257"/>
  <c r="K70" i="257"/>
  <c r="K69" i="257"/>
  <c r="K64" i="257"/>
  <c r="K20" i="255"/>
  <c r="K19" i="255"/>
  <c r="K27" i="257"/>
  <c r="K26" i="257"/>
  <c r="K25" i="257"/>
  <c r="K16" i="258"/>
  <c r="K17" i="258"/>
  <c r="K20" i="258"/>
  <c r="K21" i="258"/>
  <c r="K195" i="258"/>
  <c r="K198" i="258"/>
  <c r="O4" i="252"/>
  <c r="K25" i="258"/>
  <c r="K26" i="258"/>
  <c r="K29" i="258"/>
  <c r="K30" i="258"/>
  <c r="K28" i="255"/>
  <c r="K27" i="255"/>
  <c r="K26" i="255"/>
  <c r="K25" i="255"/>
  <c r="K24" i="255"/>
  <c r="K23" i="255"/>
  <c r="K21" i="255"/>
  <c r="K22" i="255"/>
  <c r="K56" i="257"/>
  <c r="K54" i="257"/>
  <c r="K52" i="257"/>
  <c r="K51" i="257"/>
  <c r="K50" i="257"/>
  <c r="K49" i="257"/>
  <c r="K48" i="257"/>
  <c r="K47" i="257"/>
  <c r="K45" i="257"/>
  <c r="K44" i="257"/>
  <c r="K43" i="257"/>
  <c r="K42" i="257"/>
  <c r="K40" i="257"/>
  <c r="J60" i="254"/>
  <c r="I63" i="254"/>
  <c r="M8" i="252"/>
  <c r="K39" i="257"/>
  <c r="K38" i="257"/>
  <c r="K37" i="257"/>
  <c r="K36" i="257"/>
  <c r="K35" i="257"/>
  <c r="K34" i="257"/>
  <c r="K33" i="257"/>
  <c r="K32" i="257"/>
  <c r="K31" i="257"/>
  <c r="K29" i="257"/>
  <c r="F8" i="252"/>
  <c r="G8" i="252"/>
  <c r="E8" i="252"/>
  <c r="G7" i="252"/>
  <c r="E7" i="252"/>
  <c r="F6" i="252"/>
  <c r="G6" i="252"/>
  <c r="E6" i="252"/>
  <c r="G5" i="252"/>
  <c r="E5" i="252"/>
  <c r="G4" i="252"/>
  <c r="G9" i="252"/>
  <c r="G10" i="252"/>
  <c r="G12" i="252"/>
  <c r="G25" i="252"/>
  <c r="E4" i="252"/>
  <c r="D63" i="254"/>
  <c r="H8" i="252"/>
  <c r="D42" i="256"/>
  <c r="H6" i="252"/>
  <c r="K30" i="257"/>
  <c r="G11" i="252"/>
  <c r="E11" i="252"/>
  <c r="F11" i="252"/>
  <c r="D21" i="251"/>
  <c r="H21" i="251"/>
  <c r="L11" i="252"/>
  <c r="H11" i="252"/>
  <c r="I21" i="251"/>
  <c r="K15" i="251"/>
  <c r="G21" i="251"/>
  <c r="K11" i="252"/>
  <c r="M11" i="252"/>
  <c r="I60" i="254"/>
  <c r="E63" i="254"/>
  <c r="I8" i="252"/>
  <c r="J11" i="252"/>
  <c r="F5" i="252"/>
  <c r="N11" i="252"/>
  <c r="F4" i="252"/>
  <c r="K35" i="256"/>
  <c r="K19" i="256"/>
  <c r="K27" i="256"/>
  <c r="K23" i="256"/>
  <c r="K31" i="256"/>
  <c r="K16" i="256"/>
  <c r="K39" i="256"/>
  <c r="K42" i="256"/>
  <c r="O6" i="252"/>
  <c r="K34" i="256"/>
  <c r="K30" i="256"/>
  <c r="K26" i="256"/>
  <c r="K22" i="256"/>
  <c r="K18" i="256"/>
  <c r="K33" i="256"/>
  <c r="K29" i="256"/>
  <c r="K25" i="256"/>
  <c r="K21" i="256"/>
  <c r="K17" i="256"/>
  <c r="K36" i="256"/>
  <c r="K32" i="256"/>
  <c r="K28" i="256"/>
  <c r="K24" i="256"/>
  <c r="K20" i="256"/>
  <c r="H63" i="254"/>
  <c r="L8" i="252"/>
  <c r="F63" i="254"/>
  <c r="J8" i="252"/>
  <c r="I268" i="255"/>
  <c r="E271" i="255"/>
  <c r="H271" i="255"/>
  <c r="L7" i="252"/>
  <c r="F42" i="256"/>
  <c r="J6" i="252"/>
  <c r="H42" i="256"/>
  <c r="L6" i="252"/>
  <c r="I6" i="252"/>
  <c r="J39" i="256"/>
  <c r="I42" i="256"/>
  <c r="J63" i="254"/>
  <c r="N8" i="252"/>
  <c r="I220" i="257"/>
  <c r="E223" i="257"/>
  <c r="K217" i="257"/>
  <c r="K220" i="257"/>
  <c r="K223" i="257"/>
  <c r="O5" i="252"/>
  <c r="K187" i="258"/>
  <c r="I195" i="258"/>
  <c r="E198" i="258"/>
  <c r="K188" i="258"/>
  <c r="K268" i="255"/>
  <c r="K271" i="255"/>
  <c r="O7" i="252"/>
  <c r="F9" i="252"/>
  <c r="F10" i="252"/>
  <c r="F12" i="252"/>
  <c r="F25" i="252"/>
  <c r="E9" i="252"/>
  <c r="E10" i="252"/>
  <c r="E12" i="252"/>
  <c r="E25" i="252"/>
  <c r="M6" i="252"/>
  <c r="J42" i="256"/>
  <c r="N6" i="252"/>
  <c r="J223" i="257"/>
  <c r="N5" i="252"/>
  <c r="M5" i="252"/>
  <c r="H223" i="257"/>
  <c r="L5" i="252"/>
  <c r="I5" i="252"/>
  <c r="F223" i="257"/>
  <c r="J5" i="252"/>
  <c r="M7" i="252"/>
  <c r="J271" i="255"/>
  <c r="N7" i="252"/>
  <c r="I7" i="252"/>
  <c r="F271" i="255"/>
  <c r="J7" i="252"/>
  <c r="O9" i="252"/>
  <c r="O10" i="252"/>
  <c r="O12" i="252"/>
  <c r="O25" i="252"/>
  <c r="M4" i="252"/>
  <c r="M9" i="252"/>
  <c r="J198" i="258"/>
  <c r="N4" i="252"/>
  <c r="H198" i="258"/>
  <c r="L4" i="252"/>
  <c r="L9" i="252"/>
  <c r="L10" i="252"/>
  <c r="L12" i="252"/>
  <c r="L25" i="252"/>
  <c r="F198" i="258"/>
  <c r="J4" i="252"/>
  <c r="I4" i="252"/>
  <c r="I9" i="252"/>
  <c r="I10" i="252"/>
  <c r="J9" i="252"/>
  <c r="H10" i="252"/>
  <c r="H12" i="252"/>
  <c r="H25" i="252"/>
  <c r="I12" i="252"/>
  <c r="N9" i="252"/>
  <c r="M10" i="252"/>
  <c r="J10" i="252"/>
  <c r="J12" i="252"/>
  <c r="I25" i="252"/>
  <c r="J25" i="252"/>
  <c r="M12" i="252"/>
  <c r="N10" i="252"/>
  <c r="N12" i="252"/>
  <c r="M25" i="252"/>
  <c r="N25" i="252"/>
</calcChain>
</file>

<file path=xl/sharedStrings.xml><?xml version="1.0" encoding="utf-8"?>
<sst xmlns="http://schemas.openxmlformats.org/spreadsheetml/2006/main" count="1965" uniqueCount="1345">
  <si>
    <t>APROPIACION DISPONIBLE</t>
  </si>
  <si>
    <t>SALDO POR</t>
  </si>
  <si>
    <t>GIRAR</t>
  </si>
  <si>
    <t xml:space="preserve">CODIGO </t>
  </si>
  <si>
    <t>OBJETO</t>
  </si>
  <si>
    <t>4 = (1+2-3)</t>
  </si>
  <si>
    <t>SALDO POR GIRAR</t>
  </si>
  <si>
    <t>FECHA</t>
  </si>
  <si>
    <t>GIROS</t>
  </si>
  <si>
    <t>SUSPENSION</t>
  </si>
  <si>
    <t>VALOR</t>
  </si>
  <si>
    <t>CONTRATISTA</t>
  </si>
  <si>
    <t>8 = (4-5-7)</t>
  </si>
  <si>
    <t>REGISTRO</t>
  </si>
  <si>
    <t>CDP</t>
  </si>
  <si>
    <t>TOTAL GIROS</t>
  </si>
  <si>
    <t xml:space="preserve">COMPROMISO </t>
  </si>
  <si>
    <t>TIPO Y No.</t>
  </si>
  <si>
    <t>COMPROMISOS</t>
  </si>
  <si>
    <t>CDP POR COMPROMETER</t>
  </si>
  <si>
    <t>No. C.D.P.</t>
  </si>
  <si>
    <t>6 = (5 / 4)</t>
  </si>
  <si>
    <t>TOTAL</t>
  </si>
  <si>
    <t>MODIFICACION</t>
  </si>
  <si>
    <t>TOTAL ENTIDAD</t>
  </si>
  <si>
    <t>% EJECUCION</t>
  </si>
  <si>
    <t>No.</t>
  </si>
  <si>
    <t>TOTAL INVERSION</t>
  </si>
  <si>
    <t>OBSERVACIONES</t>
  </si>
  <si>
    <t>APROPIACION INICIAL</t>
  </si>
  <si>
    <t>SALDO DISPONIBLE</t>
  </si>
  <si>
    <t>% GIROS</t>
  </si>
  <si>
    <t>EJECUCION DETALLADA DE UN PROYECTO DE INVERSION</t>
  </si>
  <si>
    <t>10 = (9 / 4)</t>
  </si>
  <si>
    <t>11 = (5 - 9)</t>
  </si>
  <si>
    <t>SOLICITANTE</t>
  </si>
  <si>
    <t>PASIVOS EXIGIBLES</t>
  </si>
  <si>
    <t xml:space="preserve">PROYECTO  </t>
  </si>
  <si>
    <t>Promoción, protección y garantía de derechos humanos</t>
  </si>
  <si>
    <t>1131-152</t>
  </si>
  <si>
    <t>Construcción de una Bogotá que vive los Derechos Humanos</t>
  </si>
  <si>
    <t>1128-185</t>
  </si>
  <si>
    <t>Fortalecimiento de la capacidad institucional</t>
  </si>
  <si>
    <t>Fortalecimiento a la gestión pública efectiva y eficiente</t>
  </si>
  <si>
    <t>1120-192</t>
  </si>
  <si>
    <t>Implementación del modelo de gestión de tecnología de la información para el fortalecimiento institucional</t>
  </si>
  <si>
    <t>Fortalecimiento institucional a través del uso de TIC</t>
  </si>
  <si>
    <t>1094-196</t>
  </si>
  <si>
    <t>Fortalecimiento de la capacidad institucional de las Alcaldías Locales</t>
  </si>
  <si>
    <t>Fortalecimiento local, gobernabilidad, gobernanza y participación ciudadana</t>
  </si>
  <si>
    <t>1129-194</t>
  </si>
  <si>
    <t>Fortalecimiento de las relaciones estratégicas del Distrito Capital con actores políticos y sociales</t>
  </si>
  <si>
    <t>Agenciamiento político</t>
  </si>
  <si>
    <t>3-3-4</t>
  </si>
  <si>
    <t>DEPENDENCIA</t>
  </si>
  <si>
    <t>1131 - 152</t>
  </si>
  <si>
    <t>1128 - 185</t>
  </si>
  <si>
    <t>1120 - 192</t>
  </si>
  <si>
    <t>1094 - 196</t>
  </si>
  <si>
    <t>1129 -194</t>
  </si>
  <si>
    <t>TOTAL "BOGOTÁ MEJOR PARA TODOS"</t>
  </si>
  <si>
    <t>TOTAL INVERSIÓN DIRECTA</t>
  </si>
  <si>
    <t>SUBSECRETARÍA</t>
  </si>
  <si>
    <t>PASIVOS EXIGIBLES (INVERSION)</t>
  </si>
  <si>
    <t>GASTOS GENERALES</t>
  </si>
  <si>
    <t>SERVICIOS PERSONALES</t>
  </si>
  <si>
    <t>NOMINA</t>
  </si>
  <si>
    <t>HONORARIOS</t>
  </si>
  <si>
    <t>REMUNERACION SERVICIOS TECNICOS</t>
  </si>
  <si>
    <t>APORTES PATRONALES</t>
  </si>
  <si>
    <t>TOTAL FUNCIONAMIENTO</t>
  </si>
  <si>
    <t>Subsecretaría para la Gobernabilidad y la Garantía de Derechos</t>
  </si>
  <si>
    <t>Subsecretaría de  Gestión Institucional</t>
  </si>
  <si>
    <t>Subsecretaría de Gestión Local</t>
  </si>
  <si>
    <t>Subsecretaría de Gestión Institucional</t>
  </si>
  <si>
    <t>Director de Relaciones Políticas</t>
  </si>
  <si>
    <t>C.P.S 33</t>
  </si>
  <si>
    <t>C.P.S 35</t>
  </si>
  <si>
    <t>C.P.S. 52</t>
  </si>
  <si>
    <t>C.P.S 148</t>
  </si>
  <si>
    <t>C.P.S. 161</t>
  </si>
  <si>
    <t>C.P.S 203</t>
  </si>
  <si>
    <t>C.P.S 60</t>
  </si>
  <si>
    <t>C.P.S 156</t>
  </si>
  <si>
    <t>C.P.S 165</t>
  </si>
  <si>
    <t>C.P.S 158</t>
  </si>
  <si>
    <t>C.P.S 166</t>
  </si>
  <si>
    <t>C.P.S 176</t>
  </si>
  <si>
    <t>FACTURAS 4936153430</t>
  </si>
  <si>
    <t>FACTURAS 4949671049</t>
  </si>
  <si>
    <t>FACTURAS 4939638580</t>
  </si>
  <si>
    <t>FACTURAS 2530071681</t>
  </si>
  <si>
    <t>C.P.S 152</t>
  </si>
  <si>
    <t>C.P.S 181</t>
  </si>
  <si>
    <t>C.P.S 186</t>
  </si>
  <si>
    <t>C.P.S 188</t>
  </si>
  <si>
    <t>C.P.S 191</t>
  </si>
  <si>
    <t>C.P.S 190</t>
  </si>
  <si>
    <t>C.P.S 187</t>
  </si>
  <si>
    <t>C.P.S 173</t>
  </si>
  <si>
    <t>C.P.S 164</t>
  </si>
  <si>
    <t>C.P.S 193</t>
  </si>
  <si>
    <t>C.P.S 198</t>
  </si>
  <si>
    <t>C.P.S 205</t>
  </si>
  <si>
    <t>C.P.S 206</t>
  </si>
  <si>
    <t>FACTURAS 9268937613</t>
  </si>
  <si>
    <t>C.P.S 197</t>
  </si>
  <si>
    <t>C.P.S 202</t>
  </si>
  <si>
    <t>C.P.S 209</t>
  </si>
  <si>
    <t>C.P.S 212</t>
  </si>
  <si>
    <t>C.P.S 216</t>
  </si>
  <si>
    <t>C.P.S 167</t>
  </si>
  <si>
    <t>C.P.S 218</t>
  </si>
  <si>
    <t>C.P.S 208</t>
  </si>
  <si>
    <t>C.P.S 210</t>
  </si>
  <si>
    <t>C.P.S 207</t>
  </si>
  <si>
    <t>Yira Alexandra Morante Gomez</t>
  </si>
  <si>
    <t>Julian Alberto Vasquez Grajales</t>
  </si>
  <si>
    <t>Maria Del Rosario Perea Garces</t>
  </si>
  <si>
    <t>Erickc David Ruiz Acosta</t>
  </si>
  <si>
    <t>Yina Natalia Poveda Rodriguez</t>
  </si>
  <si>
    <t>Sandra Lucia Rojas Garzon</t>
  </si>
  <si>
    <t>Ana Gabriela Mojica Londoño</t>
  </si>
  <si>
    <t>Edwin  Caicedo Marinez</t>
  </si>
  <si>
    <t>Codensa S. A. Esp</t>
  </si>
  <si>
    <t>Empresa De Acueducto Alcantarillado Y Aseo De Bogota Esp</t>
  </si>
  <si>
    <t>Laura  Gomez Cruz</t>
  </si>
  <si>
    <t>Angela Patricia Cruz Vargas</t>
  </si>
  <si>
    <t>Victor Alfonso Angarita</t>
  </si>
  <si>
    <t>Diana Carolina Rua Rangel</t>
  </si>
  <si>
    <t>Bethsy  Hinestroza Mosquera</t>
  </si>
  <si>
    <t>Carlos Ariel Valencia Mosquera</t>
  </si>
  <si>
    <t>Jorge Enrique Grosso Perez</t>
  </si>
  <si>
    <t>Maria Angelica Ramirez Celis</t>
  </si>
  <si>
    <t>Luz Amanda Guzman Mojica</t>
  </si>
  <si>
    <t>Sandra Heleanne Riascos Rivas</t>
  </si>
  <si>
    <t>Maria Camila Parra Patiño</t>
  </si>
  <si>
    <t>Carlos Yesid Gordillo Pitre</t>
  </si>
  <si>
    <t>Blanca Yaneth Uribe Neuta</t>
  </si>
  <si>
    <t>Vicky Johanna Cogua Nova</t>
  </si>
  <si>
    <t>Bernardo Alfredo Prieto Ruiz</t>
  </si>
  <si>
    <t>Julieth Paola Mateus Mendoza</t>
  </si>
  <si>
    <t>Yhaser Sadat Yurgaqui Posso</t>
  </si>
  <si>
    <t>Marcus Antony Hooker Martinez</t>
  </si>
  <si>
    <t>Lorena Piedad Campos Cuesta</t>
  </si>
  <si>
    <t>Melissa Maria Moore Diaz</t>
  </si>
  <si>
    <t>Alina Santos Aragon Pinedo</t>
  </si>
  <si>
    <t>Yury Marcela Tapiero Garcia</t>
  </si>
  <si>
    <t>Maria Ruviela Aguirre Cifuentes</t>
  </si>
  <si>
    <t>Maria Fernanda Torres Arevalo</t>
  </si>
  <si>
    <t>C.P.S 7</t>
  </si>
  <si>
    <t>C.P.S 9</t>
  </si>
  <si>
    <t>C.P.S 11</t>
  </si>
  <si>
    <t>C.P.S 5</t>
  </si>
  <si>
    <t>C.P.S 6</t>
  </si>
  <si>
    <t>C.P.S 12</t>
  </si>
  <si>
    <t>C.P.S 2</t>
  </si>
  <si>
    <t>C.P.S 13</t>
  </si>
  <si>
    <t>C.P.S 16</t>
  </si>
  <si>
    <t>C.P.S 3</t>
  </si>
  <si>
    <t>C.P.S 17</t>
  </si>
  <si>
    <t>C.P.S 18</t>
  </si>
  <si>
    <t>C.P.S 28</t>
  </si>
  <si>
    <t>C.P.S 32</t>
  </si>
  <si>
    <t>C.P.S 23</t>
  </si>
  <si>
    <t>C.P.S 31</t>
  </si>
  <si>
    <t>C.P.S 55</t>
  </si>
  <si>
    <t>C.P.S 54</t>
  </si>
  <si>
    <t>C.P.S 61</t>
  </si>
  <si>
    <t>C.P.S 56</t>
  </si>
  <si>
    <t>C.P.S 27</t>
  </si>
  <si>
    <t>C.P.S 67</t>
  </si>
  <si>
    <t>C.P.S 8</t>
  </si>
  <si>
    <t>C.P.S 30</t>
  </si>
  <si>
    <t>C.P.S 53</t>
  </si>
  <si>
    <t>C.P.S 66</t>
  </si>
  <si>
    <t>C.P.S 75</t>
  </si>
  <si>
    <t>C.P.S 72</t>
  </si>
  <si>
    <t>C.P.S 79</t>
  </si>
  <si>
    <t>C.P.S 68</t>
  </si>
  <si>
    <t>C.P.S 76</t>
  </si>
  <si>
    <t>C.P.S 38</t>
  </si>
  <si>
    <t>C.P.S 40</t>
  </si>
  <si>
    <t>C.P.S 25</t>
  </si>
  <si>
    <t>C.P.S 89</t>
  </si>
  <si>
    <t>C.P.S 94</t>
  </si>
  <si>
    <t>C.P.S 99</t>
  </si>
  <si>
    <t>C.P.S 34</t>
  </si>
  <si>
    <t>C.P.S 41</t>
  </si>
  <si>
    <t>C.P.S 42</t>
  </si>
  <si>
    <t>C.P.S 43</t>
  </si>
  <si>
    <t>C.P.S 69</t>
  </si>
  <si>
    <t>C.P.S 107</t>
  </si>
  <si>
    <t>C.P.S 24</t>
  </si>
  <si>
    <t>C.P.S 29</t>
  </si>
  <si>
    <t>C.P.S 82</t>
  </si>
  <si>
    <t>C.P.S 83</t>
  </si>
  <si>
    <t>C.P.S 113</t>
  </si>
  <si>
    <t>C.P.S 36</t>
  </si>
  <si>
    <t>C.P.S 115</t>
  </si>
  <si>
    <t>C.P.S 37</t>
  </si>
  <si>
    <t>C.P.S 39</t>
  </si>
  <si>
    <t>C.P.S 85</t>
  </si>
  <si>
    <t>C.P.S 98</t>
  </si>
  <si>
    <t>C.P.S 117</t>
  </si>
  <si>
    <t>C.P.S 118</t>
  </si>
  <si>
    <t>C.P.S 91</t>
  </si>
  <si>
    <t>C.P.S 84</t>
  </si>
  <si>
    <t>C.P.S 109</t>
  </si>
  <si>
    <t>C.P.S 122</t>
  </si>
  <si>
    <t>C.P.S 106</t>
  </si>
  <si>
    <t>C.P.S 121</t>
  </si>
  <si>
    <t>C.P.S 123</t>
  </si>
  <si>
    <t>C.P.S 128</t>
  </si>
  <si>
    <t>C.P.S 130</t>
  </si>
  <si>
    <t>C.P.S 114</t>
  </si>
  <si>
    <t>C.P.S 44</t>
  </si>
  <si>
    <t>C.P.S 132</t>
  </si>
  <si>
    <t>C.P.S 133</t>
  </si>
  <si>
    <t>C.P.S 135</t>
  </si>
  <si>
    <t>C.P.S 140</t>
  </si>
  <si>
    <t>C.P.S 141</t>
  </si>
  <si>
    <t>C.P.S 150</t>
  </si>
  <si>
    <t>C.P.S 74</t>
  </si>
  <si>
    <t>C.P.S 102</t>
  </si>
  <si>
    <t>C.P.S 147</t>
  </si>
  <si>
    <t>C.P.S 151</t>
  </si>
  <si>
    <t>C.P.S 153</t>
  </si>
  <si>
    <t>C.P.S 101</t>
  </si>
  <si>
    <t>C.P.S 136</t>
  </si>
  <si>
    <t>C.P.S 163</t>
  </si>
  <si>
    <t>C.P.S 170</t>
  </si>
  <si>
    <t>C.P.S 180</t>
  </si>
  <si>
    <t>C.P.S 142</t>
  </si>
  <si>
    <t>C.P.S 169</t>
  </si>
  <si>
    <t>C.P.S 146</t>
  </si>
  <si>
    <t>Lizeth Jahira Gonzalez Vargas</t>
  </si>
  <si>
    <t>Ruby Lorena Cruz Cruz</t>
  </si>
  <si>
    <t>Lilyam Beatriz Rodriguez Alvarez</t>
  </si>
  <si>
    <t>Juan Carlos Agreda Botina</t>
  </si>
  <si>
    <t>Paola  Ospina Castañeda</t>
  </si>
  <si>
    <t>Jose Gregorio Rey Amador</t>
  </si>
  <si>
    <t>Wilmar Jose Valencia Suarez</t>
  </si>
  <si>
    <t>Anderson Albey Acosta Torres</t>
  </si>
  <si>
    <t>Juan Camilo Ramirez Jaramillo</t>
  </si>
  <si>
    <t>Edna Rocio Mora Rojas</t>
  </si>
  <si>
    <t>Victor Alfonso Garrido Velilla</t>
  </si>
  <si>
    <t>Maria Fernanda Camargo Jimenez</t>
  </si>
  <si>
    <t>Gheiner Saul Cardenas Manzanares</t>
  </si>
  <si>
    <t>Duglas  Moreno Cardona</t>
  </si>
  <si>
    <t>Yeny  Yañez Bolivar</t>
  </si>
  <si>
    <t>Yaira Milena Quintero Caucali</t>
  </si>
  <si>
    <t>Nancy Magaly Guerrero Gutierrez</t>
  </si>
  <si>
    <t>Jose Carlos Chaparro Firacative</t>
  </si>
  <si>
    <t>Daniela  Pachon Laverde</t>
  </si>
  <si>
    <t>Hector Julio Sichaca Castelblanco</t>
  </si>
  <si>
    <t>Nancy Paola Bolivar Cuchia</t>
  </si>
  <si>
    <t>Juan Carlos Rodriguez Guzman</t>
  </si>
  <si>
    <t>Eydi Viviana Ramirez Gomez</t>
  </si>
  <si>
    <t>Sebastian  Bello Alfaro</t>
  </si>
  <si>
    <t>Anjulibed  Gonzalez Ariza</t>
  </si>
  <si>
    <t>Cesar Fabian Ortiz Fonseca</t>
  </si>
  <si>
    <t>Joaquin Alvaro Florez Bernal</t>
  </si>
  <si>
    <t>Cristian David Pardo Martinez</t>
  </si>
  <si>
    <t>Franci Nathaly Diaz Soto</t>
  </si>
  <si>
    <t>Luis Eduardo Gomez Narvaez</t>
  </si>
  <si>
    <t>Miguel  Agudelo</t>
  </si>
  <si>
    <t>Magda Bolena Rojas Ballesteros</t>
  </si>
  <si>
    <t>Andres Felipe Lopez Reyes</t>
  </si>
  <si>
    <t>Alejandro Zapata Villalobos</t>
  </si>
  <si>
    <t>Johanna Marcela Rodriguez Ruiz</t>
  </si>
  <si>
    <t>Maritza Milena Noguera Simijaca</t>
  </si>
  <si>
    <t>Daniel Alejandro Rubiano Sosa</t>
  </si>
  <si>
    <t>Sandy Lorena Calderon Martinez</t>
  </si>
  <si>
    <t>Astrid Dalila Camargo Vargas</t>
  </si>
  <si>
    <t>Miguel Angel Vargas Medina</t>
  </si>
  <si>
    <t>Ivan Andres Fonseca Peña</t>
  </si>
  <si>
    <t>Jenny Carolina Herrera Cagua</t>
  </si>
  <si>
    <t>Hugo Alberto Zamora Contreras</t>
  </si>
  <si>
    <t>Astrid Lorena Castañeda Peña</t>
  </si>
  <si>
    <t>Hernan David Cervera Pabon</t>
  </si>
  <si>
    <t>Edison Guiovanni Clavijo Martinez</t>
  </si>
  <si>
    <t>Sandra Patricia Espitia Garcia</t>
  </si>
  <si>
    <t>Marco Andrei Guacaneme Boada</t>
  </si>
  <si>
    <t>Mauricio Antonio Pava Linares</t>
  </si>
  <si>
    <t>Juan Sebastian Jimenez Castro</t>
  </si>
  <si>
    <t>Juan Pablo Escobar Roa</t>
  </si>
  <si>
    <t>Claudia Viviana Villalobos Fagua</t>
  </si>
  <si>
    <t>Mariela  Guzman Huertas</t>
  </si>
  <si>
    <t>Jeisson Ferney Zubieta Diaz</t>
  </si>
  <si>
    <t>Miriam  Lizarazo Arocha</t>
  </si>
  <si>
    <t>Daniela  Rodriguez Mejia</t>
  </si>
  <si>
    <t>Angie Johanna Granada Castro</t>
  </si>
  <si>
    <t>Catherine  Alvarez Escovar</t>
  </si>
  <si>
    <t>Carlos Alberto Lopez Rodriguez</t>
  </si>
  <si>
    <t>Natali  Mossos Reyes</t>
  </si>
  <si>
    <t>Loren Liliana Chaves Santos</t>
  </si>
  <si>
    <t>Lina Marcela Hernandez Valencia</t>
  </si>
  <si>
    <t>Melissa  Ocampo Cardona</t>
  </si>
  <si>
    <t>Linda Lorena Sarmiento Lopez</t>
  </si>
  <si>
    <t>Alejandra Patricia Serrano Guzman</t>
  </si>
  <si>
    <t>Juan Carlos Callejas Gomez</t>
  </si>
  <si>
    <t>Juan Guillermo Herrera Luna</t>
  </si>
  <si>
    <t>Laureano Jose Cerro Turrizo</t>
  </si>
  <si>
    <t>Santiago Rafael Poveda Quintero</t>
  </si>
  <si>
    <t>Liliana Paola Perea Cristancho</t>
  </si>
  <si>
    <t>Nancy Jeanet Cardenas Leon</t>
  </si>
  <si>
    <t>Sandra Liliana Osorio Barreto</t>
  </si>
  <si>
    <t>Daissy Tatiana Santos Yate</t>
  </si>
  <si>
    <t>Maite Daniela Duque Arciniegas</t>
  </si>
  <si>
    <t>German Andres Caro Lagos</t>
  </si>
  <si>
    <t>Juan Pablo Linares Vargas</t>
  </si>
  <si>
    <t>Augusto Cesar Moscarella Riascos</t>
  </si>
  <si>
    <t>Guiomar Luzette Oliveros Rengifo</t>
  </si>
  <si>
    <t>Yenny Andrea Penagos Cely</t>
  </si>
  <si>
    <t>Nelcy Aleyda Mesa Albarracin</t>
  </si>
  <si>
    <t>David Arturo Parra Villate</t>
  </si>
  <si>
    <t>Diego Mauricio Rey Jimenez</t>
  </si>
  <si>
    <t>Angela Viviana Castillo Alarcon</t>
  </si>
  <si>
    <t>Omar Arturo Calderon Zaque</t>
  </si>
  <si>
    <t>Oswaldo Hernan Suarez Sanchez</t>
  </si>
  <si>
    <t>Ariel Ramiro Polania Medina</t>
  </si>
  <si>
    <t>Lady Johana Arevalo Niampira</t>
  </si>
  <si>
    <t>Jose Ernesto Ariza Fernandez</t>
  </si>
  <si>
    <t>Nancy Beatriz Montañez Gomez</t>
  </si>
  <si>
    <t>C.P.S 145</t>
  </si>
  <si>
    <t>Juan Carlos Riveros Morales</t>
  </si>
  <si>
    <t>Nex Computer Sas</t>
  </si>
  <si>
    <t>Enrique  Calderon Pava</t>
  </si>
  <si>
    <t>Isis Catalina Bernal Cepeda</t>
  </si>
  <si>
    <t>Mary Luz Rodriguez Calderon</t>
  </si>
  <si>
    <t>Sandra Mary Pereira Lizcano</t>
  </si>
  <si>
    <t>Jairo Hernando Puentes Fernandez</t>
  </si>
  <si>
    <t>C.P.S 103</t>
  </si>
  <si>
    <t>C. CV 592</t>
  </si>
  <si>
    <t>C.P.S 174</t>
  </si>
  <si>
    <t>C.P.S 171</t>
  </si>
  <si>
    <t>C.P.S 178</t>
  </si>
  <si>
    <t>C.P.S 192</t>
  </si>
  <si>
    <t>C.P.S 179</t>
  </si>
  <si>
    <t>C. CV 585</t>
  </si>
  <si>
    <t>C.P.S 10</t>
  </si>
  <si>
    <t>C.P.S 15</t>
  </si>
  <si>
    <t>C.P.S 1</t>
  </si>
  <si>
    <t>C.P.S 14</t>
  </si>
  <si>
    <t>C.P.S 26</t>
  </si>
  <si>
    <t>C.P.S 21</t>
  </si>
  <si>
    <t>C.P.S 49</t>
  </si>
  <si>
    <t>C.P.S 50</t>
  </si>
  <si>
    <t>C.P.S 58</t>
  </si>
  <si>
    <t>C.P.S 57</t>
  </si>
  <si>
    <t>C.P.S 48</t>
  </si>
  <si>
    <t>C.P.S 78</t>
  </si>
  <si>
    <t>C.P.S 81</t>
  </si>
  <si>
    <t>C.P.S 87</t>
  </si>
  <si>
    <t>C.P.S 51</t>
  </si>
  <si>
    <t>C.P.S 88</t>
  </si>
  <si>
    <t>C.P.S 86</t>
  </si>
  <si>
    <t>C.P.S 92</t>
  </si>
  <si>
    <t>C.P.S 45</t>
  </si>
  <si>
    <t>C.P.S 100</t>
  </si>
  <si>
    <t>C.P.S 112</t>
  </si>
  <si>
    <t>C.P.S 46</t>
  </si>
  <si>
    <t>C.P.S 120</t>
  </si>
  <si>
    <t>C.P.S 111</t>
  </si>
  <si>
    <t>C.P.S 131</t>
  </si>
  <si>
    <t>C.P.S 22</t>
  </si>
  <si>
    <t>C.P.S 137</t>
  </si>
  <si>
    <t>C.P.S 155</t>
  </si>
  <si>
    <t>C.P.S 159</t>
  </si>
  <si>
    <t>C.P.S 80</t>
  </si>
  <si>
    <t>C.P.S 144</t>
  </si>
  <si>
    <t>C.P.S 139</t>
  </si>
  <si>
    <t>C.P.S 162</t>
  </si>
  <si>
    <t>C.P.S 177</t>
  </si>
  <si>
    <t>C.P.S 185</t>
  </si>
  <si>
    <t>C.P.S 154</t>
  </si>
  <si>
    <t>C.P.S 157</t>
  </si>
  <si>
    <t>C.P.S 138</t>
  </si>
  <si>
    <t>C.P.S 168</t>
  </si>
  <si>
    <t>C.P.S 204</t>
  </si>
  <si>
    <t>C.P.S 219</t>
  </si>
  <si>
    <t>C.P.S 220</t>
  </si>
  <si>
    <t>Juan Sabastian Castro Gaona</t>
  </si>
  <si>
    <t>Carlos Alberto Osorio Cifuentes</t>
  </si>
  <si>
    <t>Ruben Dario Carrillo Caicedo</t>
  </si>
  <si>
    <t>Javier  Prieto Tristancho</t>
  </si>
  <si>
    <t>Jorge German Estacio Rodriguez</t>
  </si>
  <si>
    <t>Maria Fernanda Hurtado Caycedo</t>
  </si>
  <si>
    <t>Angelica Maria Segura Bonell</t>
  </si>
  <si>
    <t>Manuel Jose Medina Mendoza</t>
  </si>
  <si>
    <t>Mauricio Ortiz Coronado</t>
  </si>
  <si>
    <t>Daniela De Los Angeles Vargas Cano</t>
  </si>
  <si>
    <t>Jeison Andres Plazas Romero</t>
  </si>
  <si>
    <t>Fabian Leonardo Luna Filizzola</t>
  </si>
  <si>
    <t>Lester Eduardo Tamayo Lopez</t>
  </si>
  <si>
    <t>Lisseth Maria Ibañez Rolong</t>
  </si>
  <si>
    <t>Rubby Esperanza Vasquez Herrera</t>
  </si>
  <si>
    <t>Luisa Fernanda Tanco Cruz</t>
  </si>
  <si>
    <t>Diana Maritza Quitian Cubides</t>
  </si>
  <si>
    <t>Carlos Arturo Lopez Ospina</t>
  </si>
  <si>
    <t>Camilo Alfredo D Costa Rodriguez</t>
  </si>
  <si>
    <t>Lina Maria Echeverri Lombana</t>
  </si>
  <si>
    <t>Jacqueline  Friede Villaroel</t>
  </si>
  <si>
    <t>Angelica Maria Ballesteros Saray</t>
  </si>
  <si>
    <t>Diego Edinson Roldan Solano</t>
  </si>
  <si>
    <t>Juan Pablo Celis Duarte</t>
  </si>
  <si>
    <t>Adriana  Conti Diaz</t>
  </si>
  <si>
    <t>John Fredy Silva Tenorio</t>
  </si>
  <si>
    <t>Tatiana Gisela Lopez Ospina</t>
  </si>
  <si>
    <t>Nathali  Rodriguez Orduz</t>
  </si>
  <si>
    <t>Leydy Lucia Largo Alvarado</t>
  </si>
  <si>
    <t>Yuliana  Molano Franco</t>
  </si>
  <si>
    <t>Alfonso  Moreno Buitrago</t>
  </si>
  <si>
    <t>Nashly  Peinado Malagon</t>
  </si>
  <si>
    <t>Jenny Mireya Chaparro Ortiz</t>
  </si>
  <si>
    <t>Valeria  Muñeton Tamayo</t>
  </si>
  <si>
    <t>Angie Stefann Perez Barbosa</t>
  </si>
  <si>
    <t>Maria Beatriz Alvarez Guerrero</t>
  </si>
  <si>
    <t>Alisson Daniela Caicedo Serna</t>
  </si>
  <si>
    <t>Andres Felipe Castellanos Mosquera</t>
  </si>
  <si>
    <t>Nancy  Acosta Torres</t>
  </si>
  <si>
    <t>Diana Paola Matiz Castillo</t>
  </si>
  <si>
    <t>Javier Alejandro Zuñiga Rojas</t>
  </si>
  <si>
    <t>Gloria Alejandra Castañeda Alvarez</t>
  </si>
  <si>
    <t>Sebastian  Osorio Jimenez</t>
  </si>
  <si>
    <t>C.P.S 4</t>
  </si>
  <si>
    <t>C.P.S 20</t>
  </si>
  <si>
    <t>C.P.S 59</t>
  </si>
  <si>
    <t>Andres Camilo Reynosa Carrero</t>
  </si>
  <si>
    <t>Oscar David Pulecio Diaz</t>
  </si>
  <si>
    <t>Veronica Maria Gutierrez Ustariz</t>
  </si>
  <si>
    <t>RESUMEN EJECUCION DE GASTOS DE INVERSION - VIGENCIA 2018</t>
  </si>
  <si>
    <t>Subsecretaria para la gobernabilidad y Garantía de Derechos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</si>
  <si>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</si>
  <si>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C.P.S 183</t>
  </si>
  <si>
    <t>C.P.S 194</t>
  </si>
  <si>
    <t>C.P.S 184</t>
  </si>
  <si>
    <t>C.P.S 214</t>
  </si>
  <si>
    <t>Maria Carmenza Ussa Tunubala</t>
  </si>
  <si>
    <t>Laura Alejandra Samaca Caro</t>
  </si>
  <si>
    <t>Jose Virgilio Mena Mena</t>
  </si>
  <si>
    <t>Nidia Patricia Varela Arismendy</t>
  </si>
  <si>
    <t>Saldo</t>
  </si>
  <si>
    <t>C.P.S 217</t>
  </si>
  <si>
    <t>C.P.S 195</t>
  </si>
  <si>
    <t>Mabel Rocio Bravo Leon</t>
  </si>
  <si>
    <t>Javier  Bautista Perdomo</t>
  </si>
  <si>
    <t>Prestar los servicios profesionales para la implementación, acompañamiento y seguimiento de las políticas, planes y proyectos formulados por la administración distrital para el fortalecimiento de la capacidad institucional de  las alcaldías locales</t>
  </si>
  <si>
    <t>C.P.S 2015</t>
  </si>
  <si>
    <t>Andrea Marcela Rodriguez Arango</t>
  </si>
  <si>
    <t>Prestar los servicios de apoyo a la gestión en la dirección jurídica en los diferentes trámites administrativos y de gestión que se requieran en el grupo de tutelas.</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</si>
  <si>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</si>
  <si>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como abogado (a) en la dirección jurídica de la secretaría distrital de gobierno, para atender lo correspondiente al requerimiento, intervención y cumplimiento de las acciones de grupo y acciones populares.</t>
  </si>
  <si>
    <t>Prestar los servicios profesionales especializados en la subsecretaria de gestion institucional en las tematicas lideradas por la dependencia, tendientes al fortalecimiento de la capacidad institucional y resultados de gestion</t>
  </si>
  <si>
    <t>Prestar servicios profesionales en la subsecretaria de gestion institucional para el seguimiento al modelo integral de planeacion y gestion institucional y sectorial</t>
  </si>
  <si>
    <t>Prestar los servicios profesionales para apoyar la gestion contractual que adelante la entidad</t>
  </si>
  <si>
    <t>Prestar servicios de apoyo a la gestion en la subsecretaria de gestion institucional para el seguimiento al modelo integral de planeacion y gestion institucional y sectorial</t>
  </si>
  <si>
    <t>Prestar los servicios profesionales al despacho de la secretaria distrital de gobierno en seguimiento de las relaciones con las corporaciones administrativas distritales y demas actores</t>
  </si>
  <si>
    <t>Prestar servicios profesionales especializados en la subsecretaria de gestion institucional para el seguimiento al modelo integral de planeacion y gestion institucional y sectorial</t>
  </si>
  <si>
    <t>Prestar los servicios profesionales especializados al despacho de la secretaria distrital de gobierno en seguimiento de las relaciones interinstitucionales que se desarrollen con actores sociales y comunales,  dentro del marco del modelo integral de planeacion y gestion institucional</t>
  </si>
  <si>
    <t>Asesorar y asistir al secretario de gobierno en la coordinacion de su gestion frente a entidades y organismos de orden distrital , territorial, nacional e internacional</t>
  </si>
  <si>
    <t>Prestar los servicios profesionales a la direccion de gestion del talento humano con el fin de brindar apoyo juridico  en los procesos a cargo  de la direccion</t>
  </si>
  <si>
    <t>Prestar los servicios profesionales a la direccion de gestion del talento humano con el fin de brindar apoyo juridico en los procesos a cargo de la direccion</t>
  </si>
  <si>
    <t>Prestar los servicios profesionales a la dirección de contratación en las diferentes etapas de los procesos contractuales que adelante la secretaria distrital de gobierno para el cumplimiento de su misión</t>
  </si>
  <si>
    <t>Prestar los servicios de apoyo a la gestión y seguimiento en los diferentes trámites administrativos que requiera la dirección de contratación de la secretaría distrital de gobierno</t>
  </si>
  <si>
    <t>Prestar los servicios profesionales en la proyeccion, seguimiento y ejecucion de los procesos, procedimientos y actividades propias de la direccion financiera</t>
  </si>
  <si>
    <t>Prestar servicios profesionales en la proyección, seguimiento y ejecución de los procesos, procedimientos y actividades propias de la dirección financiera</t>
  </si>
  <si>
    <t>Prestar los servicios profesionales en la direccion de gestion  del talento humano para apoyar la elaboracion  y liquidacion de la nomina de la secretaria distrital de gobierno</t>
  </si>
  <si>
    <t>Prestar los servicios profesionales a la direccion de gestion del talento humano en los temas relacionados con los procesos de seguridad y salud en el trabajo</t>
  </si>
  <si>
    <t>Prestar los servicios profesionales en la direccion juridica de la secretaria distrital de gobierno, para apoyar actividades relacionadas con el sistema integrado de gestion, cobro persuasivo, prestamo del uso de plaza de bolivar y permiso unificado para filmaciones audiovisuales pufa.</t>
  </si>
  <si>
    <t>Prestar servicios profesionales en la proyeccion, seguimiento y ejecucion de los procesos, procedimientos y actividades propias de la direccion financiera</t>
  </si>
  <si>
    <t>Prestar servicios profesionales en aspectos juridicos y normativos que requiere la subsecretaria de gestion institucional dentro del marco de implementacion del modelo integral de planeacion y gestion institucional y sectorial</t>
  </si>
  <si>
    <t>Prestar servicios de apoyo a la gestion a la subsecretaria de gestion institucional en los puntos de atencion a la ciudadania de la secretaria distrital de gobierno para la implementacion de la politica publica distrital de atencion a la ciudadania</t>
  </si>
  <si>
    <t>Prestar servicios de apoyo a la gestion a la subsecretaria de gestion institucional en los puntos de atenciona la ciudadania de la secretaria distrital de gobierno para la implementacion de la politica publica distrital de atencion a la ciudadania</t>
  </si>
  <si>
    <t>Prestar los servicios profesionales a la dirección administrativa de la secretaria distrital de gobierno en los asuntos jurídicos y legales que requieran los procesos misionales y administrativos que se adelantan en la dirección</t>
  </si>
  <si>
    <t>Prestar servicios profesionales en la subsecretaria de gestion institucional para apoyar la estructuracion de lineamientos necesarios para la articulacion de buenas practicas de gestion y buen gobierno en la entidad</t>
  </si>
  <si>
    <t>Prestar los servicios profesionales como abogado (a) en la dirección jurídica de la secretaría distrital de gobierno, para representar judicial y extrajudicialmente a la entidad y sus representadas, en los procesos que le sean asignados, así como en las demás actuaciones administrativas que se requieran.</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</si>
  <si>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</si>
  <si>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Prestar los servicios profesionales en la oficina asesora de planeación en el acompañamiento técnico en la implementación de los lineamiento y herramientas que soportan las fases de las políticas públicas y de los proyectos de inversión que es responsable la secretaría distrital de gobierno.</t>
  </si>
  <si>
    <t>Prestar los servicios profesionales a la dirección administrativa de la secretaría distrital de gobierno en el diagnóstico,  apoyo técnico y administrativo en lo relacionado al mantenimiento y buen funcionamiento de la infraestructura de los predios de propiedad de la entidad.</t>
  </si>
  <si>
    <t>Prestar los servicios profesionales como abogada a la direccion juridica de la secretaria distrital de gobierno y sus representadas, para representar judicial y extrajudicialmente a la entidad en los procesos que sean asignados, asi como en las demas actuaciones administrativas que se requieran</t>
  </si>
  <si>
    <t>Prestar servicios de apoyo a la gestion a la subsecretaria  de gestion institucional en los puntos de atencion a la ciudadania de la secretaria distrital de gobierno para la implementacion de la politica publica de atencion a la ciudadania</t>
  </si>
  <si>
    <t>Prestar servicios de apoyo a la gestion a la  subsecretaria de gestion institucional en los puntos de atencion a la ciudadania de la secretaria distrital de gobierno para la implementacion de la politica publica distrital de atencion a la ciudadania</t>
  </si>
  <si>
    <t>Prestar los servicios profesionales en la oficina asesora de planeación, como apoyo en la implementación del modelo integrado de planeación y gestión institucional, en cumplimiento de las responsabilidades asignadas en el plan de trabajo correspondiente con enfasis en las dimensiones de evaluación y resultados y control interno, y sus correspondientes políticas de gestión y desempeño institucional</t>
  </si>
  <si>
    <t>Prestar los servicios profesionales en la oficina asesora de planeación en el acompañamiento técnico en la implementación de los lineamiento y herramientas que soportan las fases de las políticas públicas de las que es responsable liderar la secretaría distrital de gobierno.</t>
  </si>
  <si>
    <t>Prestar los servicios profesionales en la oficina asesora de planeación acompañando en la implementación de las herramientas que soportan la planeación, ejecución y seguimiento de los proyectos de inversión de la secretaría distrital de gobierno y de la planeación sectorial.</t>
  </si>
  <si>
    <t>Prestar los servicios profesionales a la subsecretaria de gestion institucional para la implementacion de la politica publica distrital de atencion a la ciudadania</t>
  </si>
  <si>
    <t>Prestar los servicios profesionales como abogado en la dirección jurídica dando trámite a las acciones de tutela y demás requerimientos relacionados con la materia, así como la proyección de actos administrativos que se encuentren dentro del marco de competencia de la dirección jurídica de la secretaría distrital de gobierno</t>
  </si>
  <si>
    <t>Prestar los servicios profesionales en la oficina asesora de planeación, como apoyo en la implementación del modelo integrado de planeación y gestión institucional, en cumplimiento de las responsabilidades asignadas en el plan de trabajo correspondiente - con enfasis en las dimensiones de talento humano y gestión con valores para resultados, y sus correspondientes políticas de gestión y desempeño institucional</t>
  </si>
  <si>
    <t>Prestar servicios de apoyo a la gestion de la subsecretaria de gestion institucional en los puntos de atencion a la ciudadania de la secretaria distrital de gobierno para la implementacion  de la politica publica distrital de atencion a la ciudadania</t>
  </si>
  <si>
    <t>Prrestar los servicios profesionales como abogado (a) en la direccion juridica de la secretaria distrital de gobierno, para representar judicial y extrajudicialmente  a la entidad y sus representadas, en los procesos que sean asignados, asi como en los demas actuaciones administrativas que se requieran</t>
  </si>
  <si>
    <t>Prestar los servicios profesionales como abogado (a) en la direccion juridica de la secretaria distrital de gobierno, para representar judicial y extrajudialmente a la entidad y sus representadas, en los procesos que sean asignados, asi como en las demas actuaciones administrativas que se requieran</t>
  </si>
  <si>
    <t>Prestar los servicios profesionales en la oficina asesora de planeación, como apoyo en el diseño e implementación del modelo integrado de planeación y gestión institucional, en cumplimiento de las responsabilidades asignadas en el plan de trabajo correspondiente, con enfasis en la la formulación, ejecución, seguimiento y mejora continua de las herramientas que conforman la gestión ambiental institucional</t>
  </si>
  <si>
    <t>Prestar servicios de apoyo a la gestion de la subsecretaria de gestion institucional en los puntos de atencion a la ciudadania de la secretaria distrital de gobierno para la implementacion de la politica publica distrital de atencion a la ciudadania</t>
  </si>
  <si>
    <t>Prestar los servicios profesionales para  la planeación, organización y seguimiento de  eventos y agendas desarrolladas en el orden distrital, local y/o las realizadas en conjunto con la nación en el marco del desarrollo institucional de la secretaria distrital de gobierno</t>
  </si>
  <si>
    <t>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t>
  </si>
  <si>
    <t>Prestación de servicios profesionales para dar acompañamiento jurídico a todos los trámites requeridos para dar respuesta a las solicitudes relacionadas con las aglomeraciones.</t>
  </si>
  <si>
    <t>Prestar los servicios de apoyo a la gestión en lo relacionado con la pre-producción, producción y post-producción de material audiovisual conforme a la estrategia de comunicaciones de la secretaria distrital de gobierno</t>
  </si>
  <si>
    <t>Prestar los servicios profesionales como abogado en la dirección jurídica dando trámite a las acciones de tutela y demás requerimientos relacionados con la materia, así como la proyección de actos administrativos que se encuentren dentro del marco de competencia de la dirección jurídica de la secretaría distrital de gobierno.</t>
  </si>
  <si>
    <t>Prestación de servicios profesionales para adelantar los trámites requeridos para dar respuesta a las solicitudes relacionadas con aglomeraciones.</t>
  </si>
  <si>
    <t>Prestar los servicios profesionales para  apoyar la divulgacion de los planes y programas previstos en la estrategia de comunicaciones de la secretaria distrital de gobierno, a partir de la elaboracion de los contenidos escritos y audiovisuales</t>
  </si>
  <si>
    <t>Prestar los servicios técnicos para apoyar la realización de productos audiovisuales de acuerdo con las necesidades de la secretaría distrital de gobierno y demás dependencias de la entidad en el marco de la implementación y desarrollo del plan estratégico de comunicaciones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</si>
  <si>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</si>
  <si>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Prestar los servicios profesionales en el desarrollo de piezas gráficas y contenidos audiovisuales para las campañas realizadas en la secretaría distrital de gobierno y las diferentes dependencias.</t>
  </si>
  <si>
    <t>Prestar servicios profesionales en el análisis, verificación y evaluación de la eficiencia, eficacia y efectividad del  sistema de control interno y de las actividades relacionadas con la articulación del nuevo enfoque del modelo integrado de planeación y gestión en la operación de la oficina de control interno, específicamente con la dimensión de control interno, en coherencia con los roles de la oficina de control interno</t>
  </si>
  <si>
    <t>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t>
  </si>
  <si>
    <t>Prestar los servicios profesionales para la edición, producción y realización de material audiovisual de las diferentes actividades organizadas por la secretaría distrital de gobierno, que responda al plan estratégico de comunicaciones</t>
  </si>
  <si>
    <t>Prestar los servicios profesionales en la dirección jurídica para dar trámite a las acciones de tutela y demás requerimientos relacionados con la materia, así como la proyección de actos administrativos que se encuentren dentro del marco de competencia de la dirección jurídica de la secretaría distrital de gobierno.</t>
  </si>
  <si>
    <t>Prestar los servicios profesionales a la secretaría distrital de gobierno para apoyar la elaboración y ejecución del plan de modernización de las sedes administrativas de las alcaldías locales</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</si>
  <si>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</si>
  <si>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dirección administrativa de la secretaría distrital de gobierno en las actividades relacionadas con la organización del inventario de bienes de propiedad de la entidad</t>
  </si>
  <si>
    <t>Prestar los servicios de apoyo a la gestión como camarógrafo, para la realización, producción y postproducción de contenidos audiovisuales y sistematización de archivo de piezas audiovisuales que se requieran en la secretaria distrital de gobierno</t>
  </si>
  <si>
    <t>Prestar los servicios profesionales en relación con temas jurídicos y especialmente en la sustanciación, acompañamiento y revisión de los procesos disciplinarios que para el trámite de la segunda instancia se remitan a la dirección jurídica.</t>
  </si>
  <si>
    <t>Presentar servicios profesionales realizando el seguimiento a los procesos, procedimientos, y demás asuntos de la dirección administrativa de la secretaría distrital de gobierno.</t>
  </si>
  <si>
    <t>Prestar los servicios de apoyo a la gestión y seguimiento de los aplicativos tecnológicos de la dirección jurídica de la secretaría distrital de gobierno, en los diferentes trámites administrativos y de gestión que se requieran.</t>
  </si>
  <si>
    <t>Prestar sus servicios de apoyo a la gestión en la dirección jurídica en los diferentes trámites administrativos y de gestión que se requieran en el grupo de tutelas.</t>
  </si>
  <si>
    <t>Prestar servicios profesionales en la dirección administrativa en las actividades de seguimiento,  monitoreo y control de las funciones propias de la dependencia</t>
  </si>
  <si>
    <t>Prestar servicios de apoyo a la gestión en la subdirección de asuntos étnicos para apoyar la implementación de las estrategias de territorialización de asuntos étnicos con énfasis en los planes de acciones afirmativas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</si>
  <si>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</si>
  <si>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Prestar servicios profesionales en la subdirección de asuntos étnicos para atender a la ciudadanía que acuda a los espacios de atención diferenciada grupos étnicos del distrito con énfasis en el fortalecimiento de capacidades, y gestión de cooperación para fortalecimiento de las comunidades étnicas</t>
  </si>
  <si>
    <t>Prestar servicios profesionales en la subdirección de asuntos étnicos para apoyar la implementación de las acciones a cargo de la subdirección de asuntos étnicos con énfasis en los planes de acciones afirmativas.</t>
  </si>
  <si>
    <t>Prestar servicios profesionales especializados en la subsecretaría para la gobernabilidad y la garantía de derechos para apoyar la coordinación de la formulación, seguimiento e implementación de asuntos estratégicos, misionales y políticas públicas a cargo de la subsecretaría.</t>
  </si>
  <si>
    <t>Prestar servicios profesionales especializados en la subsecretaría para la gobernabilidad y la garantía de derechos para apoyar la coordinación de la formulación e implementación técnica y operativa de los procesos orientados al fortalecimiento de políticas públicas a cargo de la subsecretaría en el marco del modelo de gestión de la entidad.</t>
  </si>
  <si>
    <t>Prestar servicios profesionales en la dirección de derechos humanos para garantizar la atención jurídica en la implementación de rutas de atención a defensores(as) de derechos humanos, sectores lgbti, y víctimas de trata que demanden medidas de prevención o protección</t>
  </si>
  <si>
    <t>Prestación de servicios de apoyo a la gestión a la dirección de derechos humanos para elaborar bases de datos y sistematizar la información de los procesos de atención y oferta institucional.</t>
  </si>
  <si>
    <t>Prestar servicios profesionales en la dirección de derechos humanos como referente de la articulación de políticas públicas y atención a víctimas del delito de trata de personas en el marco del componente de prevención y protección</t>
  </si>
  <si>
    <t>Prestar servicios profesionales en la dirección de derechos humanos para garantizar la atención jurídica y seguimiento a la implementación de rutas de atención a defensores(as) de derechos humanos, sectores lgbti, y víctimas de trata que demanden medidas de prevención o protección.</t>
  </si>
  <si>
    <t>Prestar servicios profesionales en la dirección de derechos humanos para apoyar la atención psicosocial a defensores y defensoras de derechos humanos, sectores lgbti, y víctimas de trata que demanden medidas de prevención o protección</t>
  </si>
  <si>
    <t>Prestar servicios profesionales en la subdirección de asuntos étnicos para apoyar la coordinación del seguimiento a la implementación de los planes de acciones afirmativas para grupos étnicos y de las políticas públicas relacionadas con asuntos étnicos.</t>
  </si>
  <si>
    <t>Nueve (9) facturas de servicios publicos de codensa s.a. esp inicia con n°.493615343-0predio ubicado en la cl 9 n° 9 60 - casa de pensamiento indigenaperiodo facturado del 22 de noviembre al 21 de diciembre de 2017total a pagar $154.750</t>
  </si>
  <si>
    <t>Factura de servicio publico de codensa s.a. esp  n°.494967104-9predio ubicado en la kr 3 n° 30a sur  06 - confiaperiodo facturado del 04 de diciembre de 2017  al 04 de enero de 2018total a pagar $28.930</t>
  </si>
  <si>
    <t>Factura de servicio publico de codensa s.a. esp  n°.493963858-0predio ubicado en la cl 9 n° 4 70 - confiaperiodo facturado del 24 de noviembre al 26 de diciembre de 2017total a pagar $339.130</t>
  </si>
  <si>
    <t>Factura de servicio publico de acueducto agua alcantarillado y aseo de bogota s.a. esp con n°.25300716815predio ubicado en la kr 3 n° 30a  sur 06 - confiaperiodo facturado del 16 de septiembre al 15 de noviembre de 2017total a pagar $76.690</t>
  </si>
  <si>
    <t>Prestar servicios profesionales en la dirección de derechos humanos para garantizar la atención social a la implementación de rutas de atención a defensores(as) de derechos humanos, sectores lgbti y víctimas de trata que demanden medidas de prevención o protección.</t>
  </si>
  <si>
    <t>Prestar servicios profesionales en la subdirección de asuntos étnicos para apoyar el proceso de seguimiento a la implementación de planes integrales de acciones afirmativas para grupos étnicos y acompañar la gestión de las políticas públicas o estrategias distritales relacionadas con asuntos étnicos</t>
  </si>
  <si>
    <t>Prestación de servicios de apoyo a la gestión en la dirección de derechos humanos para la organización documental del sistema distrital de derechos humanos.</t>
  </si>
  <si>
    <t>Prestar servicios profesionales en la dirección de derechos humanos para realizar las gestiones jurídicas requeridas para el impulso de las acciones estratégicas y misionales a su cargo en cumplimiento del plan distrital de desarrollo bogotá mejor para todos.</t>
  </si>
  <si>
    <t>Prestar servicios profesionales en la subdirección de asuntos étnicos para atender a la ciudadanía que acuda a los espacios de atención diferenciada grupos étnicos del distrito con énfasis en los aspectos jurídicos</t>
  </si>
  <si>
    <t>Prestar servicios de apoyo a la gestión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</si>
  <si>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Prestar servicios profesionales en la dirección de derechos humanos para garantizar la gestión y seguimiento social a la implementación de rutas de atención a defensores(as) de derechos humanos, sectores lgbti, y víctimas de trata que demanden medidas de prevención o protección.</t>
  </si>
  <si>
    <t>Prestar servicios profesionales en la dirección de derechos humanos para garantizar la atención psicosocial y seguimiento a la implementación de rutas de atención a defensores(as) de derechos humanos, sectores lgbti, y víctimas de trata que demanden medidas de prevención o protección.</t>
  </si>
  <si>
    <t>Prestar servicios de apoyo a la gestión en la subdirección de asuntos étnicos para desarrollar actividades administrativas requeridas para la operación de los espacios de atención diferencial para comunidades étnicas del distrito</t>
  </si>
  <si>
    <t>Factura de servicio publico de acueducto agua alcantarillado y aseo de bogota s.a. esp con n°.9268937613servicio de aseopredio ubicado en la kr 3 n° 30a  sur 06 - confiaperiodo facturado del 19 de agosto al 17 de octubre de 2017total a pagar $50.720</t>
  </si>
  <si>
    <t>Prestar servicios profesionales especializados en la dirección de derechos humanos para apoyar la coordinación de la implementación del sistema distrital de derechos humanos y las acciones territoriales y poblacionales a cargo de la dirección.</t>
  </si>
  <si>
    <t>Prestar servicios profesionales en la dirección de derechos humanos para apoyar la coordinación de la implementación de la mesa y el plan distrital de prevención y protección, así como las acciones de asistencia para prevención y protección de vulneración de los derechos de la  población lgbti, víctimas del delito de trata de personas y defensores(as) de derechos humanos a partir de un enfoque diferencial.</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</si>
  <si>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</si>
  <si>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a la subsecretaría para la gobernabilidad y la garantía de derechos para apoyar el seguimiento a la implementación de las políticas públicas y estrategias previstas en el plan de desarrollo bogotá mejor para todos.</t>
  </si>
  <si>
    <t>Prestar servicios profesionales en la dirección de derechos humanos como referente de la articulación de políticas públicas y atención a defensoras y defensores de derechos humanos en el marco del plan distrital de prevención y protección</t>
  </si>
  <si>
    <t>Prestar servicios profesionales especializados en la dirección de derechos humanos para apoyar los aspectos técnicos y jurídicos de la formulación de la política pública distrital de derechos humanos y la implementación del sistema distrital de derechos humanos</t>
  </si>
  <si>
    <t>Prestación de servicios de apoyo a la gestión en la dirección de derechos humanos para el seguimiento y reporte de información de atención de víctimas del delito de trata de personas, sectores lgbti, defensores(as) de derechos humanos y víctimas del conflicto armado.</t>
  </si>
  <si>
    <t>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t>
  </si>
  <si>
    <t>Realizar la adición y prorroga del contrato de compraventa no. 592 de 2017 suscrito por la secretaría distrital de gobierno y ut compugobierno 2017</t>
  </si>
  <si>
    <t>Realizar la adición y prorroga del contrato de compraventa no.585 de 2017 suscrito entre la secretaría distrital de gobierno y nex computer s.a.</t>
  </si>
  <si>
    <t>Prestar los servicios profesionales en las actividades de soporte y monitoreo de la infraestructura tecnológica en la secretaria distrital de gobierno</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</si>
  <si>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</si>
  <si>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realizando el acompañamiento y apoyo para el desarrollo, implementación y puesta en producción del sistemas para el código nacional de policía y convivencia, así como el seguimiento a la depuración del si actua actual</t>
  </si>
  <si>
    <t>Prestar los servicios de apoyo a la gestión para el soporte técnico, actualización, acompañamiento y entrenamiento de los sitios web con los que cuenta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</si>
  <si>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</si>
  <si>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de apoyo a la gestión en las actividades de levantamiento y análisis de requerimientos, elaboración de casos de uso, elaboración y ejecución de planes de pruebas, entrenamiento y soporte, en los aplicativos y servicios asignados</t>
  </si>
  <si>
    <t>Prestar los servicios profesionales en la dirección de tecnologías e información realizando seguimiento y recomendaciones a la implementación de la estrategia de gobierno en línea (gel) en la secretaría distrital de gobierno</t>
  </si>
  <si>
    <t>Prestar los servicios profesionales especializados para apoyar juridicamente la implementacion del modelo de gestion local, con el fin de fortalecer la capacidad institucional de las alcaldias locales</t>
  </si>
  <si>
    <t>Prestar los servicios profesionales para apoyar la implementacion tecnica y estrategica de las politicas y lineamientos orientados al fortalecimiento de la capacidad institucional de las alcaldias locales, en el marco del modelo de gestion local</t>
  </si>
  <si>
    <t>Prestar los servicios profesionales especializados con el fin de brindar apoyo juridico , frente a la gestion y procesos a cargo de la direccion para la gestion policiva</t>
  </si>
  <si>
    <t>Prestar los servicios profesionales apoyando a la dirección de gestión policiva en el seguimiento a las actividades de inspección, vigilancia y control ivc que efectúan la alcaldías locales y/o las autoridades de polícia a cargo de la secretaría distrital de gobierno</t>
  </si>
  <si>
    <t>Prestar los servicios profesionales especializados a la dirección para la gestión policiva, en temas de carácter ambiental y protección de recursos naturales, asociados a  las inspecciones de policía y las alcaldías locales para el fortalecimiento de las gestión institucional de las mismas</t>
  </si>
  <si>
    <t>Prestar los servicios profesionales a la dirección para la gestión policiva, en temas de carácter ambiental y protección de recursos naturales, asociados a  las inspecciones de policía y las alcaldías locales para el fortalecimiento de las gestión institucional de las mismas</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</si>
  <si>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</si>
  <si>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de apoyo a la gestión para adelantar las acciones logísticas, temáticas y de seguimiento requeridas para los consejos de alcaldes locales y/o escuelas de gobierno local dirigidas al mejoramiento de la gestión pública local y la consolidación de los procesos de la gobernabilidad local</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</si>
  <si>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</si>
  <si>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apoyando técnicamente la dirección para la gestión del desarrollo local en el seguimiento a la inversión local de los fondos de desarrollo local</t>
  </si>
  <si>
    <t>Prestar los servicios de apoyo a la gestión en la dirección para la gestión policiva de la secretaria distrital de gobierno, acompañando al equipo jurídico dial en las labores operativas que genera el proceso de impulso de las actuaciones administrativas existentes en las diferentes alcaldías locales</t>
  </si>
  <si>
    <t>Prestar los servicios profesionales especializados a la subsecretaria de gestion local para apoyar la implementacion tecnica y operativa de la politica publica y planes de accion necesarios para el fortalecimiento de la capacidad institucional de las alcaldia locales en el marco del modelo de gestion local</t>
  </si>
  <si>
    <t>Prestar servicios profesionales especializados a la direccion de contratacion en los diferentes asuntos juridicos en las diferentes etapas de los procesos contractuales que adelanten la secretaria distrital de gobierno y los fondos de desarrollo local</t>
  </si>
  <si>
    <t>Prestar los servicios profesionales especializados a la direccion de contratacion en los diferentes asuntos juridicos en las diferentes etapas de los procesos contractuales que adelanten la secretaria distrital de gobierno y los fondos de desarrollo local</t>
  </si>
  <si>
    <t>Prestar los servicios profesionales especializados para apoyar las actividades interinstitucionales con las alcaldias locales y con los demas organismos y entidades competentes para el desarrollo de acciones y estrategias de gestion territorial, en el marco del modelo de gestion local</t>
  </si>
  <si>
    <t>Prestar los servicios profesionales para apoyar juridicamente la implementacion del modelo de gestion local, con el fin de fortalecer la capacidad institucional de las alcaldias locales</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</si>
  <si>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</si>
  <si>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los servicios profesionales especializados a la dirección para la gestión policiva para apoyar el funcionamiento los procesos de inspección, vigilancia y control coordinados por la dirección para el fortalecimiento institucional de las alcaldías locales y/o las inspecciones de policía</t>
  </si>
  <si>
    <t>Prestar los servicios profesionales para apoyar la implementacion tecnica y estrategica de la politica y lineamientos orientados al fortalecimiento de la capacidad institucional de las alcaldias locales, en el marco del modelo de gestion local</t>
  </si>
  <si>
    <t>Prestar los servicios profesionales para apoyar la implementacion de las politicas y lineamientos orientados al fortalecimiento de la capacidad institucional de las alcaldias locales, en el marco del modelo de gestion local</t>
  </si>
  <si>
    <t>Prestar los servicios profesionales para apoyar las actividades interinstitucionales con las alcaldias locales y con los demas organismos y entidades competentes para el desarrollo de acciones y estrategias de embellecimiento, recuperacion y sostenimiento del espacio publico, en el marco del modelo de geston</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</si>
  <si>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</si>
  <si>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</si>
  <si>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</si>
  <si>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apoyando jurídicamente a la dirección para la gestión del desarrollo local - dgdl en las actividades de asistencia técnica a los fondos de desarrollo local - fdl</t>
  </si>
  <si>
    <t>Prestar los servicios profesionales especializados para apoyar juridicamente en los aspectos relacionados con las etapas precontratual, contractual y poscontractual de los procesos de seleccion asociados a la implementacion del modelo de gestion de las alcaldias locales</t>
  </si>
  <si>
    <t>Prestar los servicios profesionales para apoyar juridicamente a la subsecretaria de gestion local en los procesos de contratacion que se adelanten, con el fin de fortalecer la capacidad institucional de las alcaldias locales</t>
  </si>
  <si>
    <t>Prestar los servicios profesionales apoyando técnicamente la dirección para la gestión del desarrollo local - dgdl en las actividades de asistencia técnica a los fondos de desarrollo local - fdl</t>
  </si>
  <si>
    <t>Prestar los servicios profesionales para apoyar juridicamente la implementacion estrategica del modelo de gestion local , con el fin de fortalecer la capacidad institucional de las alcaldias locales</t>
  </si>
  <si>
    <t>Prestar los servicios profesionales especializados a la dirección para la gestión policiva, en el apoyo y desarrollo de acciones encaminadas al fortalecimiento institucional de las alcaldías locales en temas ambientales.</t>
  </si>
  <si>
    <t>Prestar los servicios profesionales a la dirección para la gestión policiva con el fin de apoyar el funcionamiento de todos los procesos de inspección, vigilancia y control coordinados por la dirección para fortalecer institucionalmente a las alcaldías locales y/o las inspecciones de policía</t>
  </si>
  <si>
    <t>Prestar los servicios de apoyo a la gestión como técnico en la dirección para la gestión policiva de la secretaria distrital de gobierno, en la verificación, clasificación, organización, cargue en aplicativos y digitalización de la documentación que soporta las actuaciones administrativas existentes en las alcaldías locales</t>
  </si>
  <si>
    <t>Prestar los servicios profesionales brindando apoyo jurídico frente a la gestión y procesos generales a cargo de la dirección para la gestión policiva</t>
  </si>
  <si>
    <t>Prestar los servicios de apoyo a la gestión a la subsecretaría de gestión local en las actividades administrativas y operativas, en el marco del modelo de gestión para las alcaldías locales.</t>
  </si>
  <si>
    <t>Prestar los servicios profesionales a la dirección para la gestión del desarrollo local - dgdl, apoyando el seguimiento a las metas, planes, procesos y procedimientos en el marco del proyecto 1094.</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</si>
  <si>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</si>
  <si>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</si>
  <si>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</si>
  <si>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en el seguimiento, gestión y desarrollo de los trámites y servicios a cargo de la secretaría distrital de gobierno que efectúa la dirección</t>
  </si>
  <si>
    <t>Dirección de Relaciones Políticas</t>
  </si>
  <si>
    <t>Subsecretaría de Gestión local</t>
  </si>
  <si>
    <t>OTROS GASTOS DE PERSONAL</t>
  </si>
  <si>
    <t>Prestar los servicios profesionales especializados a la direccion de relaciones politicas, para realizar las actividades de evaluacion, seguimiento, analisis y consolidacion de documentos sobre las agendas estrategicas de las corporaciones de eleccion popular</t>
  </si>
  <si>
    <t>Prestar los servicios profesionales para atender y gestionar los asuntos relacionados con la gestion del control politico, audiencias publicas y estudios de proyectos de ley y/o actos legislativos que adelante el congreso de la republica de interes para el distrito, de conformidad con la normatividad vigente y los lineamientos que sobre esta materia esten reglamentados en la secretaria distrital de gobierno</t>
  </si>
  <si>
    <t>Prestar los servicios profesionales para atender los requerimientos en el trámite de los proyectos de acuerdo que se adelanten el concejo de bogotá, de conformidad con la normatividad vigente y los procedimientos que tenga adoptados la dirección de relaciones políticas.</t>
  </si>
  <si>
    <t>Prestar servicios profesionales en la dirección de derechos humanos para  formular la política pública distrital de Derechos Humanos y apoyar la implementación del sistema distrital de derechos humanos</t>
  </si>
  <si>
    <t>Pagos Servicios públicos de los Espacios de Atención Diferencia de la Subdirección de Asuntos Étnicos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</si>
  <si>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</si>
  <si>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</si>
  <si>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derechos humanos para realizar la gestión y el seguimiento contractual de los procesos requeridos para dar cumplimiento a las metas del plan de desarrollo</t>
  </si>
  <si>
    <t>C.P.S 455</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</si>
  <si>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</si>
  <si>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</si>
  <si>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a la dirección relaciones políticas para la consolidación y elaboración de documentos que permitan el relacionamiento del distrito capital con los actores estratégicos de la ciudad-región bajo una visión conjunta del territorio y los lineamientos que disponga el observatorio de asuntos políticos de la entidad.</t>
  </si>
  <si>
    <t>Prestar los servicios de profesionales apoyo para fortalecer la gestión territorial, adelantando acciones de  socialización y presencia institucional en terreno,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</si>
  <si>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</si>
  <si>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RA 4</t>
  </si>
  <si>
    <t>RA 5</t>
  </si>
  <si>
    <t>Prestar los servicios profesionales para avanzar en la elaboración de un documento que permita evaluar y fortalecer las relaciones políticas y estratégicas de la administración distrital con actores de la sociedad civil</t>
  </si>
  <si>
    <t>Prestar los servicios profesionales en la realización del análisis sobre el panorama político de la administración distrital</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</si>
  <si>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</si>
  <si>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de apoyo a la gestión en el acompañamiento a las agendas de concertación con actores políticos, económicos y sociales para análisis y transformación de problema, según los lineamientos de la dirección de relaciones políticas</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</si>
  <si>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</si>
  <si>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en la dirección de relaciones políticas que permitan avanzar en la evaluación y fortalecimiento de las relaciones políticas y estratégicas de la administración distrital con actores de la sociedad civil</t>
  </si>
  <si>
    <t>Prestar los servicios profesionales en el acompañamiento a las agendas de concertación con actores políticos (jal) para análisis y transformación de problema, según los lineamientos de la dirección de relaciones políticas</t>
  </si>
  <si>
    <t>Prestar los servicios profesionales para hacer seguimientos, apoyar y reportar los asuntos relacionados con la gestión en el ejercicio de la función control político, trámite de los proyectos de ley y/o actos legislativos que adelante el congreso de conformidad con la normatividad vigente y los lineamientos que sobre esta materia estén reglamentados en la secretaría distrital de gobierno</t>
  </si>
  <si>
    <t>Prestar los servicios de apoyo a la gestión documental que se genere en el acompañamiento de procesos de concertación con actores políticos, económicos y sociales para la resolución de problemas identificados por la dirección de relaciones políticas</t>
  </si>
  <si>
    <t>Dilia Melissa Muñoz Rodriguez</t>
  </si>
  <si>
    <t>Nelly Johana Rivera Taquinas</t>
  </si>
  <si>
    <t>Ruth Yaneth Roa Torres</t>
  </si>
  <si>
    <t>Sandra Marcela Rojas Macias</t>
  </si>
  <si>
    <t>Nur Fannery Valencia Mosquera</t>
  </si>
  <si>
    <t>Laura Yadira Acevedo Lopez</t>
  </si>
  <si>
    <t>Camilo Ernesto Ramirez Chaves</t>
  </si>
  <si>
    <t>Ruben Fabian Vega Acevedo</t>
  </si>
  <si>
    <t>Katerin  Pacheco Reyes</t>
  </si>
  <si>
    <t>Ximena Alexandra Correal Cabezas</t>
  </si>
  <si>
    <t>Ana Dalila Gomez Baos</t>
  </si>
  <si>
    <t>Luis Henry Rodriguez Forero</t>
  </si>
  <si>
    <t>Sandra Milena De La Alegria Rojas Hernandez</t>
  </si>
  <si>
    <t>Victor Rafael Mendoza Zarate</t>
  </si>
  <si>
    <t>Jeison Herley Camacho Tellez</t>
  </si>
  <si>
    <t>Jeannette Lucia Castro Hernandez</t>
  </si>
  <si>
    <t>Ali  Serrano Cervantes</t>
  </si>
  <si>
    <t>Viviana Carolina Montaña Carvajal</t>
  </si>
  <si>
    <t>Eliana Del Pilar Gonzalez Dagua</t>
  </si>
  <si>
    <t>Edna Lizbeth Batta Moreno</t>
  </si>
  <si>
    <t>Yismar  Salas Araujo</t>
  </si>
  <si>
    <t>Juan Felipe Rodriguez Maury</t>
  </si>
  <si>
    <t>Santiago  Silva Schlesinger</t>
  </si>
  <si>
    <t>Santiago  Mejia Narvaez</t>
  </si>
  <si>
    <t>Jose Gabriel Osorio Alvarez</t>
  </si>
  <si>
    <t>Karen  Tovar Beltran</t>
  </si>
  <si>
    <t>Maria Ines Reina</t>
  </si>
  <si>
    <t>Nelson Gilberto Tuntaquimba Quinche</t>
  </si>
  <si>
    <t>Doris Yohanna Guerrero Perez</t>
  </si>
  <si>
    <t>Maria Fernanda Cantor Ortiz</t>
  </si>
  <si>
    <t>Miguel Bernardo Veloz Cabrera</t>
  </si>
  <si>
    <t>Angela Maria Moya Cuesta</t>
  </si>
  <si>
    <t>Yerson Andres Mojica Cogollos</t>
  </si>
  <si>
    <t>Sandra Ximena Ortiz Muñoz</t>
  </si>
  <si>
    <t>Paula Andrea Beltran Rodriguez</t>
  </si>
  <si>
    <t>Yenifer Andrea Chiquiza Nivia</t>
  </si>
  <si>
    <t>Delfa Paulina Majin Jimenez</t>
  </si>
  <si>
    <t>Alcira Leonor Herrera Gualteros</t>
  </si>
  <si>
    <t>Freddy Oswaldo Vargas Santana</t>
  </si>
  <si>
    <t>Ingrid Rocio Torres Triana</t>
  </si>
  <si>
    <t>Arcesio  Velez Garzon</t>
  </si>
  <si>
    <t>Adriana  Peña Garcia</t>
  </si>
  <si>
    <t>Seguridad Nueva Era Ltda</t>
  </si>
  <si>
    <t>Juliana  Ballesteros Casilimas</t>
  </si>
  <si>
    <t>Laura Marie Vega Garcia</t>
  </si>
  <si>
    <t>Rosembert  Ovalle Maldonado</t>
  </si>
  <si>
    <t>Ilba Yaneth Meza Castañeda</t>
  </si>
  <si>
    <t>Liliana Milena Hernandez Rojas</t>
  </si>
  <si>
    <t>Angelica Maria Cardenas Botero</t>
  </si>
  <si>
    <t>Judith  Valencia Aparicio</t>
  </si>
  <si>
    <t>Jailder  Cespedes Ruiz</t>
  </si>
  <si>
    <t>Irene Salome Burbano Delgadillo</t>
  </si>
  <si>
    <t>Orlando Antonio Chingate Cabrera</t>
  </si>
  <si>
    <t>Deysi Mayerli Tavera Acevedo</t>
  </si>
  <si>
    <t>Lizeth Catalina Caicedo Serna</t>
  </si>
  <si>
    <t>Fredy David Morillo Guzman</t>
  </si>
  <si>
    <t>Emir  Carpio Luvieza</t>
  </si>
  <si>
    <t>Jenniffer Alejandra Lozada Arboleda</t>
  </si>
  <si>
    <t>Laura Camila Pachon Pinzon</t>
  </si>
  <si>
    <t>Fernando  Florez Mora</t>
  </si>
  <si>
    <t>Mayoli  Suarez Hernandez</t>
  </si>
  <si>
    <t>Dora Emilia Parra Robledo</t>
  </si>
  <si>
    <t>Jackeline  Rosero Lopez</t>
  </si>
  <si>
    <t>Vivian Nayibe Castro Romero</t>
  </si>
  <si>
    <t>Yimmy Alberto Corredor Chiguasuque</t>
  </si>
  <si>
    <t>Karen Lorena Mora Forero</t>
  </si>
  <si>
    <t>Jose Reinerio Galeano Lemus</t>
  </si>
  <si>
    <t>Jose Rene Neuta Alonso</t>
  </si>
  <si>
    <t>Jose Argemiro Anzola Escalante</t>
  </si>
  <si>
    <t>Jesus Antonio Farias Fonseca</t>
  </si>
  <si>
    <t>Diana Giselle Osorio Rozo</t>
  </si>
  <si>
    <t>Amanda Lucia Sabogal Baez</t>
  </si>
  <si>
    <t>Danny Alexander Rappy Mayorga</t>
  </si>
  <si>
    <t>Maria Camila Carrillo Prieto</t>
  </si>
  <si>
    <t>Dina Luz Pulido Herrera</t>
  </si>
  <si>
    <t>Maria Alejandra Velasquez Buritica</t>
  </si>
  <si>
    <t>Sergio Andres Palacios Moreno</t>
  </si>
  <si>
    <t>Edith Julieth Bermudez Silva</t>
  </si>
  <si>
    <t>Kraren Viviana Stephany Franco Castañeda</t>
  </si>
  <si>
    <t>Rosaliana Mercedes Correa Cantillo</t>
  </si>
  <si>
    <t>Viviana Andrea Rodriguez Pereira</t>
  </si>
  <si>
    <t>Maria Jose Polanco Henao</t>
  </si>
  <si>
    <t>Luz Estuard Hurtado Lemus</t>
  </si>
  <si>
    <t>Felix Eduardo Murillo Plata</t>
  </si>
  <si>
    <t>Nicolas  Riaño</t>
  </si>
  <si>
    <t>Carmen Andrea Castro Hernandez</t>
  </si>
  <si>
    <t>Lucia Beatriz Suarez Camargo</t>
  </si>
  <si>
    <t>Astrid Paola Patiño Forero</t>
  </si>
  <si>
    <t>Ana Maria Manzanares Mendez</t>
  </si>
  <si>
    <t>Bleidy Johanna Cardenas Teran</t>
  </si>
  <si>
    <t>Linda Gissela Chacon Ortiz</t>
  </si>
  <si>
    <t>Anderson  Guerrero Trujillo</t>
  </si>
  <si>
    <t>Carlos Alberto Moreno Otero</t>
  </si>
  <si>
    <t>Jilmar David Robledo Caicedo</t>
  </si>
  <si>
    <t>Alba Dulfary Quevedo Rada</t>
  </si>
  <si>
    <t>Karen Milena Lopez Lopez</t>
  </si>
  <si>
    <t>Luz Andrea Ardila Ariza</t>
  </si>
  <si>
    <t>Angie Yuliet Guevara Herrera</t>
  </si>
  <si>
    <t>Sebastian David Rodriguez Luna</t>
  </si>
  <si>
    <t>Jenny Paola Morales Duarte</t>
  </si>
  <si>
    <t>Sayra Guinette Aldana Hernandez</t>
  </si>
  <si>
    <t>Aura Maria Carballo Sierra</t>
  </si>
  <si>
    <t>Maria Isabel Moreno Perea</t>
  </si>
  <si>
    <t>Hernando  Maldonado Pachon</t>
  </si>
  <si>
    <t>Yuvi Alejandra Velandia Hidalgo</t>
  </si>
  <si>
    <t>Daniel Felipe Alonso Lopez</t>
  </si>
  <si>
    <t>Patricia Eugenia Carrera Diaz</t>
  </si>
  <si>
    <t>Darling Damaris Diaz Diaz</t>
  </si>
  <si>
    <t>Viviana  Manrique Zuluaga</t>
  </si>
  <si>
    <t>Liana Milena Baquero Hernandez</t>
  </si>
  <si>
    <t>Laura Milena Negrete Londoño</t>
  </si>
  <si>
    <t>Jordan Leandro Diaz Soto</t>
  </si>
  <si>
    <t>Erika Julieth Rodriguez Gomez</t>
  </si>
  <si>
    <t>Amalia  Rodriguez Segura</t>
  </si>
  <si>
    <t>Diana Alejandra Quigua Gonzalez</t>
  </si>
  <si>
    <t>Johanna Carolina Cañas Leal</t>
  </si>
  <si>
    <t>Yenifer Catherin Moreno Arias</t>
  </si>
  <si>
    <t/>
  </si>
  <si>
    <t>Prestación de servicios de apoyo a la gestión en la dirección de derechos humanos para la organización documental de los expedientes de atención de víctimas del delito de trata de personas, sectores lgbti, defensores(as) de derechos humanos, y ciudadanía en general.</t>
  </si>
  <si>
    <t>Prestar servicios profesionales especializados en la dirección de convivencia y diálogo social para la formulación, seguimiento y sistematización de las iniciativas ciudadanas, la consolidación de la red distrital de derechos humanos, diálogo y convivencia, y la territorialización de los asuntos estratégicos y misionales de la dirección.</t>
  </si>
  <si>
    <t>Prestar servicios profesionales en la subdirección de asuntos étnicos para apoyar la coordinación transversal del seguimiento a la implementación de los planes de acciones afirmativas y la operación de espacios de atención diferenciada para grupos étnicos</t>
  </si>
  <si>
    <t>Prestar servicios de apoyo a la gestión en la dirección de derechos humanos para desarrollar actividades administrativas, logísticas y de gestión documental relacionadas con la gestión territorial y poblacional de las acciones a cargo de la dirección.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</si>
  <si>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</si>
  <si>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implementar el sistema distrital de derechos humanos, el programa distrital de educación en derechos humanos para la paz y la reconciliación y las acciones estratégicas de la dirección a partir de un enfoque territorial y poblacional.</t>
  </si>
  <si>
    <t>Prestar servicios profesionales en la dirección de derechos humanos para la formulación,  implementación y seguimiento a los procesos de formación y sensibilización del programa distrital de educación en derechos humanos para la paz y reconciliación</t>
  </si>
  <si>
    <t>Prestar servicios profesionales en la dirección de derechos humanos como referente de la articulación de políticas públicas y atención a personas lgbti víctimas de violencias por orientación sexual o identidad de género en el marco del componente de prevención y protección</t>
  </si>
  <si>
    <t>Prestar servicios profesionales especializados en la dirección de derechos humanos para apoyar la coordinación del proceso de formulación de la política distrital de derechos humanos y del sistema distrital de derechos humanos</t>
  </si>
  <si>
    <t>Prestar servicios de apoyo a la gestión en la subdirección de asuntos étnicos para contribuir a la ejecución de las estrategias de territorialización de asuntos étnicos con énfasis en los planes de acciones afirmativas.</t>
  </si>
  <si>
    <t>Prestar servicios de apoyo a la gestión en la subdirección de asuntos étnicos para apoyar el seguimiento y desarrollo a las actividades administrativas requeridas para la operación de los espacios de atención diferencial para comunidades étnicas del distrito</t>
  </si>
  <si>
    <t>Prestar servicios profesionales en la subdirección de asuntos étnicos para apoyar el proceso de seguimiento a la implementación de planes integrales de acciones afirmativas para grupos étnicos y acompañar la gestión de las políticas públicas o estrategias distritales relacionadas con asuntos étnicos.</t>
  </si>
  <si>
    <t>Prestar servicios profesionales en la subdirección de asuntos étnicos para atender a la ciudadanía que acuda a los espacios de atención diferenciada de grupos étnicos del distrito con énfasis en el fortalecimiento de capacidades, y gestión de cooperación para fortalecimiento de las comunidades étnicas.</t>
  </si>
  <si>
    <t>Prestar servicios profesionales en la subdirección de asuntos étnicos para apoyar la coordinación y articulación institucional a nivel distrital, nacional y cooperación internacional relacionada con asuntos étnicos y la estrategia -bogotá vive el decenio afro-</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</si>
  <si>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</si>
  <si>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sus servicios profesionales en la subdirección de asuntos de la libertad religiosa y de conciencia, con el fin de apoyar la consolidación de la política pública distrital de libertades fundamentales de religión, culto y conciencia, así como los demás asuntos estratégicos y misionales a cargo de la subdirección.</t>
  </si>
  <si>
    <t>Prestar servicios profesionales en la subdirección de asuntos étnicos para atender a la ciudadanía que acuda a los espacios de atención diferenciada grupos étnicos del distrito con énfasis en el  apoyo de la operación de la casa de pensamiento indígena</t>
  </si>
  <si>
    <t>Prestar servicios profesionales en la subdirección de asuntos de libertad religiosa y de conciencia - dirección de derechos humanos para realizar gestión administrativa para el desarrollo de los procesos y actividades estratégicas o misionales a su cargo.</t>
  </si>
  <si>
    <t>Prestar servicios profesionales especializados en la dirección de convivencia y diálogo social para apoyar la coordinación de la implementación de iniciativas ciudadanas, la consolidación de la red distrital de derechos humanos, diálogo y convivencia, así como la territorialización de los asuntos estratégicos y misionales de la dirección.</t>
  </si>
  <si>
    <t>Prestar servicios profesionales en la dirección de derechos humanos para apoyar la coordinación de la implementación de los procesos de formación y sensibilización del programa distrital de educación en derechos humanos para la paz y reconciliación</t>
  </si>
  <si>
    <t>Adicion y prorroga no. 2 contrato de prestacion de servicios no. 392 de 2017 suscrito con seguridad nueva era ltda</t>
  </si>
  <si>
    <t>Prestar servicios de apoyo en la dirección de derechos humanos para colaborar en el proceso de formulación de la política pública y el sistema distrital de derechos humanos</t>
  </si>
  <si>
    <t>Prestar servicios de apoyo a la gestión en la subdirección de asuntos étnicos para desarrollar actividades administrativas requeridas para la operación de la casa de pensamiento indígena como espacio de atención diferenciada para comunidades indígenas</t>
  </si>
  <si>
    <t>Prestar servicios profesionales en la subdirección de asuntos étnicos para atender a la ciudadanía que acuda a los espacios de atención diferenciada grupos étnicos del distrito con énfasis en los aspectos psicosociales.</t>
  </si>
  <si>
    <t>Prestar servicios profesionales especializados en la dirección de derechos humanos para acompañar técnica y metodológicamente la formulación de la política pública distrital de derechos humanos a partir de la producción de los documentos requeridos</t>
  </si>
  <si>
    <t>Factura de servicio publico de acueducto agua alcantarillado y aseo de bogota s.a. esp con n°.30702516219predio ubicado en la cl 9 n° 4   70 - centro de orientación y fortalecimiento integral afrobogotano - confiaperiodo facturado del 19 de octubre al 16 de diciembre de 2017total a pagar $261.710</t>
  </si>
  <si>
    <t>Factura de servicio publico de acueducto agua alcantarillado y aseo de bogota s.a. esp con n°.24634310015predio ubicado en la cl 9 n° 9   60 - casa de pensamiento indigenaperiodo facturado del 15 de octubre al 14 de diciembre de 2017total a pagar $401.470</t>
  </si>
  <si>
    <t>Prestar los servicios de apoyo a la gestión como sabedor tradicional en el desarrollo de actividades de socialización y participación de las costumbres propias de la comunidad indígena en el marco de procesos de consulta previa desarrollados en el distrito de bogotá.</t>
  </si>
  <si>
    <t>Prestar sus servicios profesionales en la subdirección de asuntos de la libertad religiosa y de conciencia, con el fin de apoyar la formulación e implementación de los aspectos jurídicos de las acciones a cargo de la dependencia, con énfasis en la política pública distrital de libertades fundamentales de religión, culto y conciencia.</t>
  </si>
  <si>
    <t>Prestar servicios profesionales en la dirección de derechos humanos y sus subdirecciones adscritas para realizar las gestiones jurídicas requeridas para el impulso de las acciones estratégicas y misionales a su cargo en cumplimiento del plan distrital de desarrollo bogotá mejor para todos.</t>
  </si>
  <si>
    <t>Entregar a título de arrendamiento a la secretaría distrital de gobierno, el uso y goce del inmueble ubicado en la calle 9 n° 9-60 de la localidad de la candelaria - bogotá d.c., identificado con el folio de matrícula inmobiliaria no. 50c-1502436</t>
  </si>
  <si>
    <t>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t>
  </si>
  <si>
    <t>Prestar servicios profesionales a la subsecretaría para la gobernabilidad y la garantía de derechos para apoyar jurídicamente la implementación de las políticas públicas y estrategias previstas en el plan de desarrollo bogotá mejor para todos</t>
  </si>
  <si>
    <t>Prestar servicios de apoyo a la gestión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</si>
  <si>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</si>
  <si>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servicios profesionales en la dirección de derechos humanos para formular la política pública distrital de derechos humanos</t>
  </si>
  <si>
    <t>Prestar servicios profesionales en la dirección de derechos humanos para implementar el sistema distrital de derechos humanos, el programa distrital de educación en derechos humanos para la paz y la reconciliación y las acciones estratégicas de la  dirección a partir de un enfoque territorial y poblacional.</t>
  </si>
  <si>
    <t>Prestar servicios profesionales especializados en la dirección de convivencia y diálogo social para apoyar la coordinación de las acciones estratégicas y misionales a su cargo en cumplimiento del plan distrital de desarrollo - bogotá mejor para todos</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</si>
  <si>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</si>
  <si>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de apoyo a la gestión en la subdirección de asuntos étnicos para desarrollar actividades administrativas requeridas para la operación de los espacios de atención diferencial para comunidades étnicas del distrito.</t>
  </si>
  <si>
    <t>Prestar servicios profesionales en la subdirección de asuntos étnicos para apoyar la coordinación de acciones para la creación y operación de los espacios de atención diferenciada y sus procesos de atención para las comunidades étnicas de la ciudad.</t>
  </si>
  <si>
    <t>Prestar servicios profesionales en la dirección de derechos humanos para garantizar la atención psicosocial a defensores(as) de derechos humanos, sectores lgbti, y víctimas de trata que demanden medidas de prevención o protección..</t>
  </si>
  <si>
    <t>Prestar servicios profesionales en la dirección de derechos humanos para apoyar la formulación de la política pública distrital de derechos humanos</t>
  </si>
  <si>
    <t>Prestar servicios profesionales en la dirección de convivencia y diálogo social para apoyar la formulación de estrategias para fortalecimiento de la cultura ciudadana en el marco de la operación de la red distrital de derechos humanos, diálogo y convivencia, así como acompañar los demás procesos misionales o estratégicos o cargo de la dirección.</t>
  </si>
  <si>
    <t>Prestar servicios de apoyo a la gestión en la dirección de derechos humanos para contribuir a la  formulación de la política pública distrital de derechos humanos</t>
  </si>
  <si>
    <t>Prestar servicios profesionales en la subdirección de asuntos étnicos para apoyar la atención a la ciudadanía que acuda a los espacios de atención diferenciada grupos étnicos del distrito con énfasis en los aspectos jurídicos.</t>
  </si>
  <si>
    <t>Prestar servicios profesionales especializados en la dirección de convivencia y diálogo social para apoyar el mapeo de actores y estrategias para el fortalecimiento de la red distrital de derechos humanos, diálogo y convivencia.</t>
  </si>
  <si>
    <t>Prestar servicios profesionales en la dirección de convivencia y diálogo social para la ejecución de los procesos contractuales y las gestiones administrativas requeridas para el cumplimiento de las metas del plan de desarrollo y asuntos misionales a cargo de la dirección</t>
  </si>
  <si>
    <t>Prestar servicios profesionales en la dirección de derechos humanos para la difusión y seguimiento a la implementación de los procesos de formación y sensibilización del programa distrital de educación en derechos humanos para la paz y reconciliación y de los planes integrales de acciones afirmativas.</t>
  </si>
  <si>
    <t>Prestar los servicios profesionales para asesorar a la subsecretaría para la gobernabilidad y la garantía de derechos en la formulación de indicadores de medición y evaluación de las políticas públicas a cargo de la subsecretaría, de acuerdo a los nuevos lineamientos distritales, así como en la implementación de la estrategia territorial de participación</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</si>
  <si>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</si>
  <si>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derechos humanos como referente de género en la articulación de políticas públicas y estrategias de atención en el marco del componente de prevención y protección</t>
  </si>
  <si>
    <t>Prestar servicios profesionales a la dirección de convivencia y dialogo social de la secretaria distrital de gobierno monitoreando  permanentemente las aglomeraciones de alta complejidad, así como las situaciones de conflictividad social, propiciando procesos de articulación interinstitucional en aras de establecer una respuesta integral hacia las comunidades involucradas</t>
  </si>
  <si>
    <t>Pedro Luis Bedoya Duarte</t>
  </si>
  <si>
    <t>Sandra Milena Gonzalez Forero</t>
  </si>
  <si>
    <t>Diana Marcela Alvarado Delgadillo</t>
  </si>
  <si>
    <t>Maria Alexandra Rodriguez Novoa</t>
  </si>
  <si>
    <t>Himelda Viviana Camacho Buitrago</t>
  </si>
  <si>
    <t>Gina Paola Benavides Galindo</t>
  </si>
  <si>
    <t>Luz Angela Gomez Guerrero</t>
  </si>
  <si>
    <t>Helena Maritza Lopez</t>
  </si>
  <si>
    <t>Yesid  Medina Olarte</t>
  </si>
  <si>
    <t>Guillermo  Hernandez Quintero</t>
  </si>
  <si>
    <t>Liliana Jeanneth Cañola Tovar</t>
  </si>
  <si>
    <t>Robinson Mauricio Giraldo Giraldo</t>
  </si>
  <si>
    <t>Ediel  Aguirre Herrera</t>
  </si>
  <si>
    <t>Josue David Hernandez Bonilla</t>
  </si>
  <si>
    <t>Jenny Paola Cortes Beltran</t>
  </si>
  <si>
    <t>Luisa Fernanda Galarza Solano</t>
  </si>
  <si>
    <t>Libia Jeannette Alarcon Villalobos</t>
  </si>
  <si>
    <t>Cristhy Mairene Viera Tortoza</t>
  </si>
  <si>
    <t>Manuel Francisco Contreras Heredia</t>
  </si>
  <si>
    <t>Maribel  Pinzon Rodriguez</t>
  </si>
  <si>
    <t>Maria Victoria Buitrago Cepeda</t>
  </si>
  <si>
    <t>Bismarck Alfredo Caicedo Mendez</t>
  </si>
  <si>
    <t>Fabio Adnres Rojas Espindola</t>
  </si>
  <si>
    <t>Claudia Patricia Poblador Vargas</t>
  </si>
  <si>
    <t>Hernan David Bonet Martinez</t>
  </si>
  <si>
    <t>Esteban Fabian Rojas Ordoñez</t>
  </si>
  <si>
    <t>Jorge Augusto Rey Prieto</t>
  </si>
  <si>
    <t>Yilver Esneider Jovel Hernandez</t>
  </si>
  <si>
    <t>Cesar Hernando Mojica Cogollos</t>
  </si>
  <si>
    <t>Yeimy Lorena Espinosa Velosa</t>
  </si>
  <si>
    <t>2Waycomm Sas</t>
  </si>
  <si>
    <t>Hector Guillermo Grande Reina</t>
  </si>
  <si>
    <t>German Alonso Amado Niño</t>
  </si>
  <si>
    <t>Johanna  Vargas Gomez</t>
  </si>
  <si>
    <t>Tomas  Barrero Ramirez</t>
  </si>
  <si>
    <t>Francisco Orlando Herrera Torres</t>
  </si>
  <si>
    <t>Andres Felipe Duque Paez</t>
  </si>
  <si>
    <t>Julio Cesar Tonte Quintero</t>
  </si>
  <si>
    <t>Gina Marcela Rubio Rodriguez</t>
  </si>
  <si>
    <t>Olga Elena Mendoza Navarro</t>
  </si>
  <si>
    <t>Harold Yesid Ramos Roldan</t>
  </si>
  <si>
    <t>Alberto Andres Gomez Amin</t>
  </si>
  <si>
    <t>Johanna Patricia Plazas Avila</t>
  </si>
  <si>
    <t>Argelio Ramiro Pacheco Perez</t>
  </si>
  <si>
    <t>Transportes Especiales F.S.G S.A.S</t>
  </si>
  <si>
    <t>Brahan Eduardo Garcia Lopez</t>
  </si>
  <si>
    <t>Rafael Ricardo Beltran Guerrero</t>
  </si>
  <si>
    <t>Patricia  Pecha Quimbay</t>
  </si>
  <si>
    <t>Daniel Rolando Cossio Diaz</t>
  </si>
  <si>
    <t>Andres Octavio Rodriguez Reyes</t>
  </si>
  <si>
    <t>Fanny Edilia Ariza Ariza</t>
  </si>
  <si>
    <t>Maria Doris Jeaneth Villalobos Romero</t>
  </si>
  <si>
    <t>Carlos Mario Avendaño Quintero</t>
  </si>
  <si>
    <t>Edwin Roberto De Narvaez Gonzalez</t>
  </si>
  <si>
    <t>Juan Manuel Rodriguez Parra</t>
  </si>
  <si>
    <t>Andres Alberto Jaimes Garcia</t>
  </si>
  <si>
    <t>Adriana Rocio Lopez Rincon</t>
  </si>
  <si>
    <t>Alvaro Fabian Alejo Martinez</t>
  </si>
  <si>
    <t>Myriam Ruth Taborda Gonzalez</t>
  </si>
  <si>
    <t>Enyi Yinet Jimenez Urbina</t>
  </si>
  <si>
    <t>Apple Tree Communications Colombia S A S</t>
  </si>
  <si>
    <t>Wilson  Capera Rodriguez</t>
  </si>
  <si>
    <t>Maulyn Itxayanna Zapata Miño</t>
  </si>
  <si>
    <t>Nadya Catalina Sanchez Cardozo</t>
  </si>
  <si>
    <t>Hugo Andres Ferro Forero</t>
  </si>
  <si>
    <t>Alejandra Patricia Rodriguez Benavides</t>
  </si>
  <si>
    <t>Olga Milena Corzo Estepa</t>
  </si>
  <si>
    <t>Aura Fernanda Barriga Pacheco</t>
  </si>
  <si>
    <t>Monica Yaneth Cortes</t>
  </si>
  <si>
    <t>Sindy Julieth Tovar Torres</t>
  </si>
  <si>
    <t>Story Inc S A S</t>
  </si>
  <si>
    <t>Maria Luselia Toloza Martinez</t>
  </si>
  <si>
    <t>Rigoberto Quintero Medina</t>
  </si>
  <si>
    <t>Martin Bermudez Asociados S A</t>
  </si>
  <si>
    <t>Jefferson David Carreño Zarate</t>
  </si>
  <si>
    <t>Martha Stephanny Barreto Mantilla</t>
  </si>
  <si>
    <t>Sandra Milena Ramirez Martinez</t>
  </si>
  <si>
    <t>Jeremy Javier Avila Cubides</t>
  </si>
  <si>
    <t>Luis Fernando Caicedo Diaz</t>
  </si>
  <si>
    <t>Hans Walter Cabra Hernandez</t>
  </si>
  <si>
    <t>Fabio Enrique Paez Villamizar</t>
  </si>
  <si>
    <t>Orlando Humberto Sierra Ordoñez</t>
  </si>
  <si>
    <t>Berner  Castro</t>
  </si>
  <si>
    <t>Johan Camilo Cruz Marin</t>
  </si>
  <si>
    <t>Luis Francisco Borja Quiroga</t>
  </si>
  <si>
    <t>Gloria Tatiana Duque Ramirez</t>
  </si>
  <si>
    <t>Jackson Daniel Calderón</t>
  </si>
  <si>
    <t>Julio Cesar Granados Alvarez</t>
  </si>
  <si>
    <t>Wilson Hernan Muñoz Buitrago</t>
  </si>
  <si>
    <t>Lina Fernanda Sanchez Alvarado</t>
  </si>
  <si>
    <t>Lina Ines Ricardo Marriaga</t>
  </si>
  <si>
    <t>Nancy Hellevid Gutierrez Rodriguez</t>
  </si>
  <si>
    <t>Fabio Humberto Monroy Garcia</t>
  </si>
  <si>
    <t>Luis Jefferson Garcia Soto</t>
  </si>
  <si>
    <t>Maria  Tellez</t>
  </si>
  <si>
    <t>Uriel Eduardo Velasquez Avila</t>
  </si>
  <si>
    <t>Nicolas  Villa Moya</t>
  </si>
  <si>
    <t>Jose Vicente Ramirez Quevedo</t>
  </si>
  <si>
    <t>Royser Octavio Barandica Orozco</t>
  </si>
  <si>
    <t>Nidia Marcela Carrillo Vela</t>
  </si>
  <si>
    <t>Jawin Siver Tunjano Tamayo</t>
  </si>
  <si>
    <t>Madelene  Prado Rodriguez</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</si>
  <si>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</si>
  <si>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</si>
  <si>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sus servicios de apoyo al proceso de gestión del patrimonio documental de la dirección administrativa en el control de la calidad de la producción e intervención documental</t>
  </si>
  <si>
    <t>Prestación de servicios profesionales de asesoría estratégica &amp; acompañamiento táctico en la actualización e implementación de la estrategia de comunicación y relacionamiento de la secretaría distrital de gobierno para el año 2018</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</si>
  <si>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</si>
  <si>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Prestar los servicios profesionales en la oficina de asuntos disciplinarios de la secretaria distrital de gobierno, apoyando en la gestión jurídica, seguimiento, control y revisión necesaria para definir la situación disciplinaria de los servidores públicos vinculados en los procesos que se adelantan en esta dependencia</t>
  </si>
  <si>
    <t>Prestar los servicios profesionales en la oficina de asuntos disciplinarios de la secretaria distrital de gobierno, realizando la gestión jurídica, seguimiento, control y revisión necesaria de los procesos que se adelantan en dicha dependencia</t>
  </si>
  <si>
    <t>Prestar  servicios profesionales para asesorar a la dirección jurídica de la secretaria distrital de gobierno</t>
  </si>
  <si>
    <t>Prestar los servicios de apoyo a la gestión a la secretaría distrital de gobierno en lo relacionado con el cubrimiento periodístico de la gestión desarrollada por las 20 localidades</t>
  </si>
  <si>
    <t>Adicion no. 1 al contrato de prestacion de servicios  no 573 de 2017 suscrito con transportes especiales f.s.g. s.a.s</t>
  </si>
  <si>
    <t>Prestar los servicios de apoyo a la gestión  en  la  oficina  de  asuntos  disciplinarios  de  la  secretaria  distrital  de gobierno, en lo relacionado a  trámites de organización, clasificación y seguimiento de los expedientes</t>
  </si>
  <si>
    <t>Prestar sus servicios profesionales en la dirección administrativa apoyando desde lo investigativo e histórico al proceso de gestión del patrimonio documental</t>
  </si>
  <si>
    <t>Prestar servicios profesionales para la evaluación de la eficacia, eficiencia y efectividad del sistema de control interno, de acuerdo con los roles asignados a la oficina de control interno de la secretaría distrital de gobierno</t>
  </si>
  <si>
    <t>Por la cual se ordena dar cumplimiento a una providencia de la jurisdicción de lo contencioso administrativoarticulo 1 ordenese a la dirección financiera de la secretaria distrital de gobierno dar cumplimiento a la sentencia proferida el 20 de septiembre de 2017 por el tribunal administrativo de cundinamarca, sección tercera, subsección "c", dentro del proceso con radicación número 11001-33-36-038-2014-00257-01 de myriam ruth taborda gonzalez contra bogotá d.c. - secretaria distrital de gobiernopago de sentencia dentro del proceso de controversias contractuales no. 2014-00257 emitida por el tribunal administrativo de cundinamarca, demandate miriam ruth taborda gonzález</t>
  </si>
  <si>
    <t>Prestación de servicios profesionales para brindar acompañamiento y apoyo a la secretaria distrital de gobierno en la implementación de la estrategia de divulgación de sus planes y programas a través de canales digitales de la entidad</t>
  </si>
  <si>
    <t>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t>
  </si>
  <si>
    <t>Prestar sus servicios profesionales en la dirección administrativa apoyando desde lo jurídico al proceso de gestión del patrimonio documental</t>
  </si>
  <si>
    <t>Prestar los servicios profesionales especializados generando espacios para desarrollar las capacidades de liderazgo de los equipos de trabajo, mediante la aplicación de herramientas que generen sentido de compromiso y pertenencia frente a la misión y visión de la entidad</t>
  </si>
  <si>
    <t>Prestacion de servicios profesionales en la subsecretaria de gestion institucional en la ejecución del proceso de correspondencia que se genera en las oficinas de radicación de la sdg, de conformidad con los estudios previos</t>
  </si>
  <si>
    <t>Prestar servicios profesionales de asesoría jurídica permanente, con plena autonomía técnica y administrativa, a la dirección de contratación y la dirección jurídica en temas de derecho administrativo, derecho constitucional y contratación estatal absolviendo consultas y conceptos, revisando documentos, asistiendo a reuniones, realizando capacitaciones y estructurando estrategias de defensa judicial o administrativa para el nivel central y las alcaldías locales.</t>
  </si>
  <si>
    <t>Prestar los servicios  de apoyo a la dirección administrativa en el levantamiento de la verificación física de inventarios de los bienes de la secretaria distrital de gobierno que se encuentra  en el nivel central.</t>
  </si>
  <si>
    <t>Prestar los servicios  de apoyo a la dirección administrativa en el levantamiento de la verificación física de inventarios de los bienes de la secretaria distrital de gobierno que se encuentra en el nivel central.</t>
  </si>
  <si>
    <t>Prestar los servicios profesionales en la oficina asesora de planeación, como apoyo en el diseño e implementación del modelo integrado de planeación y gestión institucional, en cumplimiento de las responsabilidades asignadas en el plan de trabajo correspondiente - con enfasis en la dimensión de información y comunicación y direccionamiento estratégico y planeación, y sus correspondientes políticas de gestión y desempeño institucional</t>
  </si>
  <si>
    <t>Prestar los servicios profesionales para apoyar a la oficina asesora de comunicaciones en la elaboración, corrección de estilo, edición, redacción de contenidos y publicaciones de la secretaria de gobierno en el marco de la estrategia de comunicaciones de la entidad</t>
  </si>
  <si>
    <t>Prestar los servicios de edición, producción, post producción, del contenido audiovisual, para las plataformas digitales y canales internos de la secretaría de gobierno</t>
  </si>
  <si>
    <t>Prestar los servicios  de apoyo a la dirección administrativa en el levantamiento de la verificación física de inventarios de los bienes de la secretaria distrital de gobierno que se encuentra enen el nivel central</t>
  </si>
  <si>
    <t>Prestar los servicios profesionales a la oficina asesora de planeación para la definición, implementación y seguimiento del modelo integrado de planeación y gestión institucional</t>
  </si>
  <si>
    <t>Prestar los servicios profesionales a la dirección administrativa apoyando la implementación del sistema integrado de conservación - sic en la secretaría distrital de gobierno</t>
  </si>
  <si>
    <t>Prestar los servicios profesionales para la formular del proyecto de estudio técnico para la modificación planta de personal de la secretaría distrital de gobierno para las alcaldías locales y las inspecciones de policía</t>
  </si>
  <si>
    <t>Prestar servicios de apoyo a la gestión como conductor del vehículo que le sea asignado, para el desplazamiento de diferentes funcionarios de la secretaría distrital de gobierno</t>
  </si>
  <si>
    <t>Prestar los servicios de apoyo a las labores de mantenimiento locativo, preventivo y correctivo, y reparaciones y adecuaciones que se presenten en las sedes del nivel central de la secretaria distrital de gobierno.</t>
  </si>
  <si>
    <t>Prestar servicios profesionales a la oficina asesora de comunicaciones en términos de desarrollo, producción, diagramación de contenidos editoriales, realización de piezas gráficas, liderazgo y conceptualización creativa, sobre la gestión de las dependencias de la secretaría distrital de gobierno.</t>
  </si>
  <si>
    <t>Prestar los servicios técnicos en fotografía, para el cubrimiento de eventos de la secretaria distrital de gobierno y sus dependencias</t>
  </si>
  <si>
    <t>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t>
  </si>
  <si>
    <t>Prestar los servicios de apoyo a las labores de mantenimiento de las instalaciones electricas que se presenten en las sedes del nivel central de la sdg.</t>
  </si>
  <si>
    <t>Prestacion de servicios profesionales de apoyo a la gestión en la subsecretaria de gestion institucional en la ejecución del proceso de correspondencia que se genera en las oficinas de radicación de la sdg, de conformidad con los estudios previos</t>
  </si>
  <si>
    <t>Prestar los servicios  de apoyo a la dirección administrativa en el levantamiento de la verificación física de inventarios de los bienes de la secretaria distrital de gobierno que se encuentra  en el nivel central</t>
  </si>
  <si>
    <t>Prestar sus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</si>
  <si>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</si>
  <si>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 dirección tecnología e información como apoyo en la  administración de la seguridad tecnológica en la secretaria distrital de gobierno</t>
  </si>
  <si>
    <t>Prestar los servicios profesionales realizando las actividades de soporte, mantenimiento y desarrollo para el sistema de información de administración de personal de la secretaría distrital de gobierno</t>
  </si>
  <si>
    <t>Prestar los servicios profesionales en la gestión y seguimiento de los planes, proyectos  y actividades de la dirección tecnología e información</t>
  </si>
  <si>
    <t>Prestar los servicios profesionales en la dirección tecnología e información como apoyo en el uso y apropiación de la tecnológía y sistemas de información en la sdg</t>
  </si>
  <si>
    <t>Prestar los servicios profesionales para la dirección de tecnologías e información realizando las actividades de desarrollo, soporte y mantenimiento para el módulo limay de si capital</t>
  </si>
  <si>
    <t>Prestar los servicios de apoyo a la gestión  en las actividades de soporte y monitoreo de la infraestructura tecnológica en la secretaria distrital de gobierno</t>
  </si>
  <si>
    <t>Prestar los servicios profesionales en la dirección tecnología e información como apoyo en la  administración de la mesa de servicios</t>
  </si>
  <si>
    <t>Prestar los servicios profesionales en la dirección tecnología e información como apoyo en implementación de la solución de inteligencia de negocios en la sdg</t>
  </si>
  <si>
    <t>UT Compugobierno 2017</t>
  </si>
  <si>
    <t>Zulma Gineth Ramos Ramirez</t>
  </si>
  <si>
    <t>Franz Edwar Rojas Montañez</t>
  </si>
  <si>
    <t>Ana Mercedes Orjuela Rodriguez</t>
  </si>
  <si>
    <t>Edgar  Forero Granados</t>
  </si>
  <si>
    <t>David Antonio Robles Cervantes</t>
  </si>
  <si>
    <t>Mauricio  Sotelo Orduña</t>
  </si>
  <si>
    <t>Cristhian Camilo Gordillo Saavedra</t>
  </si>
  <si>
    <t>Edwin Maximino Forero Bohorquez</t>
  </si>
  <si>
    <t>Venancio Jose Esquiaqui Felipe</t>
  </si>
  <si>
    <t>Prestar los servicios profesionales a la dirección para la gestión del desarrollo local en las actividades de asistencia técnica a los fondos de desarrollo local - fdl</t>
  </si>
  <si>
    <t>Prestar los servicios profesionales  en la subsecretaría de gestión local, en la promoción, implementación y seguimiento de practicas de transparencia y de lucha contra la corrupción en las alcaldías locales, en el marco de la implementación del modelo de gestión para las alcaldías locales</t>
  </si>
  <si>
    <t>Prestar los servicios profesionales apoyando a la dirección para la gestión del desarrollo local en las actividades de asistencia técnica a los fondos de desarrollo local - fdl</t>
  </si>
  <si>
    <t>Prestar servicios profesionales para la visibilización y fortalecimiento de la justicia policiva, apoyando el analisis, seguimiento y recomendaciones en la toma de decisiones que contribuyan a disminuir las revocatorias en el consejo de justicia de las decisiones provenientes de las alcaldías locales</t>
  </si>
  <si>
    <t>Prestar los servicios profesionales para apoyar jurídicamente la implementación del modelo de gestión local, con el fin de fortalecer la capacidad institucional de las alcaldías locales</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</si>
  <si>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</si>
  <si>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 la dirección para la gestión policiva para llevar a cabo el proceso de verificación documental, soporte y acompañamiento en el desarrollo de las actividades propias del trámite de los procesos y depuración de actuaciones administrativas existentes en las alcaldías locales</t>
  </si>
  <si>
    <t>Apoyar técnicamente según su profesión a la dirección para la gestión policiva, en temas de carácter ambiental y protección de recursos naturales, asociados a las inspecciones de policía y las alcaldías locales para el fortalecimiento de las gestiones institucionales de las mismas.</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</si>
  <si>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</si>
  <si>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apoyando jurídicamente a la dirección para la gestión del desarrollo local en las actividades de asistencia técnica a los fondos de desarrollo local - fdl</t>
  </si>
  <si>
    <t>Prestar los servicios profesionales de carácter administrativo y técnico a la dirección para la gestión policiva  en el acompañamiento, seguimiento y apoyo a los bachilleres y técnicos designados en las alcaldías locales para realizar la intervención documental, asistencial, digitalización y cargue de datos en el aplicativo si actua relacionadas con las actuaciones administrativas existentes en las alcaldías locales</t>
  </si>
  <si>
    <t>Prestar los servicios profesionales a la dirección para la gestión policiva apoyando y consolidando acciones efectivas. planes y programas adelantados por las inspecciones de policía para su fortalecimiento institucional</t>
  </si>
  <si>
    <t>Prestar los servicios de apoyo a la gestión a la dirección para la gestión policiva en las actividades administrativas y operativas relacionadas con el fortalecimiento de la capacidad institucional de las inspecciones de policía en el marco de sus competencias</t>
  </si>
  <si>
    <t>Prestar los servicios de apoyo a la gestión a la dirección para la gestión policiva en las actividades administrativas y operativas relacionadas con el comparendo ambiental y temas conexos atendiendo la normativa legal vigente</t>
  </si>
  <si>
    <t>Prestar los servicios profesionales a la dirección para la gestión del desarrollo local - dgdl en las actividades de asistencia técnica a los fondos de desarrollo local - fdl</t>
  </si>
  <si>
    <t>Prestar los servicios profesionales apoyando técnicamente a la dirección para la gestión del desarrollo local - dgdl en las actividades de asistencia técnica a los fondos de desarrollo local - fdl</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</si>
  <si>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</si>
  <si>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</si>
  <si>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servicios profesionales especializados a la dirección de contratación en los diferentes asuntos jurídicos en las diferentes etapas de los procesos contractuales que adelanten las secretaria distrital de gobierno y los fondos de desarrollo local</t>
  </si>
  <si>
    <t>Prestar los servicios profesionales para apoyar las actividades de seguimiento a las estrategias interinstitucionales adelantadas por la subsecretaría de gestión local requeridas para  la implementación del modelo de gestión actual para las alcaldías locales</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</si>
  <si>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</si>
  <si>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del desarrollo local - dgdl en las actividades de fortalecimiento del observatorio de descentralización y participación o el que haga sus veces.</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</si>
  <si>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</si>
  <si>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</si>
  <si>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 la dirección para la gestión del desarrollo local en el seguimiento a la inversión local de los fondos de desarrollo local</t>
  </si>
  <si>
    <t>Prestar los servicios profesionales a la dirección de gestión policiva, acompañando actividades de inspección vigilancia y control - ivc que efectúan las alcaldías locales y/o las autoridades de policía a cargo de la secretaria distrital de gobierno</t>
  </si>
  <si>
    <t>Pago de nómina general de enero de 2018 - planta de inversión.</t>
  </si>
  <si>
    <t>Pago de cesantías e intereses de cesantías a servidores públicos de la planta temporal de inversión enero 2018.</t>
  </si>
  <si>
    <t>Prestar los servicios de apoyo a la gestión en el acompañamiento de actividades de inspección, vigilancia y control - ivc y acciones de socialización frente al código de policía, que son adelantadas por la dirección para la gestión policiva</t>
  </si>
  <si>
    <t>Prestar los servicios profesionales a la secretaría distrital de gobierno para la ejecución del plan de modernización de las sedes administrativas de las alcaldías locales</t>
  </si>
  <si>
    <t>Prestar asesoría especializada a la subsecretaría de gestión local en materia urbanística dentro del marco de la implementación del modelo de gestión para las alcaldías locales</t>
  </si>
  <si>
    <t>Prestar los servicios profesionales con el fin de apoyar los trámites y servicios a cargo de la dirección para la gestión policiva de la secretaría distrital de gobierno</t>
  </si>
  <si>
    <t>Prestar los servicios profesionales apoyando jurídicamente las acciones policivas que son acompañadas por la dirección para la gestión policiva principalmente en temas de ambientales y de recursos naturales</t>
  </si>
  <si>
    <t>Prestar los servicios profesionales para apoyar y acompañar tecnicamente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</si>
  <si>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</si>
  <si>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Prestar los servicos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</si>
  <si>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policiva en el seguimiento de las acciones enfocadas al fortalecimiento de las funciones de policía a cargo de las alcaldías locales</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</si>
  <si>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</si>
  <si>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</si>
  <si>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</si>
  <si>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de gestión policiva, gestionando y acompañando actividades de inspección vigilancia y control ivc que efectúan las alcaldías locales y/o las autoridades de policía a cargo de la secretaría distrital de gobierno.</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</si>
  <si>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alcaldias locales</t>
  </si>
  <si>
    <t>Prestar los servicios profesionales a la secretaría distrital de gobierno para apoyar jurídicamente en la ejecución del plan de modernización de las sedes administrativas de las alcaldías locales</t>
  </si>
  <si>
    <t>Prestar servicios profesionales para la consolidación de los informes orientados al seguimiento estratégico de la evacuación de expedientes del consejo de justicia</t>
  </si>
  <si>
    <t>Prestar los servicios profesionales especializados en la subsecretaria de gestión local para adelantar los trámites jurídicos que se requieran en las diferentes localidades encaminados a fortalecer su capacidad institucional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</si>
  <si>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</si>
  <si>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en el consejo de justicia para la disminución de los tiempos de evacuación de expedientes de los procesos de policia de su conocimiento y competencia</t>
  </si>
  <si>
    <t>Prestar los servicios profesionales de carácter jurídico a la dirección para la gestión policiva de la secretaría distrital de gobierno en el seguimiento y apoyo a los abogados del equipo dial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</si>
  <si>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</si>
  <si>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servicios profesionales a la direccion administrativa para acompañar la implementación del plan de modernización institucional de las alcaldías locales en marco del proyecto 1094</t>
  </si>
  <si>
    <t>Prestar los servicios profesionales para la evacuación de tramites en el consejo de justicia</t>
  </si>
  <si>
    <t>Prestar los servicios profesionales en el consejo de justicia para la disminución de los tiempos de evacuación de expedientes de los procesos de policia de su conocimiento y competencia</t>
  </si>
  <si>
    <t>Prestar servicios profesionales para rendir dictamen pericial ante las diferentes instancias judiciales o extrajudiciales a que hubiere lugar,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 de acuerdo con el alcance, objeto y obligaciones del contrato</t>
  </si>
  <si>
    <t>Prestar servicios profesionales para ejercer la representación extrajudicial y/o judicial ante las diferentes instancias a que hubiere lugar,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 de acuerdo con el alcance, objeto y obligaciones del contrato</t>
  </si>
  <si>
    <t>Apoyar profesionalmente con el fin de brindar conceptos tecnicos frente a las distintas etapas de los procesos de competencia de las diferentes inspecciones de policía, especialmente los de atención prioritaria de la secretaría distrital de gobierno.</t>
  </si>
  <si>
    <t>Prestar los servicios profesionales para la sistematización de reportes a clientes internos y externos de la secretaría de gobierno, levantamiento de información cualitativa y cuantitativa para el rediseño de los observatorios de la entidad</t>
  </si>
  <si>
    <t>Prestar los servicios profesionales para apoyar a la secretaría distrital de gobierno en el análisis, seguimiento y monitoreo de la gestión local y la interlocución con los actores políticos.</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</si>
  <si>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</si>
  <si>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profesionales apoyando tecnicamente la dirección para la gestión policiva, para el seguimiento al cumplimiento de los fallos judiciales y adminsitrativos que sean priorizados con el fin de fortalecer las funciones de inspección, vigilancia y control</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</si>
  <si>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</si>
  <si>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</si>
  <si>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de apoyo a la gestión en las actividades de consolidación y sistematización de los datos y la información  requerida para el fortalecimiento del observatorio  en la secretaría distrital de gobierno</t>
  </si>
  <si>
    <t>Prestar servicios profesionales para la visibilización y fortalecimiento de la justicia policiva, apoyando el analisis,seguimiento y recomendaciones en la toma de decisiones que contribuyan a disminuir las revocatorias en el consejode justicia de las decisiones provenientes de las alcaldías locales</t>
  </si>
  <si>
    <t>Entregar a título de arrendamiento a la secretaría distrital de gobierno, el uso y goce del inmueble ubicado en la avenida calle 26 n° 69 d 91 oficina 508 torre el dorado de la localidad de la fontibón - bogotá d.c. identificado con el folio de matrícula inmobiliaria no. 50c-1797671</t>
  </si>
  <si>
    <t>Prestar los servicios profesionales para apoyar el análisis y procesamiento de la información que contribuya al fortalecimiento de la capacidad institucional de las alcaldías locales, en el marco del modelo de gestión local</t>
  </si>
  <si>
    <t>Cristian Andres Albarracin Marquez</t>
  </si>
  <si>
    <t>Diana Milena Mendivelso Garcia</t>
  </si>
  <si>
    <t>Ana Dolores Castro Vasquez</t>
  </si>
  <si>
    <t>Jacqueline  Rodriguez Cruz</t>
  </si>
  <si>
    <t>Gineth Johanna Pineda</t>
  </si>
  <si>
    <t>John Wilson Cano Avila</t>
  </si>
  <si>
    <t>Adriana Patricia De La Torre Trujillo</t>
  </si>
  <si>
    <t>Claudia Rocio Echeverry Beltran</t>
  </si>
  <si>
    <t>Julian David Roncancio Aguirre</t>
  </si>
  <si>
    <t>Sandra Milena Gomez Cano</t>
  </si>
  <si>
    <t>Luz Mila Florez De Vargas</t>
  </si>
  <si>
    <t>Monica Paola Novoa Acevedo</t>
  </si>
  <si>
    <t>Nancy  Roldan Cardenas</t>
  </si>
  <si>
    <t>Nancy Brigitte Ruiz Buitrago</t>
  </si>
  <si>
    <t>Jorge  Herrera Pinilla</t>
  </si>
  <si>
    <t>Juan Pablo Aguas Guevara</t>
  </si>
  <si>
    <t>Diana Alejandra Melo Vanegas</t>
  </si>
  <si>
    <t>Sandra Milena Garzon Peña</t>
  </si>
  <si>
    <t>Yenny Graciela Garcia Puerto</t>
  </si>
  <si>
    <t>Maria Del Pilar Quinche Rios</t>
  </si>
  <si>
    <t>Sergio Stiven Vargas Castellanos</t>
  </si>
  <si>
    <t>Luz Mary Lopez Bernal</t>
  </si>
  <si>
    <t>Adriana  Alvarez Hernandez</t>
  </si>
  <si>
    <t>Nadia Piedad Ibarguen Mosquera</t>
  </si>
  <si>
    <t>Jennifer  Torres Sanchez</t>
  </si>
  <si>
    <t>Ernesto Frabizio Armella Velasquez</t>
  </si>
  <si>
    <t>Carolina  Velandia Florez</t>
  </si>
  <si>
    <t>Henry  Castro Florez</t>
  </si>
  <si>
    <t>Norida Tatiana Navarrete Soler</t>
  </si>
  <si>
    <t>Jose Gregorio Molinares Estrada</t>
  </si>
  <si>
    <t>Rubby Markley Duarte Tarquino</t>
  </si>
  <si>
    <t>Myriam Marlene Chaparro Lopez</t>
  </si>
  <si>
    <t>Angelica Aminta Lopez Moreno</t>
  </si>
  <si>
    <t>Edgar Andres Gomez Piñeros</t>
  </si>
  <si>
    <t>Renan  Rojas Esguerra</t>
  </si>
  <si>
    <t>Nelson Jair Peña Gama</t>
  </si>
  <si>
    <t>Carlos Andres Garzon Prieto</t>
  </si>
  <si>
    <t>Maria Alejandra Bermudez Rodriguez</t>
  </si>
  <si>
    <t>Tomas  Fernandez Gutierrez De Piñeres</t>
  </si>
  <si>
    <t>Elba Bridgeth Perez Cubillos</t>
  </si>
  <si>
    <t>Milthon Mauricio Rojas Mora</t>
  </si>
  <si>
    <t>Liliana  Tovar Celis</t>
  </si>
  <si>
    <t>Nicolas  Pelaez Marin</t>
  </si>
  <si>
    <t>Diego Hernan Daza Hurtado</t>
  </si>
  <si>
    <t>Andres Guillermo Maestre Araujo</t>
  </si>
  <si>
    <t>Matilde Maria Daza De Orozco</t>
  </si>
  <si>
    <t>Gustavo Alberto Forero Ramirez</t>
  </si>
  <si>
    <t>Rayza Alejandra Reyes Marciales</t>
  </si>
  <si>
    <t>Nicolas  Ardila Pazmiño</t>
  </si>
  <si>
    <t>Nicolas Augusto Canon Murillo</t>
  </si>
  <si>
    <t>Yuly Paola Leguizamon Piñeros</t>
  </si>
  <si>
    <t>Diana Cristina Higinio Cuellar</t>
  </si>
  <si>
    <t>Carlos Camilo Hernandez Brito</t>
  </si>
  <si>
    <t>Luz Marina Neira Tovar</t>
  </si>
  <si>
    <t>Carlos Eduardo Castillo Vanegas</t>
  </si>
  <si>
    <t>Fabian Camilo Rueda Camero</t>
  </si>
  <si>
    <t>Adalgiza Maria Villazon Julio</t>
  </si>
  <si>
    <t>Juan David Duarte Rojas</t>
  </si>
  <si>
    <t>Anibal Andres Aragones Arroyave</t>
  </si>
  <si>
    <t>Bertha Liliana Charry Diaz</t>
  </si>
  <si>
    <t>Juan Camilo Charry Uribe</t>
  </si>
  <si>
    <t>Secretaria Distrital De Gobierno</t>
  </si>
  <si>
    <t>Jose Fernando Luna Cespedes</t>
  </si>
  <si>
    <t>William Javier Amorocho Garcia</t>
  </si>
  <si>
    <t>Alvaro Fernando Henao Quintero</t>
  </si>
  <si>
    <t>Juan Carlos Hoyos Robayo</t>
  </si>
  <si>
    <t>Alberto  Martinez Morales</t>
  </si>
  <si>
    <t>Sandra Milena Muñoz Arevalo</t>
  </si>
  <si>
    <t>Cristian Alfonso Peñaloza Hernandez</t>
  </si>
  <si>
    <t>Edgardo Jesus Donado Meza</t>
  </si>
  <si>
    <t>Harold Yezid Rodriguez Herrera</t>
  </si>
  <si>
    <t>Mario  Moreno Cañon</t>
  </si>
  <si>
    <t>Jairo Antonio Quiroz Hurtado</t>
  </si>
  <si>
    <t>Julia Lucia Garcia Forero</t>
  </si>
  <si>
    <t>Jose Luis Peñuela Franco</t>
  </si>
  <si>
    <t>Angie Carolina Valencia Ayala</t>
  </si>
  <si>
    <t>Tatiana  Gacha Gonzalez</t>
  </si>
  <si>
    <t>Adriana Margarita Payares Navarro</t>
  </si>
  <si>
    <t>Monica Alejandra Beltran Rodriguez</t>
  </si>
  <si>
    <t>Acosta Irreño &amp; Asociados S A S</t>
  </si>
  <si>
    <t>Ignacio Andres Valencia Carvajal</t>
  </si>
  <si>
    <t>Sonia Esperanza Torres Rodriguez</t>
  </si>
  <si>
    <t>Alvaro Leandro Jimenez Tunjano</t>
  </si>
  <si>
    <t>Lina Alejandra Barco Mendez</t>
  </si>
  <si>
    <t>Danny Veronica Cortes Peña</t>
  </si>
  <si>
    <t>German David Suarez Cantillo</t>
  </si>
  <si>
    <t>Jhon Fernando Ramirez Castillo</t>
  </si>
  <si>
    <t>Cecilia  Diaz Escandon</t>
  </si>
  <si>
    <t>Ximena Del Pilar Salamanca Mesa</t>
  </si>
  <si>
    <t>Manuel  Falla Bustos</t>
  </si>
  <si>
    <t>Luz Amparo Sierra Rojas</t>
  </si>
  <si>
    <t>Carlos Alberto Herrera Jimenez</t>
  </si>
  <si>
    <t>David Eduardo Arana Galvis</t>
  </si>
  <si>
    <t>Luz Yadira Rivera Caro</t>
  </si>
  <si>
    <t>Liliana Marcela Castiblanco Noreña</t>
  </si>
  <si>
    <t>Edgar Jaime Martinez Rodriguez</t>
  </si>
  <si>
    <t>Raul Gustavo Gonzalez Ochoa</t>
  </si>
  <si>
    <t>Francisco Javier Camargo Ramos</t>
  </si>
  <si>
    <t>Cesar Augusto Avila Valenzuela</t>
  </si>
  <si>
    <t>Jose Ricardo Tautiva Garzon</t>
  </si>
  <si>
    <t>Yully Paola Pinzon Ortiz</t>
  </si>
  <si>
    <t>Carmen Maria Ramos Cuesta</t>
  </si>
  <si>
    <t>Maria Luz Angela Amado Rivera</t>
  </si>
  <si>
    <t>Mirian Yanive Suarez Santos</t>
  </si>
  <si>
    <t>Jose Rusvelt Murcia Jaramillo</t>
  </si>
  <si>
    <t>Jorge Enrique Garcia Ordoñez</t>
  </si>
  <si>
    <t>Laura Viviana Gallego Silva</t>
  </si>
  <si>
    <t>Yudy Marcela Salgado Rodriguez</t>
  </si>
  <si>
    <t>Rafael Antonio Murillo Gomez</t>
  </si>
  <si>
    <t>Camilo Andres Peñuela Cano</t>
  </si>
  <si>
    <t>Diana Margarita Marenco Rodriguez</t>
  </si>
  <si>
    <t>Cristian Camilo Clavijo Rodriguez</t>
  </si>
  <si>
    <t>Ilona Graciela Murcia Ijjasz</t>
  </si>
  <si>
    <t>Jaime  Porras Cortes</t>
  </si>
  <si>
    <t>Giovanni Alexander Velandia Castillo</t>
  </si>
  <si>
    <t>Juan Esteban Lemos Gonzalez</t>
  </si>
  <si>
    <t>Gloria  Aconcha Garcia</t>
  </si>
  <si>
    <t>Marysol  Guevara Romero</t>
  </si>
  <si>
    <t>Leila Hanne Housni Jaller</t>
  </si>
  <si>
    <t>Juan Pablo Fula Sotelo</t>
  </si>
  <si>
    <t>Karol Alejandra Buitrago Hernandez</t>
  </si>
  <si>
    <t>Juliana  Alvarez Hernandez</t>
  </si>
  <si>
    <t>William Erlandi Romero Arboleda</t>
  </si>
  <si>
    <t>Carlos Andres Sedano Niño</t>
  </si>
  <si>
    <t>Luis Fernando Rincon Cuadros</t>
  </si>
  <si>
    <t>Edgar Olimpo Parrado Bautista</t>
  </si>
  <si>
    <t>Alejandro  Gaitan Rueda</t>
  </si>
  <si>
    <t>Sergio Vladimir Pereira Romero</t>
  </si>
  <si>
    <t>Magda Lorena Davila Velandia</t>
  </si>
  <si>
    <t>Karem Andrea Gamez Umbacia</t>
  </si>
  <si>
    <t>Marlene Cecilia Peña Zarate</t>
  </si>
  <si>
    <t>Luis Rodrigo Mahecha Rangel</t>
  </si>
  <si>
    <t>Maiden Nelsed Gonzalez Vinchira</t>
  </si>
  <si>
    <t>Abdon  Cely Angel</t>
  </si>
  <si>
    <t>Gina  Villalba Urbina</t>
  </si>
  <si>
    <t>Guillermo  Orozco Pardo</t>
  </si>
  <si>
    <t>Pablo Heli Gutierrez Jimenez</t>
  </si>
  <si>
    <t>Clara Maria Gonzalez Zabala</t>
  </si>
  <si>
    <t>Raul Eduardo Romero Toloza</t>
  </si>
  <si>
    <t>Luis Arturo Camacho Cespedes</t>
  </si>
  <si>
    <t>Edna Matilde Pabon Pardo</t>
  </si>
  <si>
    <t>Saudith Faribe Lavao Sanchez</t>
  </si>
  <si>
    <t>Ingrid Karina Betancourt Arias</t>
  </si>
  <si>
    <t>Clara Liliana Mejia Ortiz</t>
  </si>
  <si>
    <t>Willinton Napoleon Muñoz Bolaños</t>
  </si>
  <si>
    <t>Lina Maria Mapura Ramirez</t>
  </si>
  <si>
    <t>Luz Estrella Merchan Espinosa</t>
  </si>
  <si>
    <t>Diego Armando Villamarin Campos</t>
  </si>
  <si>
    <t>Daniel Hernando Lugo Jaramillo</t>
  </si>
  <si>
    <t>María Alejandra Florez Acosta</t>
  </si>
  <si>
    <t>Marly Yecenia Martinez Moreno</t>
  </si>
  <si>
    <t>Jean Paul Mildenberg Ortiz</t>
  </si>
  <si>
    <t>Rocio Del Pilar Avendaño Pabon</t>
  </si>
  <si>
    <t>Maria Juliana Bustos Orozco</t>
  </si>
  <si>
    <t>Leonardo Alberto Roldan Landinez</t>
  </si>
  <si>
    <t>Julian Esteban Mateus Vargas</t>
  </si>
  <si>
    <t>Stephany Melissa Andrade Lemus</t>
  </si>
  <si>
    <t>Tatiana Andrea Franco Buitrago</t>
  </si>
  <si>
    <t>Luisa Fernanda Cardenas Rodriguez</t>
  </si>
  <si>
    <t>Andrea Carolina Martinez Otalora</t>
  </si>
  <si>
    <t>Monica  Pachon Buitrago</t>
  </si>
  <si>
    <t>Manuela  Muñoz Fuerte</t>
  </si>
  <si>
    <t>Amparo  Ramirez Castillo</t>
  </si>
  <si>
    <t>Daniela  Torres Figueroa</t>
  </si>
  <si>
    <t>Mirna Patricia Hernandez Baldrich</t>
  </si>
  <si>
    <t>Jenny Andrea Lopez Garzon</t>
  </si>
  <si>
    <t>Juan Carlos Rocha Campos</t>
  </si>
  <si>
    <t>Nayara  Torres Rangel</t>
  </si>
  <si>
    <t>Jimmy Alejandro Bello Acero</t>
  </si>
  <si>
    <t>Johana Del Pilar Calderon Sanabria</t>
  </si>
  <si>
    <t>Juan David Diaz Diaz</t>
  </si>
  <si>
    <t>Brayan Camilo Gacha Rodriguez</t>
  </si>
  <si>
    <t>Leidy Stephanie Estrada Vera</t>
  </si>
  <si>
    <t>Alberto Leon Bernal Villa</t>
  </si>
  <si>
    <t>John Fabian Olaya Garcia</t>
  </si>
  <si>
    <t>Warsberg Yussif Lemus Franco</t>
  </si>
  <si>
    <t>Lux Alexandra Bejarano Galindo</t>
  </si>
  <si>
    <t>Erika Marcela Mesa Martinez</t>
  </si>
  <si>
    <t>Edgar Hernan Fuentes Contreras</t>
  </si>
  <si>
    <t>Rita  Gomez Ramirez</t>
  </si>
  <si>
    <t>Laura Paola Vanegas Vanegas</t>
  </si>
  <si>
    <t>Sergio Oswaldo Garcia Roca</t>
  </si>
  <si>
    <t>Martha  Cruz Jimenez</t>
  </si>
  <si>
    <t>Daniel Humberto Lucas Poverda</t>
  </si>
  <si>
    <t>Nancy  Ordoñez Varela</t>
  </si>
  <si>
    <t>Inmobiliaria Espacios Industriales Sas</t>
  </si>
  <si>
    <t>Alix Janeth Forero Rojas</t>
  </si>
  <si>
    <t>Hector Camilo Triviño Leal</t>
  </si>
  <si>
    <t>Guillermo  Ruiz Trujillo</t>
  </si>
  <si>
    <t>Luis Ricardo Bitar Pulido</t>
  </si>
  <si>
    <t>Jairo Alfonso Morales Galindo</t>
  </si>
  <si>
    <t>Luis Antonio Medrano Caceres</t>
  </si>
  <si>
    <t>David Ricardo Montoya Vergara</t>
  </si>
  <si>
    <t>Camilo Andres Suarez Espinosa</t>
  </si>
  <si>
    <t>Beatriz Elena Ocampo Castro</t>
  </si>
  <si>
    <t>Paola Andrea Camacho Vanegas</t>
  </si>
  <si>
    <t>Eddy Ruth Tarazona Cobaleda</t>
  </si>
  <si>
    <t>Holman David Arevalo Rodriguez</t>
  </si>
  <si>
    <t>Juan Felipe Vives Habeych</t>
  </si>
  <si>
    <t>Ivonne Astrid Rave</t>
  </si>
  <si>
    <t>Ana Maria Lizcano Narvaez</t>
  </si>
  <si>
    <t>Maria Camila Barrera Lopez</t>
  </si>
  <si>
    <t>Natalia Maria Espitia Montero</t>
  </si>
  <si>
    <t>Andrea Paola Caballero Padilla</t>
  </si>
  <si>
    <t>Orlando  Numpaque Gambasica</t>
  </si>
  <si>
    <t>Carlos Fernando Ibarra Vallejo</t>
  </si>
  <si>
    <t>David  Castaño Chiguasuque</t>
  </si>
  <si>
    <t>Leyla Andrea Gomez Alarcon</t>
  </si>
  <si>
    <t>Mario  Solano Puentes</t>
  </si>
  <si>
    <t>Luis Armando Blanco Cruz</t>
  </si>
  <si>
    <t>Joan Manuel Angulo Oliveros</t>
  </si>
  <si>
    <t>Ingrid Stefanie Sierra Nieto</t>
  </si>
  <si>
    <t>Luz Berenice Diaz Lovera</t>
  </si>
  <si>
    <t>Julian Andres Medina Bravo</t>
  </si>
  <si>
    <t>German Raul Chaparro</t>
  </si>
  <si>
    <t>Hernan Felipe Araujo Ariza</t>
  </si>
  <si>
    <t>Leidy Johanna Benitez Rocha</t>
  </si>
  <si>
    <t>Jairo Rafael Gomez Cervantes</t>
  </si>
  <si>
    <t>Edwin Orlando Leon Montero</t>
  </si>
  <si>
    <t>Ximena Alexandra Guzman Romero</t>
  </si>
  <si>
    <t>Diana Carolina Guerra Urbina</t>
  </si>
  <si>
    <t>Diego Felipe Torres Cardenas</t>
  </si>
  <si>
    <t>Diana Alejandra Hernandez Ortiz</t>
  </si>
  <si>
    <t>Karen Patricia Pinzon Ariza</t>
  </si>
  <si>
    <t>Javier De Jesus Cruz Pineda</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</si>
  <si>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</si>
  <si>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para realizar el seguimiento y apoyo a las sesiones de las comisiones permanentes y la plenaria, mesas de trabajo, foros y comisiones accidentales adelantados por el concejo de bogota, atendiendo lo establecido en la normatividad vigente, los procesos y procedimientos que tenga adoptados la secretaria distrital de gobierno</t>
  </si>
  <si>
    <t>Prestar los servicios profesionales a la direccion de relaciones politicas para la consolidacion y elaboracion de documentos que permitan el relacionamiento del distrito capital con los actores estrategicos de la ciudad-region bajo una vision vision conjunta del territorio y los lineamientos que disponga el observario de asuintos politicos de la entidad</t>
  </si>
  <si>
    <t>Prestar los servicios profesionales para hacer seguimientos, apoyar y reportar los asuntos relacionados con la gestion en el ejercicio de la funcion de control politico, tramite de los proyectos de ley y/o actos legislativos que adelante el congreso de conformidad con la normatividad vigente y los lineamientos que sobre esta materia esten reglamentados en la secretaria distrital de gobierno</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</si>
  <si>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</si>
  <si>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apoyar juridicamente el acompañamiento a las agendas de concertacion con actores politicos (jal, congreso y concejo), enonomicos y sociales, para el analisis , transformacion de problemas y la gestion propia de la direccion de relaciones politicas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</si>
  <si>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</si>
  <si>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aquellas actividades relacionadas con control político en especial el trámite, seguimiento, consolidación y evaluación de las proposiciones que realice el concejo de bogotá, d.c., de acuerdo con lo establecido en la normatividad vigente</t>
  </si>
  <si>
    <t>Prestar los servicios profesionales en la realización del análisis sobre el panorama político de la administración distrital y las líneas de investigación del observatorio de asuntos políticos</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</si>
  <si>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</si>
  <si>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Prestar los servicios profesionales en el levantamiento de informacion y soporte en la construccion de herramientas tecnologicas que apoyen la extraccion de informacion para la consolidacion de informacion en materia de fortalecimiento de las relaciones politicas y estrategicas de la administracion distrital con actores de la sociedad civil</t>
  </si>
  <si>
    <t>Prestar los servicios profesionales para atender los requerimientos en el tramite de los proyectos de acuerdo que se adelanten en el concejo de bogota, de conformidad con la normatividad vigente y los procedmientos que tengan adoptados la direccion de relaciones politicas</t>
  </si>
  <si>
    <t>Prestar los servicios profesionales en el acompañamiento a las agendas de concertación con actores políticos, económicos y sociales para análisis y transformación de problema, según los lineamientos de la dirección de relaciones políticas</t>
  </si>
  <si>
    <t>Prestar los servicios profesionales a la dirección relaciones políticas en la construcción de mecanismos para el fortalecimiento de las relaciones políticas y la integración regional, relaciones con los actores estratégicos de la sociedad civil, y de la ciudad hacia lo regional</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</si>
  <si>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</si>
  <si>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</si>
  <si>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</si>
  <si>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para atender y gestionar los asuntos relacionados con la gestión del control político, audiencias públicas y estudios de proyectos de ley y/o actos legislativos que adelante el congreso de la república de interés para el distrito, de conformidad con la normatividad vigente y los lineamientos que sobre esta materia estén reglamentados en la secretaría distrital de gobierno</t>
  </si>
  <si>
    <t>Prestar los servicios profesionales a la dirección de relaciones políticas para apoyar las respuestas a los requerimientos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</si>
  <si>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avanzar en el desarrollo del estudio de las lineas investigativas que estructuran el observatorio de asuntos politicos, de acuerdo con las directrices que imparta el director de relaciones politicas</t>
  </si>
  <si>
    <t>Prestar los servicios profesionales en el acompañamiento a las agendas de concertación con actores políticos relacionadas en el concejo de bogotá, de conformidad con la normatividad vigente y los lineamientos que sobre esta materia estén reglamentados en los procesos y procedimientos de la secretaría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</si>
  <si>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</si>
  <si>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FACTURA 3070251621</t>
  </si>
  <si>
    <t>FACTURA 2463431001</t>
  </si>
  <si>
    <t>FACTURA 4969345195</t>
  </si>
  <si>
    <t>FACTURA 4972615856</t>
  </si>
  <si>
    <t>Nueve (9) facturas de servicios publicos de codensa s.a. esp inicia con n°.496934519-5predio ubicado en la cl 9 n° 9 60 - casa de pensamiento indigenaperiodo facturado del 21 de diciembre de 2017 al 23 de enero de 2018total a pagar $211.310</t>
  </si>
  <si>
    <t>Factura de servicio publico de codensa s.a. esp  n°497261585-6predio ubicado en la cl 9 n° 4 - 70 - centro de orientación y fortalecimiento integral afrobogotano confiaperiodo facturado del 26 de diciembre de 2017  al 26 de enero de 2018total a pagar $273.050</t>
  </si>
  <si>
    <t>Realizar la adquisición de licenciamiento de ofimática y herramientas colaborativas de Microsoft para la Secretaría Distrital de Gobierno, a través del ACUERDO MARCO DE PRECIOS No. CCE-578-2017</t>
  </si>
  <si>
    <t>RA 9</t>
  </si>
  <si>
    <t>Pago de la autoliquidación de la nómina general de enero de 2018- Planta de Temporal Inversión</t>
  </si>
  <si>
    <t>Contratar el servicio de arrendamiento de treinta (30) computadores de escritorio, cinco (5) computadores portátiles, veinticuatro (24) impresoras y cinco (5) video proyectores, a través del acuerdo marco de precios no. cce-288-1-amp-2015</t>
  </si>
  <si>
    <t>RA 12</t>
  </si>
  <si>
    <t>Pago de la Nómina general de febrero de 2018</t>
  </si>
  <si>
    <t>RA 13</t>
  </si>
  <si>
    <t>Pago de Cesantías a servidores públicos</t>
  </si>
  <si>
    <t>Realizar adición y otro si del contrato 210 de 2018 celebrado entre la secretaría distrital de gobierno de bogotá y maria ruviela aguirre cifuentes</t>
  </si>
  <si>
    <t>O.C. 665</t>
  </si>
  <si>
    <t>Dell Colombia Inc</t>
  </si>
  <si>
    <t>FACTURA 4983269560</t>
  </si>
  <si>
    <t>Factura de servicio publico de codensa s.a. esp  n°.498326956-0predio ubicado en la kr 3 n° 30a sur  06 - confiaperiodo facturado del 04 de enero de 2018  al 05 de febrero de 2018total a pagar $26.280</t>
  </si>
  <si>
    <t>O.C. 666</t>
  </si>
  <si>
    <t>PC COM S A</t>
  </si>
  <si>
    <t>CONV.INTERAD 621</t>
  </si>
  <si>
    <t>Adición al convenio N° 621 de 2017</t>
  </si>
  <si>
    <t>Instituto Colombiano de C´rdito Educativo y Estudios Tecnicos en el Exterior Mariano Ospina Perez ICETEX</t>
  </si>
  <si>
    <t>FACTURAS 5002916328</t>
  </si>
  <si>
    <t>FACTURAS 3277056811</t>
  </si>
  <si>
    <t>FACTURA 5006226786</t>
  </si>
  <si>
    <t>Nueve (9) facturas de servicios publicos de codensa s.a. esp inicia con n°.500291632-8predio ubicado en la cl 9 n° 9 60 - casa de pensamiento indigenaperiodo facturado del 23 de enero al 21 de febrero de 2018total a pagar $153.380</t>
  </si>
  <si>
    <t>Factura de servicio publico de acueducto agua alcantarillado y aseo de bogota s.a. esp con n°.32770568114predio ubicado en la kr 3 n° 30a  sur 06 - confiaperiodo facturado del 16 de noviembre de 2017 al 15 de enero de 2018total a pagar $100.910</t>
  </si>
  <si>
    <t>Factura de servicio publico de codensa s.a. esp   n°.500622678-6predio ubicado en la cl 9  4 - 70 - confiaperiodo facturado del 26 de enero  al 23 de febrero de 2018total a pagar $272.330</t>
  </si>
  <si>
    <t>RA 18</t>
  </si>
  <si>
    <t>Pago de la autoliquidación de la nómina general de febrero (planta de inversión)</t>
  </si>
  <si>
    <t>FACTURA 1703776411</t>
  </si>
  <si>
    <t>Factura de servicio publico de acueducto agua alcantarillado y aseo de bogota s.a. esp con n°.17037764119predio ubicado en la cl 9 n° 9  60 -  casa de pensamiento indígena - confiaperiodo facturado del 15 de diciembre de 2017 al 12 de febrero de 2018total a pagar $264.409</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</si>
  <si>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</si>
  <si>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C.P.S 574</t>
  </si>
  <si>
    <t>Realizar la adición y prorroga no. 2 al contrato de prestacion de servicios  no. 574 de 2017 suscrito entre la secretaría distrital de gobierno y softmanagement s.a.</t>
  </si>
  <si>
    <t>Softmanagement S A</t>
  </si>
  <si>
    <t>FACTURA 5018279396</t>
  </si>
  <si>
    <t>FACTURA 2397646751</t>
  </si>
  <si>
    <t>Factura de servicio publico de acueducto agua alcantarillado y aseo de bogota s.a. esp con n°.23976467516predio ubicado en la kr 9 n° 4  70 - confiaperiodo facturado del 17 de diciembre de 2017 al 14 de febrero de 2018total a pagar $208.488</t>
  </si>
  <si>
    <t>Factura de servicio publico de codensa s.a. esp  n°.501827939-6predio ubicado en la kr 13 n° 93 66 - confiaperiodo facturado del 05 de febrero  al 05 de marzo de 2018total a pagar $17.800</t>
  </si>
  <si>
    <t>Adquisición instalacion y puesta en funcionamiento de cuatro monitores industriales de 55', para el sistema de video wall de la secretaria distrital de gobierno</t>
  </si>
  <si>
    <t>RA 21</t>
  </si>
  <si>
    <t>Pago de la nómina general de marzo 2018 (planta de inversión)</t>
  </si>
  <si>
    <t>d</t>
  </si>
  <si>
    <t>Adicion y prorroga del contrato de prestacion de servicios no. 573 de 2017</t>
  </si>
  <si>
    <t>C.P.S. 392</t>
  </si>
  <si>
    <t>C.P.S 573</t>
  </si>
  <si>
    <t>Adicion y prorroga no. 2  del contrato de prestacion de servicios no. 573 de 2017</t>
  </si>
  <si>
    <t>Adicion y prorroga no. 3 contrato de prestacion de servicios no. 392 de 2017 suscrito con seguridad nueva era ltda</t>
  </si>
  <si>
    <t xml:space="preserve"> </t>
  </si>
  <si>
    <t>Pago de los riesgos laborales grado iv para los contratos nos. 613 y 607 de 2018</t>
  </si>
  <si>
    <t>FACTURA 5043258593</t>
  </si>
  <si>
    <t>FACTURA 5047210599</t>
  </si>
  <si>
    <t>CONV. ASOCIAC 607</t>
  </si>
  <si>
    <t>Ocho (8) facturas de servicios publicos de codensa s.a. esp inicia con n°.5043258593predio ubicado en la cl 9 n° 9 60 - casa de pensamiento indigenaperiodo facturado del 21 de febrero al 22 de marzo de 2018total a pagar $137.170</t>
  </si>
  <si>
    <t>Modificacion, prorroga y adición, no. 1 al conveio de asociacion no. 607 de 2017 suscrito por la secretaría distrital de gobierno y cruz roja bogotá seccional cundinamarca y bogotá</t>
  </si>
  <si>
    <t>Pago del servicio de energia para el predio  con nomenclatura cl 9 no. 4-70 centro de orientacion y fortalecimiento integral afrobogotano.periodo facturado 23 de febrero al 26 de marzo de 2018factura de servicio publico no. 504721059-9total a pagar  $ 321.730</t>
  </si>
  <si>
    <t>Cruz Roja Colombiana Seccional Cundinamarca Y Bogota</t>
  </si>
  <si>
    <t>RA 28</t>
  </si>
  <si>
    <t>Pago de la seguridad social de la nómina general del mes de marzo de 2018 - planta de inversión</t>
  </si>
  <si>
    <t>ABRIL</t>
  </si>
  <si>
    <t>FACTURAS 505732457</t>
  </si>
  <si>
    <t>Factura de servicio publico de codensa s.a. esp  n°.5057324571predio ubicado en la kr 3 n° 30a sur  06 - confiaperiodo facturado del 05 de marzo de 2018  al 05 de abril de 2018total a pagar $28.700</t>
  </si>
  <si>
    <t>RESOL  176</t>
  </si>
  <si>
    <t>Pago de los riesgos laborales arl  grado iv para los contratos nos. 613 y 607 de 2018.planilla integrada de autoliquidacion de aportes no. 26839786.periodo de liquidacion abril 2018total a pagar  $ 139.800</t>
  </si>
  <si>
    <t>Positiva Compañia De Seguros S A</t>
  </si>
  <si>
    <t>RA 31</t>
  </si>
  <si>
    <t>Pago de la nómina general de abril 2018 (planta de inversión).</t>
  </si>
  <si>
    <t>C.P.S 322-17</t>
  </si>
  <si>
    <t>Adición y prorroga no. 1  del contrato  de prestacion de servicios  no. 322 de 2017 suscrito por la secretaría distrital de gobierno y maria angelica orjuela baron</t>
  </si>
  <si>
    <t>Maria Angelica Orjuela Baron</t>
  </si>
  <si>
    <t>C.P.S 675</t>
  </si>
  <si>
    <t>Seguridad Penta Ltda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</si>
</sst>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77" formatCode="_(* #,##0.00_);_(* \(#,##0.00\);_(* &quot;-&quot;??_);_(@_)"/>
    <numFmt numFmtId="178" formatCode="_-* #,##0.00\ _P_t_s_-;\-* #,##0.00\ _P_t_s_-;_-* &quot;-&quot;??\ _P_t_s_-;_-@_-"/>
    <numFmt numFmtId="179" formatCode="_-* #,##0.00\ &quot;€&quot;_-;\-* #,##0.00\ &quot;€&quot;_-;_-* &quot;-&quot;??\ &quot;€&quot;_-;_-@_-"/>
    <numFmt numFmtId="180" formatCode="_-* #,##0\ _P_t_s_-;\-* #,##0\ _P_t_s_-;_-* &quot;-&quot;??\ _P_t_s_-;_-@_-"/>
    <numFmt numFmtId="186" formatCode="&quot;C.P.S &quot;###"/>
  </numFmts>
  <fonts count="44"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b/>
      <sz val="12"/>
      <name val="Garamond"/>
      <family val="1"/>
    </font>
    <font>
      <sz val="11"/>
      <color indexed="8"/>
      <name val="Garamond"/>
      <family val="1"/>
    </font>
    <font>
      <sz val="10"/>
      <name val="Arial"/>
      <family val="2"/>
    </font>
    <font>
      <sz val="8"/>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1"/>
      <color theme="1"/>
      <name val="Garamond"/>
      <family val="1"/>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rgb="FFFFFF99"/>
        <bgColor indexed="64"/>
      </patternFill>
    </fill>
    <fill>
      <patternFill patternType="solid">
        <fgColor rgb="FFFF99CC"/>
        <bgColor indexed="64"/>
      </patternFill>
    </fill>
    <fill>
      <patternFill patternType="solid">
        <fgColor rgb="FFFFCC00"/>
        <bgColor indexed="64"/>
      </patternFill>
    </fill>
    <fill>
      <patternFill patternType="solid">
        <fgColor rgb="FFFFCCFF"/>
        <bgColor indexed="64"/>
      </patternFill>
    </fill>
    <fill>
      <patternFill patternType="solid">
        <fgColor rgb="FFCCFFFF"/>
        <bgColor indexed="64"/>
      </patternFill>
    </fill>
    <fill>
      <patternFill patternType="solid">
        <fgColor rgb="FFCCCC00"/>
        <bgColor indexed="64"/>
      </patternFill>
    </fill>
    <fill>
      <patternFill patternType="solid">
        <fgColor rgb="FFCC99FF"/>
        <bgColor indexed="64"/>
      </patternFill>
    </fill>
    <fill>
      <patternFill patternType="solid">
        <fgColor theme="3" tint="0.79998168889431442"/>
        <bgColor indexed="64"/>
      </patternFill>
    </fill>
    <fill>
      <patternFill patternType="solid">
        <fgColor rgb="FFFFCC99"/>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87">
    <xf numFmtId="0" fontId="0" fillId="0" borderId="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 fillId="2"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 fillId="3"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 fillId="4"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 fillId="5"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 fillId="6"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 fillId="7"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 fillId="8"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 fillId="9"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 fillId="10"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 fillId="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 fillId="8"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 fillId="11"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9" borderId="0" applyNumberFormat="0" applyBorder="0" applyAlignment="0" applyProtection="0"/>
    <xf numFmtId="0" fontId="29" fillId="41" borderId="0" applyNumberFormat="0" applyBorder="0" applyAlignment="0" applyProtection="0"/>
    <xf numFmtId="0" fontId="3" fillId="10" borderId="0" applyNumberFormat="0" applyBorder="0" applyAlignment="0" applyProtection="0"/>
    <xf numFmtId="0" fontId="29" fillId="42" borderId="0" applyNumberFormat="0" applyBorder="0" applyAlignment="0" applyProtection="0"/>
    <xf numFmtId="0" fontId="3" fillId="13" borderId="0" applyNumberFormat="0" applyBorder="0" applyAlignment="0" applyProtection="0"/>
    <xf numFmtId="0" fontId="29" fillId="43" borderId="0" applyNumberFormat="0" applyBorder="0" applyAlignment="0" applyProtection="0"/>
    <xf numFmtId="0" fontId="3" fillId="14" borderId="0" applyNumberFormat="0" applyBorder="0" applyAlignment="0" applyProtection="0"/>
    <xf numFmtId="0" fontId="29" fillId="4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30" fillId="45" borderId="25" applyNumberFormat="0" applyAlignment="0" applyProtection="0"/>
    <xf numFmtId="0" fontId="5" fillId="16" borderId="1" applyNumberFormat="0" applyAlignment="0" applyProtection="0"/>
    <xf numFmtId="0" fontId="31" fillId="46" borderId="26" applyNumberFormat="0" applyAlignment="0" applyProtection="0"/>
    <xf numFmtId="0" fontId="6" fillId="17" borderId="2" applyNumberFormat="0" applyAlignment="0" applyProtection="0"/>
    <xf numFmtId="0" fontId="32" fillId="0" borderId="27" applyNumberFormat="0" applyFill="0" applyAlignment="0" applyProtection="0"/>
    <xf numFmtId="0" fontId="7" fillId="0" borderId="3" applyNumberFormat="0" applyFill="0" applyAlignment="0" applyProtection="0"/>
    <xf numFmtId="0" fontId="33" fillId="0" borderId="0" applyNumberFormat="0" applyFill="0" applyBorder="0" applyAlignment="0" applyProtection="0"/>
    <xf numFmtId="0" fontId="8" fillId="0" borderId="0" applyNumberFormat="0" applyFill="0" applyBorder="0" applyAlignment="0" applyProtection="0"/>
    <xf numFmtId="0" fontId="29" fillId="47" borderId="0" applyNumberFormat="0" applyBorder="0" applyAlignment="0" applyProtection="0"/>
    <xf numFmtId="0" fontId="3" fillId="18" borderId="0" applyNumberFormat="0" applyBorder="0" applyAlignment="0" applyProtection="0"/>
    <xf numFmtId="0" fontId="29" fillId="48" borderId="0" applyNumberFormat="0" applyBorder="0" applyAlignment="0" applyProtection="0"/>
    <xf numFmtId="0" fontId="3" fillId="19" borderId="0" applyNumberFormat="0" applyBorder="0" applyAlignment="0" applyProtection="0"/>
    <xf numFmtId="0" fontId="29" fillId="49" borderId="0" applyNumberFormat="0" applyBorder="0" applyAlignment="0" applyProtection="0"/>
    <xf numFmtId="0" fontId="3" fillId="20" borderId="0" applyNumberFormat="0" applyBorder="0" applyAlignment="0" applyProtection="0"/>
    <xf numFmtId="0" fontId="29" fillId="50" borderId="0" applyNumberFormat="0" applyBorder="0" applyAlignment="0" applyProtection="0"/>
    <xf numFmtId="0" fontId="3" fillId="13" borderId="0" applyNumberFormat="0" applyBorder="0" applyAlignment="0" applyProtection="0"/>
    <xf numFmtId="0" fontId="29" fillId="51" borderId="0" applyNumberFormat="0" applyBorder="0" applyAlignment="0" applyProtection="0"/>
    <xf numFmtId="0" fontId="3" fillId="14" borderId="0" applyNumberFormat="0" applyBorder="0" applyAlignment="0" applyProtection="0"/>
    <xf numFmtId="0" fontId="29" fillId="52" borderId="0" applyNumberFormat="0" applyBorder="0" applyAlignment="0" applyProtection="0"/>
    <xf numFmtId="0" fontId="3" fillId="21" borderId="0" applyNumberFormat="0" applyBorder="0" applyAlignment="0" applyProtection="0"/>
    <xf numFmtId="0" fontId="34" fillId="53" borderId="25" applyNumberFormat="0" applyAlignment="0" applyProtection="0"/>
    <xf numFmtId="0" fontId="9" fillId="7" borderId="1" applyNumberFormat="0" applyAlignment="0" applyProtection="0"/>
    <xf numFmtId="0" fontId="35" fillId="54" borderId="0" applyNumberFormat="0" applyBorder="0" applyAlignment="0" applyProtection="0"/>
    <xf numFmtId="0" fontId="10" fillId="3" borderId="0" applyNumberFormat="0" applyBorder="0" applyAlignment="0" applyProtection="0"/>
    <xf numFmtId="178" fontId="1" fillId="0" borderId="0" applyFont="0" applyFill="0" applyBorder="0" applyAlignment="0" applyProtection="0"/>
    <xf numFmtId="41" fontId="26" fillId="0" borderId="0" applyFont="0" applyFill="0" applyBorder="0" applyAlignment="0" applyProtection="0"/>
    <xf numFmtId="177" fontId="28" fillId="0" borderId="0" applyFont="0" applyFill="0" applyBorder="0" applyAlignment="0" applyProtection="0"/>
    <xf numFmtId="177" fontId="2" fillId="0" borderId="0" applyFont="0" applyFill="0" applyBorder="0" applyAlignment="0" applyProtection="0"/>
    <xf numFmtId="179" fontId="1" fillId="0" borderId="0" applyFont="0" applyFill="0" applyBorder="0" applyAlignment="0" applyProtection="0"/>
    <xf numFmtId="0" fontId="36" fillId="55" borderId="0" applyNumberFormat="0" applyBorder="0" applyAlignment="0" applyProtection="0"/>
    <xf numFmtId="0" fontId="11" fillId="22"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1" fillId="23" borderId="4"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0" fontId="28"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7" fillId="45" borderId="29" applyNumberFormat="0" applyAlignment="0" applyProtection="0"/>
    <xf numFmtId="0" fontId="12" fillId="16" borderId="5" applyNumberFormat="0" applyAlignment="0" applyProtection="0"/>
    <xf numFmtId="0" fontId="38" fillId="0" borderId="0" applyNumberFormat="0" applyFill="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15" fillId="0" borderId="6" applyNumberFormat="0" applyFill="0" applyAlignment="0" applyProtection="0"/>
    <xf numFmtId="0" fontId="41" fillId="0" borderId="30" applyNumberFormat="0" applyFill="0" applyAlignment="0" applyProtection="0"/>
    <xf numFmtId="0" fontId="16" fillId="0" borderId="7" applyNumberFormat="0" applyFill="0" applyAlignment="0" applyProtection="0"/>
    <xf numFmtId="0" fontId="33"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192">
    <xf numFmtId="0" fontId="0" fillId="0" borderId="0" xfId="0"/>
    <xf numFmtId="0" fontId="20" fillId="24" borderId="0" xfId="0" applyFont="1" applyFill="1"/>
    <xf numFmtId="0" fontId="21" fillId="24" borderId="0" xfId="0" applyFont="1" applyFill="1"/>
    <xf numFmtId="0" fontId="21" fillId="0" borderId="0" xfId="0" applyFont="1"/>
    <xf numFmtId="17" fontId="20" fillId="24" borderId="0" xfId="0" quotePrefix="1" applyNumberFormat="1" applyFont="1" applyFill="1" applyAlignment="1">
      <alignment horizontal="right" vertical="center"/>
    </xf>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1" xfId="0" applyFont="1" applyFill="1" applyBorder="1"/>
    <xf numFmtId="0" fontId="21" fillId="24" borderId="12" xfId="0" applyFont="1" applyFill="1" applyBorder="1"/>
    <xf numFmtId="0" fontId="21" fillId="24" borderId="13" xfId="0" applyFont="1" applyFill="1" applyBorder="1"/>
    <xf numFmtId="0" fontId="21" fillId="24" borderId="14" xfId="0" applyFont="1" applyFill="1" applyBorder="1"/>
    <xf numFmtId="0" fontId="21" fillId="24" borderId="15" xfId="0" applyFont="1" applyFill="1" applyBorder="1"/>
    <xf numFmtId="4" fontId="21" fillId="24" borderId="15" xfId="0" applyNumberFormat="1" applyFont="1" applyFill="1" applyBorder="1" applyProtection="1">
      <protection locked="0"/>
    </xf>
    <xf numFmtId="4" fontId="21" fillId="24" borderId="13" xfId="0" applyNumberFormat="1" applyFont="1" applyFill="1" applyBorder="1" applyProtection="1">
      <protection locked="0"/>
    </xf>
    <xf numFmtId="0" fontId="21" fillId="24" borderId="13" xfId="0" applyFont="1" applyFill="1" applyBorder="1" applyAlignment="1">
      <alignment horizontal="right" vertical="center"/>
    </xf>
    <xf numFmtId="15" fontId="21" fillId="24" borderId="11" xfId="0" applyNumberFormat="1" applyFont="1" applyFill="1" applyBorder="1" applyAlignment="1">
      <alignment horizontal="center"/>
    </xf>
    <xf numFmtId="0" fontId="21" fillId="24" borderId="16" xfId="0" applyFont="1" applyFill="1" applyBorder="1"/>
    <xf numFmtId="0" fontId="21" fillId="24" borderId="0" xfId="0" applyFont="1" applyFill="1" applyBorder="1"/>
    <xf numFmtId="4" fontId="21" fillId="24" borderId="0" xfId="0" applyNumberFormat="1" applyFont="1" applyFill="1" applyBorder="1" applyProtection="1">
      <protection locked="0"/>
    </xf>
    <xf numFmtId="4" fontId="21" fillId="24" borderId="16" xfId="0" applyNumberFormat="1" applyFont="1" applyFill="1" applyBorder="1" applyProtection="1">
      <protection locked="0"/>
    </xf>
    <xf numFmtId="3" fontId="21" fillId="24" borderId="16" xfId="0" applyNumberFormat="1" applyFont="1" applyFill="1" applyBorder="1" applyAlignment="1" applyProtection="1">
      <alignment horizontal="right" vertical="center"/>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0" fontId="21" fillId="24" borderId="11" xfId="0"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0" fontId="21" fillId="24" borderId="11" xfId="0" applyFont="1" applyFill="1" applyBorder="1" applyAlignment="1">
      <alignment horizontal="left"/>
    </xf>
    <xf numFmtId="15" fontId="21" fillId="57" borderId="11" xfId="0" applyNumberFormat="1" applyFont="1" applyFill="1" applyBorder="1" applyAlignment="1">
      <alignment horizontal="center"/>
    </xf>
    <xf numFmtId="0" fontId="21" fillId="57" borderId="11" xfId="0" applyFont="1" applyFill="1" applyBorder="1" applyAlignment="1">
      <alignment horizontal="left"/>
    </xf>
    <xf numFmtId="0" fontId="21" fillId="57" borderId="11" xfId="0" applyFont="1" applyFill="1" applyBorder="1" applyAlignment="1">
      <alignment horizontal="center"/>
    </xf>
    <xf numFmtId="0" fontId="21" fillId="57" borderId="0" xfId="0" applyFont="1" applyFill="1" applyBorder="1"/>
    <xf numFmtId="0" fontId="21" fillId="57" borderId="14" xfId="0" applyFont="1" applyFill="1" applyBorder="1" applyAlignment="1">
      <alignment horizontal="left"/>
    </xf>
    <xf numFmtId="0" fontId="21" fillId="57" borderId="16" xfId="0" applyFont="1" applyFill="1" applyBorder="1" applyAlignment="1">
      <alignment horizontal="center"/>
    </xf>
    <xf numFmtId="3" fontId="21" fillId="24" borderId="23" xfId="0" applyNumberFormat="1" applyFont="1" applyFill="1" applyBorder="1" applyAlignment="1">
      <alignment horizontal="right" vertical="center"/>
    </xf>
    <xf numFmtId="3" fontId="20" fillId="24" borderId="24"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43" fillId="57" borderId="0" xfId="0" applyFont="1" applyFill="1"/>
    <xf numFmtId="0" fontId="43" fillId="57" borderId="0" xfId="305" applyFont="1" applyFill="1"/>
    <xf numFmtId="0" fontId="21" fillId="57" borderId="0" xfId="0" applyFont="1" applyFill="1"/>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4" fontId="21" fillId="24" borderId="18" xfId="0" applyNumberFormat="1" applyFont="1" applyFill="1" applyBorder="1"/>
    <xf numFmtId="3" fontId="21" fillId="24" borderId="16" xfId="0" applyNumberFormat="1" applyFont="1" applyFill="1" applyBorder="1"/>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Border="1" applyAlignment="1">
      <alignment horizontal="right" vertical="center"/>
    </xf>
    <xf numFmtId="0" fontId="22" fillId="24" borderId="24" xfId="0" applyFont="1" applyFill="1" applyBorder="1" applyAlignment="1">
      <alignment horizontal="center" vertical="center"/>
    </xf>
    <xf numFmtId="0" fontId="22" fillId="25" borderId="24" xfId="0" applyFont="1" applyFill="1" applyBorder="1" applyAlignment="1">
      <alignment horizontal="center" vertical="center"/>
    </xf>
    <xf numFmtId="0" fontId="22" fillId="58" borderId="24" xfId="0" applyFont="1" applyFill="1" applyBorder="1" applyAlignment="1">
      <alignment horizontal="center" vertical="center" wrapText="1"/>
    </xf>
    <xf numFmtId="4" fontId="22" fillId="26" borderId="24" xfId="0" applyNumberFormat="1" applyFont="1" applyFill="1" applyBorder="1" applyAlignment="1" applyProtection="1">
      <alignment horizontal="center" vertical="center"/>
      <protection locked="0"/>
    </xf>
    <xf numFmtId="0" fontId="23" fillId="57" borderId="24" xfId="256" applyFont="1" applyFill="1" applyBorder="1" applyAlignment="1">
      <alignment horizontal="left" vertical="center" wrapText="1"/>
    </xf>
    <xf numFmtId="10" fontId="23" fillId="24" borderId="24" xfId="0" applyNumberFormat="1" applyFont="1" applyFill="1" applyBorder="1" applyAlignment="1" applyProtection="1">
      <alignment horizontal="center" vertical="center"/>
      <protection locked="0"/>
    </xf>
    <xf numFmtId="3" fontId="22" fillId="57" borderId="24" xfId="0" applyNumberFormat="1" applyFont="1" applyFill="1" applyBorder="1" applyAlignment="1" applyProtection="1">
      <alignment horizontal="right" vertical="center"/>
      <protection locked="0"/>
    </xf>
    <xf numFmtId="10" fontId="22" fillId="57" borderId="24" xfId="0" applyNumberFormat="1" applyFont="1" applyFill="1" applyBorder="1" applyAlignment="1" applyProtection="1">
      <alignment horizontal="center" vertical="center"/>
      <protection locked="0"/>
    </xf>
    <xf numFmtId="3" fontId="22" fillId="59" borderId="24" xfId="0" applyNumberFormat="1" applyFont="1" applyFill="1" applyBorder="1" applyAlignment="1" applyProtection="1">
      <alignment horizontal="right" vertical="center"/>
      <protection locked="0"/>
    </xf>
    <xf numFmtId="3" fontId="22" fillId="58" borderId="24" xfId="0" applyNumberFormat="1" applyFont="1" applyFill="1" applyBorder="1" applyAlignment="1" applyProtection="1">
      <alignment horizontal="right" vertical="center"/>
      <protection locked="0"/>
    </xf>
    <xf numFmtId="3" fontId="22" fillId="60" borderId="24"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11" xfId="0" applyFont="1" applyFill="1" applyBorder="1" applyAlignment="1">
      <alignment vertical="center"/>
    </xf>
    <xf numFmtId="3" fontId="22" fillId="24" borderId="11" xfId="0" applyNumberFormat="1" applyFont="1" applyFill="1" applyBorder="1" applyAlignment="1" applyProtection="1">
      <alignment horizontal="right" vertical="center"/>
      <protection locked="0"/>
    </xf>
    <xf numFmtId="10" fontId="22" fillId="24" borderId="11" xfId="369" applyNumberFormat="1" applyFont="1" applyFill="1" applyBorder="1" applyAlignment="1" applyProtection="1">
      <alignment horizontal="center" vertical="center"/>
      <protection locked="0"/>
    </xf>
    <xf numFmtId="0" fontId="23" fillId="24" borderId="11" xfId="0" applyFont="1" applyFill="1" applyBorder="1" applyAlignment="1">
      <alignment vertical="center"/>
    </xf>
    <xf numFmtId="3" fontId="23" fillId="24" borderId="11" xfId="0" applyNumberFormat="1" applyFont="1" applyFill="1" applyBorder="1" applyAlignment="1" applyProtection="1">
      <alignment horizontal="right" vertical="center"/>
      <protection locked="0"/>
    </xf>
    <xf numFmtId="10" fontId="23" fillId="24" borderId="11" xfId="369"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10" fontId="22" fillId="24" borderId="24" xfId="369" applyNumberFormat="1" applyFont="1" applyFill="1" applyBorder="1" applyAlignment="1" applyProtection="1">
      <alignment horizontal="center" vertical="center"/>
      <protection locked="0"/>
    </xf>
    <xf numFmtId="0" fontId="22" fillId="24" borderId="24"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2" fillId="57" borderId="19" xfId="0" applyNumberFormat="1" applyFont="1" applyFill="1" applyBorder="1" applyAlignment="1" applyProtection="1">
      <alignment horizontal="center" vertical="center"/>
      <protection locked="0"/>
    </xf>
    <xf numFmtId="0" fontId="23" fillId="24" borderId="17" xfId="0" applyFont="1" applyFill="1" applyBorder="1"/>
    <xf numFmtId="0" fontId="23" fillId="57" borderId="19" xfId="0" applyNumberFormat="1" applyFont="1" applyFill="1" applyBorder="1" applyAlignment="1" applyProtection="1">
      <alignment horizontal="center" vertical="center"/>
      <protection locked="0"/>
    </xf>
    <xf numFmtId="0" fontId="23" fillId="24" borderId="12" xfId="0" applyFont="1" applyFill="1" applyBorder="1"/>
    <xf numFmtId="4" fontId="22" fillId="24" borderId="13" xfId="0" applyNumberFormat="1" applyFont="1" applyFill="1" applyBorder="1" applyAlignment="1" applyProtection="1">
      <alignment horizontal="right" vertical="center"/>
      <protection locked="0"/>
    </xf>
    <xf numFmtId="0" fontId="23" fillId="24" borderId="14" xfId="0" applyFont="1" applyFill="1" applyBorder="1"/>
    <xf numFmtId="4" fontId="22" fillId="24" borderId="16" xfId="0" applyNumberFormat="1" applyFont="1" applyFill="1" applyBorder="1" applyAlignment="1" applyProtection="1">
      <alignment horizontal="right" vertical="center"/>
      <protection locked="0"/>
    </xf>
    <xf numFmtId="0" fontId="23" fillId="24" borderId="20" xfId="0" applyFont="1" applyFill="1" applyBorder="1"/>
    <xf numFmtId="4" fontId="22" fillId="24" borderId="21" xfId="0" applyNumberFormat="1" applyFont="1" applyFill="1" applyBorder="1" applyAlignment="1" applyProtection="1">
      <alignment horizontal="right" vertical="center"/>
      <protection locked="0"/>
    </xf>
    <xf numFmtId="0" fontId="22" fillId="61" borderId="19" xfId="0" applyNumberFormat="1" applyFont="1" applyFill="1" applyBorder="1" applyAlignment="1" applyProtection="1">
      <alignment horizontal="center" vertical="center"/>
      <protection locked="0"/>
    </xf>
    <xf numFmtId="0" fontId="22" fillId="62" borderId="19" xfId="0" applyNumberFormat="1" applyFont="1" applyFill="1" applyBorder="1" applyAlignment="1" applyProtection="1">
      <alignment horizontal="center" vertical="center"/>
      <protection locked="0"/>
    </xf>
    <xf numFmtId="0" fontId="22" fillId="63" borderId="19" xfId="0" applyNumberFormat="1" applyFont="1" applyFill="1" applyBorder="1" applyAlignment="1" applyProtection="1">
      <alignment horizontal="center" vertical="center"/>
      <protection locked="0"/>
    </xf>
    <xf numFmtId="0" fontId="22" fillId="64" borderId="19" xfId="0" applyNumberFormat="1" applyFont="1" applyFill="1" applyBorder="1" applyAlignment="1" applyProtection="1">
      <alignment horizontal="center" vertical="center"/>
      <protection locked="0"/>
    </xf>
    <xf numFmtId="0" fontId="22" fillId="65" borderId="19" xfId="0" applyNumberFormat="1" applyFont="1" applyFill="1" applyBorder="1" applyAlignment="1" applyProtection="1">
      <alignment horizontal="center" vertical="center"/>
      <protection locked="0"/>
    </xf>
    <xf numFmtId="0" fontId="23" fillId="24" borderId="0" xfId="0" applyFont="1" applyFill="1" applyBorder="1"/>
    <xf numFmtId="4" fontId="22" fillId="24" borderId="0" xfId="0" applyNumberFormat="1" applyFont="1" applyFill="1" applyBorder="1" applyAlignment="1" applyProtection="1">
      <alignment horizontal="right" vertical="center"/>
      <protection locked="0"/>
    </xf>
    <xf numFmtId="0" fontId="22" fillId="24" borderId="0" xfId="0" applyFont="1" applyFill="1" applyBorder="1" applyAlignment="1">
      <alignment vertical="center"/>
    </xf>
    <xf numFmtId="3" fontId="22" fillId="57" borderId="0" xfId="0" applyNumberFormat="1" applyFont="1" applyFill="1" applyBorder="1" applyAlignment="1" applyProtection="1">
      <alignment horizontal="right" vertical="center"/>
      <protection locked="0"/>
    </xf>
    <xf numFmtId="0" fontId="22" fillId="24" borderId="22" xfId="0" applyFont="1" applyFill="1" applyBorder="1" applyAlignment="1">
      <alignment vertical="center"/>
    </xf>
    <xf numFmtId="10" fontId="22" fillId="24" borderId="22" xfId="369" applyNumberFormat="1" applyFont="1" applyFill="1" applyBorder="1" applyAlignment="1" applyProtection="1">
      <alignment horizontal="center"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1" fillId="24" borderId="14" xfId="0" applyNumberFormat="1" applyFont="1" applyFill="1" applyBorder="1"/>
    <xf numFmtId="3" fontId="23" fillId="24" borderId="0" xfId="0" applyNumberFormat="1" applyFont="1" applyFill="1"/>
    <xf numFmtId="180" fontId="23" fillId="24" borderId="0" xfId="218" applyNumberFormat="1" applyFont="1" applyFill="1" applyAlignment="1">
      <alignment horizontal="right"/>
    </xf>
    <xf numFmtId="0" fontId="25" fillId="57" borderId="14" xfId="0" applyFont="1" applyFill="1" applyBorder="1"/>
    <xf numFmtId="3" fontId="21" fillId="0" borderId="0" xfId="0" applyNumberFormat="1" applyFont="1"/>
    <xf numFmtId="0" fontId="20" fillId="24" borderId="11" xfId="0" applyFont="1" applyFill="1" applyBorder="1" applyAlignment="1">
      <alignment horizontal="center" vertical="center"/>
    </xf>
    <xf numFmtId="0" fontId="22" fillId="24" borderId="14" xfId="0" applyFont="1" applyFill="1" applyBorder="1" applyAlignment="1">
      <alignment horizontal="left" vertical="center"/>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4" xfId="0" applyFont="1" applyFill="1" applyBorder="1" applyAlignment="1">
      <alignment horizontal="center"/>
    </xf>
    <xf numFmtId="0" fontId="20" fillId="24" borderId="0" xfId="0" applyFont="1" applyFill="1" applyBorder="1" applyAlignment="1">
      <alignment horizontal="center"/>
    </xf>
    <xf numFmtId="0" fontId="20" fillId="24" borderId="16" xfId="0" applyFont="1" applyFill="1" applyBorder="1" applyAlignment="1">
      <alignment horizontal="center"/>
    </xf>
    <xf numFmtId="0" fontId="21" fillId="24" borderId="11" xfId="0" applyFont="1" applyFill="1" applyBorder="1" applyAlignment="1">
      <alignment horizontal="center" vertical="center"/>
    </xf>
    <xf numFmtId="0" fontId="21" fillId="24" borderId="14" xfId="0" applyFont="1" applyFill="1" applyBorder="1" applyAlignment="1">
      <alignment horizontal="left" vertical="center"/>
    </xf>
    <xf numFmtId="0" fontId="21" fillId="24" borderId="14" xfId="0" applyFont="1" applyFill="1" applyBorder="1" applyAlignment="1"/>
    <xf numFmtId="0" fontId="43" fillId="57" borderId="0" xfId="305" applyFont="1" applyFill="1" applyAlignment="1">
      <alignment horizontal="left"/>
    </xf>
    <xf numFmtId="0" fontId="21" fillId="24" borderId="11" xfId="0" applyFont="1" applyFill="1" applyBorder="1" applyAlignment="1">
      <alignment horizontal="left" vertical="center"/>
    </xf>
    <xf numFmtId="0" fontId="21" fillId="57" borderId="11" xfId="0" applyFont="1" applyFill="1" applyBorder="1" applyAlignment="1">
      <alignment horizontal="left" vertical="center"/>
    </xf>
    <xf numFmtId="3" fontId="21" fillId="24" borderId="11" xfId="0" applyNumberFormat="1" applyFont="1" applyFill="1" applyBorder="1" applyAlignment="1" applyProtection="1">
      <alignment horizontal="right" vertical="top"/>
      <protection locked="0"/>
    </xf>
    <xf numFmtId="0" fontId="21" fillId="24" borderId="14" xfId="0" applyNumberFormat="1" applyFont="1" applyFill="1" applyBorder="1"/>
    <xf numFmtId="0" fontId="21" fillId="57" borderId="0" xfId="0" applyNumberFormat="1" applyFont="1" applyFill="1" applyBorder="1"/>
    <xf numFmtId="0" fontId="0" fillId="0" borderId="14" xfId="0" applyBorder="1"/>
    <xf numFmtId="0" fontId="21" fillId="24" borderId="14" xfId="0" applyNumberFormat="1" applyFont="1" applyFill="1" applyBorder="1" applyAlignment="1">
      <alignment horizontal="left"/>
    </xf>
    <xf numFmtId="0" fontId="21" fillId="0" borderId="23" xfId="0" applyFont="1" applyBorder="1"/>
    <xf numFmtId="0" fontId="21" fillId="57" borderId="11" xfId="0" applyFont="1" applyFill="1" applyBorder="1" applyAlignment="1">
      <alignment horizontal="center" vertical="center"/>
    </xf>
    <xf numFmtId="0" fontId="21" fillId="57" borderId="14" xfId="0" applyFont="1" applyFill="1" applyBorder="1" applyAlignment="1">
      <alignment horizontal="center"/>
    </xf>
    <xf numFmtId="0" fontId="21" fillId="57" borderId="20" xfId="0" applyFont="1" applyFill="1" applyBorder="1" applyAlignment="1">
      <alignment horizontal="left"/>
    </xf>
    <xf numFmtId="4" fontId="21" fillId="24" borderId="16" xfId="0" applyNumberFormat="1" applyFont="1" applyFill="1" applyBorder="1" applyAlignment="1">
      <alignment horizontal="right" vertical="center"/>
    </xf>
    <xf numFmtId="0" fontId="20" fillId="0" borderId="10" xfId="0" applyFont="1" applyFill="1" applyBorder="1" applyAlignment="1">
      <alignment horizontal="center" vertical="justify"/>
    </xf>
    <xf numFmtId="0" fontId="20" fillId="0" borderId="0" xfId="0" applyFont="1" applyFill="1" applyBorder="1" applyAlignment="1">
      <alignment horizontal="center" vertical="justify"/>
    </xf>
    <xf numFmtId="4" fontId="20" fillId="24" borderId="24" xfId="0" applyNumberFormat="1" applyFont="1" applyFill="1" applyBorder="1" applyAlignment="1" applyProtection="1">
      <alignment horizontal="right" vertical="center"/>
      <protection locked="0"/>
    </xf>
    <xf numFmtId="4" fontId="22" fillId="57" borderId="24" xfId="0" applyNumberFormat="1" applyFont="1" applyFill="1" applyBorder="1" applyAlignment="1" applyProtection="1">
      <alignment horizontal="right" vertical="center"/>
      <protection locked="0"/>
    </xf>
    <xf numFmtId="4" fontId="22" fillId="60" borderId="24" xfId="0" applyNumberFormat="1" applyFont="1" applyFill="1" applyBorder="1" applyAlignment="1" applyProtection="1">
      <alignment horizontal="right" vertical="center"/>
      <protection locked="0"/>
    </xf>
    <xf numFmtId="0" fontId="21" fillId="24" borderId="11" xfId="0" applyFont="1" applyFill="1" applyBorder="1" applyAlignment="1">
      <alignment vertical="center"/>
    </xf>
    <xf numFmtId="0" fontId="21" fillId="24" borderId="11" xfId="0" applyFont="1" applyFill="1" applyBorder="1" applyAlignment="1"/>
    <xf numFmtId="0" fontId="20" fillId="66" borderId="0" xfId="0" applyFont="1" applyFill="1" applyBorder="1" applyAlignment="1">
      <alignment horizontal="left" vertical="center" wrapText="1"/>
    </xf>
    <xf numFmtId="0" fontId="24" fillId="66" borderId="0" xfId="0" applyFont="1" applyFill="1"/>
    <xf numFmtId="0" fontId="20" fillId="66" borderId="0" xfId="0" applyFont="1" applyFill="1" applyBorder="1" applyAlignment="1">
      <alignment vertical="center" wrapText="1"/>
    </xf>
    <xf numFmtId="0" fontId="20" fillId="66" borderId="0" xfId="0" quotePrefix="1" applyFont="1" applyFill="1" applyBorder="1" applyAlignment="1">
      <alignment horizontal="center" vertical="center" wrapText="1"/>
    </xf>
    <xf numFmtId="0" fontId="20" fillId="66" borderId="0" xfId="0" applyFont="1" applyFill="1" applyBorder="1" applyAlignment="1">
      <alignment horizontal="center" vertical="center" wrapText="1"/>
    </xf>
    <xf numFmtId="0" fontId="20" fillId="66" borderId="0" xfId="0" applyFont="1" applyFill="1" applyBorder="1" applyAlignment="1">
      <alignment horizontal="center" vertical="justify"/>
    </xf>
    <xf numFmtId="14" fontId="20" fillId="66" borderId="0" xfId="0" quotePrefix="1" applyNumberFormat="1" applyFont="1" applyFill="1" applyBorder="1" applyAlignment="1">
      <alignment horizontal="left" vertical="center" wrapText="1"/>
    </xf>
    <xf numFmtId="0" fontId="22" fillId="67" borderId="24" xfId="0" applyFont="1" applyFill="1" applyBorder="1" applyAlignment="1">
      <alignment horizontal="center" vertical="center" wrapText="1"/>
    </xf>
    <xf numFmtId="0" fontId="19" fillId="67" borderId="24" xfId="0" applyFont="1" applyFill="1" applyBorder="1" applyAlignment="1">
      <alignment horizontal="center" vertical="center" wrapText="1"/>
    </xf>
    <xf numFmtId="0" fontId="22" fillId="67" borderId="22" xfId="0" applyFont="1" applyFill="1" applyBorder="1" applyAlignment="1">
      <alignment horizontal="center" vertical="center" wrapText="1"/>
    </xf>
    <xf numFmtId="3" fontId="20" fillId="67" borderId="11" xfId="0" applyNumberFormat="1" applyFont="1" applyFill="1" applyBorder="1" applyAlignment="1">
      <alignment horizontal="right" vertical="center" wrapText="1"/>
    </xf>
    <xf numFmtId="3" fontId="20" fillId="67" borderId="22" xfId="0" applyNumberFormat="1" applyFont="1" applyFill="1" applyBorder="1" applyAlignment="1" applyProtection="1">
      <alignment horizontal="right" vertical="center" wrapText="1"/>
      <protection locked="0"/>
    </xf>
    <xf numFmtId="10" fontId="20" fillId="67" borderId="22" xfId="0" applyNumberFormat="1" applyFont="1" applyFill="1" applyBorder="1" applyAlignment="1" applyProtection="1">
      <alignment horizontal="center" vertical="center" wrapText="1"/>
      <protection locked="0"/>
    </xf>
    <xf numFmtId="0" fontId="21" fillId="67" borderId="24" xfId="0" applyFont="1" applyFill="1" applyBorder="1" applyAlignment="1">
      <alignment horizontal="center"/>
    </xf>
    <xf numFmtId="4" fontId="20" fillId="67" borderId="22" xfId="0" applyNumberFormat="1" applyFont="1" applyFill="1" applyBorder="1" applyAlignment="1" applyProtection="1">
      <alignment horizontal="right" vertical="center" wrapText="1"/>
      <protection locked="0"/>
    </xf>
    <xf numFmtId="0" fontId="21" fillId="24" borderId="14" xfId="0" applyFont="1" applyFill="1" applyBorder="1" applyAlignment="1">
      <alignment horizontal="center" vertical="center"/>
    </xf>
    <xf numFmtId="41" fontId="21" fillId="24" borderId="11" xfId="219" applyFont="1" applyFill="1" applyBorder="1" applyAlignment="1">
      <alignment horizontal="center" vertical="center"/>
    </xf>
    <xf numFmtId="186" fontId="21" fillId="57" borderId="11" xfId="0" applyNumberFormat="1" applyFont="1" applyFill="1" applyBorder="1" applyAlignment="1">
      <alignment horizontal="left"/>
    </xf>
    <xf numFmtId="186" fontId="21" fillId="24" borderId="14" xfId="0" applyNumberFormat="1" applyFont="1" applyFill="1" applyBorder="1" applyAlignment="1">
      <alignment horizontal="left"/>
    </xf>
    <xf numFmtId="15" fontId="21" fillId="24" borderId="11" xfId="0" applyNumberFormat="1" applyFont="1" applyFill="1" applyBorder="1" applyAlignment="1">
      <alignment horizontal="center" vertical="center"/>
    </xf>
    <xf numFmtId="0" fontId="27" fillId="57" borderId="11" xfId="0" applyFont="1" applyFill="1" applyBorder="1" applyAlignment="1">
      <alignment horizontal="left"/>
    </xf>
    <xf numFmtId="0" fontId="21" fillId="24" borderId="0" xfId="0" applyFont="1" applyFill="1" applyBorder="1" applyAlignment="1">
      <alignment horizontal="left"/>
    </xf>
    <xf numFmtId="0" fontId="21" fillId="24" borderId="0" xfId="0" applyFont="1" applyFill="1" applyBorder="1" applyAlignment="1">
      <alignment horizontal="center"/>
    </xf>
    <xf numFmtId="0" fontId="21" fillId="24" borderId="20" xfId="0" applyFont="1" applyFill="1" applyBorder="1" applyAlignment="1">
      <alignment horizontal="center"/>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1" fillId="57" borderId="14" xfId="0" applyFont="1" applyFill="1" applyBorder="1" applyAlignment="1">
      <alignment horizontal="left"/>
    </xf>
    <xf numFmtId="0" fontId="20" fillId="24" borderId="18" xfId="0" applyFont="1" applyFill="1" applyBorder="1" applyAlignment="1">
      <alignment horizontal="right"/>
    </xf>
    <xf numFmtId="0" fontId="20"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1" fillId="57" borderId="14" xfId="0" applyFont="1" applyFill="1" applyBorder="1" applyAlignment="1">
      <alignment horizontal="left"/>
    </xf>
    <xf numFmtId="0" fontId="21" fillId="24" borderId="0" xfId="0" applyFont="1" applyFill="1" applyBorder="1" applyAlignment="1">
      <alignment horizontal="left"/>
    </xf>
    <xf numFmtId="0" fontId="21" fillId="24" borderId="16" xfId="0" applyFont="1" applyFill="1" applyBorder="1" applyAlignment="1">
      <alignment horizontal="left"/>
    </xf>
    <xf numFmtId="0" fontId="20" fillId="66" borderId="0" xfId="0" applyFont="1" applyFill="1" applyBorder="1" applyAlignment="1">
      <alignment horizontal="right" vertical="center" wrapText="1"/>
    </xf>
  </cellXfs>
  <cellStyles count="387">
    <cellStyle name="20% - Énfasis1" xfId="1" builtinId="30" customBuiltin="1"/>
    <cellStyle name="20% - Énfasis1 10" xfId="2"/>
    <cellStyle name="20% - Énfasis1 11" xfId="3"/>
    <cellStyle name="20% - Énfasis1 12" xfId="4"/>
    <cellStyle name="20% - Énfasis1 13" xfId="5"/>
    <cellStyle name="20% - Énfasis1 14" xfId="6"/>
    <cellStyle name="20% - Énfasis1 15"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xfId="16" builtinId="34" customBuiltin="1"/>
    <cellStyle name="20% - Énfasis2 10" xfId="17"/>
    <cellStyle name="20% - Énfasis2 11" xfId="18"/>
    <cellStyle name="20% - Énfasis2 12" xfId="19"/>
    <cellStyle name="20% - Énfasis2 13" xfId="20"/>
    <cellStyle name="20% - Énfasis2 14" xfId="21"/>
    <cellStyle name="20% - Énfasis2 15" xfId="22"/>
    <cellStyle name="20% - Énfasis2 2" xfId="23"/>
    <cellStyle name="20% - Énfasis2 3" xfId="24"/>
    <cellStyle name="20% - Énfasis2 4" xfId="25"/>
    <cellStyle name="20% - Énfasis2 5" xfId="26"/>
    <cellStyle name="20% - Énfasis2 6" xfId="27"/>
    <cellStyle name="20% - Énfasis2 7" xfId="28"/>
    <cellStyle name="20% - Énfasis2 8" xfId="29"/>
    <cellStyle name="20% - Énfasis2 9" xfId="30"/>
    <cellStyle name="20% - Énfasis3" xfId="31" builtinId="38" customBuiltin="1"/>
    <cellStyle name="20% - Énfasis3 10" xfId="32"/>
    <cellStyle name="20% - Énfasis3 11" xfId="33"/>
    <cellStyle name="20% - Énfasis3 12" xfId="34"/>
    <cellStyle name="20% - Énfasis3 13" xfId="35"/>
    <cellStyle name="20% - Énfasis3 14" xfId="36"/>
    <cellStyle name="20% - Énfasis3 15" xfId="37"/>
    <cellStyle name="20% - Énfasis3 2" xfId="38"/>
    <cellStyle name="20% - Énfasis3 3" xfId="39"/>
    <cellStyle name="20% - Énfasis3 4" xfId="40"/>
    <cellStyle name="20% - Énfasis3 5" xfId="41"/>
    <cellStyle name="20% - Énfasis3 6" xfId="42"/>
    <cellStyle name="20% - Énfasis3 7" xfId="43"/>
    <cellStyle name="20% - Énfasis3 8" xfId="44"/>
    <cellStyle name="20% - Énfasis3 9" xfId="45"/>
    <cellStyle name="20% - Énfasis4" xfId="46" builtinId="42" customBuiltin="1"/>
    <cellStyle name="20% - Énfasis4 10" xfId="47"/>
    <cellStyle name="20% - Énfasis4 11" xfId="48"/>
    <cellStyle name="20% - Énfasis4 12" xfId="49"/>
    <cellStyle name="20% - Énfasis4 13" xfId="50"/>
    <cellStyle name="20% - Énfasis4 14" xfId="51"/>
    <cellStyle name="20% - Énfasis4 15" xfId="52"/>
    <cellStyle name="20% - Énfasis4 2" xfId="53"/>
    <cellStyle name="20% - Énfasis4 3" xfId="54"/>
    <cellStyle name="20% - Énfasis4 4" xfId="55"/>
    <cellStyle name="20% - Énfasis4 5" xfId="56"/>
    <cellStyle name="20% - Énfasis4 6" xfId="57"/>
    <cellStyle name="20% - Énfasis4 7" xfId="58"/>
    <cellStyle name="20% - Énfasis4 8" xfId="59"/>
    <cellStyle name="20% - Énfasis4 9" xfId="60"/>
    <cellStyle name="20% - Énfasis5" xfId="61" builtinId="46" customBuiltin="1"/>
    <cellStyle name="20% - Énfasis5 10" xfId="62"/>
    <cellStyle name="20% - Énfasis5 11" xfId="63"/>
    <cellStyle name="20% - Énfasis5 12" xfId="64"/>
    <cellStyle name="20% - Énfasis5 13" xfId="65"/>
    <cellStyle name="20% - Énfasis5 14" xfId="66"/>
    <cellStyle name="20% - Énfasis5 15" xfId="67"/>
    <cellStyle name="20% - Énfasis5 2" xfId="68"/>
    <cellStyle name="20% - Énfasis5 3" xfId="69"/>
    <cellStyle name="20% - Énfasis5 4" xfId="70"/>
    <cellStyle name="20% - Énfasis5 5" xfId="71"/>
    <cellStyle name="20% - Énfasis5 6" xfId="72"/>
    <cellStyle name="20% - Énfasis5 7" xfId="73"/>
    <cellStyle name="20% - Énfasis5 8" xfId="74"/>
    <cellStyle name="20% - Énfasis5 9" xfId="75"/>
    <cellStyle name="20% - Énfasis6" xfId="76" builtinId="50" customBuiltin="1"/>
    <cellStyle name="20% - Énfasis6 10" xfId="77"/>
    <cellStyle name="20% - Énfasis6 11" xfId="78"/>
    <cellStyle name="20% - Énfasis6 12" xfId="79"/>
    <cellStyle name="20% - Énfasis6 13" xfId="80"/>
    <cellStyle name="20% - Énfasis6 14" xfId="81"/>
    <cellStyle name="20% - Énfasis6 15" xfId="82"/>
    <cellStyle name="20% - Énfasis6 2" xfId="83"/>
    <cellStyle name="20% - Énfasis6 3" xfId="84"/>
    <cellStyle name="20% - Énfasis6 4" xfId="85"/>
    <cellStyle name="20% - Énfasis6 5" xfId="86"/>
    <cellStyle name="20% - Énfasis6 6" xfId="87"/>
    <cellStyle name="20% - Énfasis6 7" xfId="88"/>
    <cellStyle name="20% - Énfasis6 8" xfId="89"/>
    <cellStyle name="20% - Énfasis6 9" xfId="90"/>
    <cellStyle name="40% - Énfasis1" xfId="91" builtinId="31" customBuiltin="1"/>
    <cellStyle name="40% - Énfasis1 10" xfId="92"/>
    <cellStyle name="40% - Énfasis1 11" xfId="93"/>
    <cellStyle name="40% - Énfasis1 12" xfId="94"/>
    <cellStyle name="40% - Énfasis1 13" xfId="95"/>
    <cellStyle name="40% - Énfasis1 14" xfId="96"/>
    <cellStyle name="40% - Énfasis1 15" xfId="97"/>
    <cellStyle name="40% - Énfasis1 2" xfId="98"/>
    <cellStyle name="40% - Énfasis1 3" xfId="99"/>
    <cellStyle name="40% - Énfasis1 4" xfId="100"/>
    <cellStyle name="40% - Énfasis1 5" xfId="101"/>
    <cellStyle name="40% - Énfasis1 6" xfId="102"/>
    <cellStyle name="40% - Énfasis1 7" xfId="103"/>
    <cellStyle name="40% - Énfasis1 8" xfId="104"/>
    <cellStyle name="40% - Énfasis1 9" xfId="105"/>
    <cellStyle name="40% - Énfasis2" xfId="106" builtinId="35" customBuiltin="1"/>
    <cellStyle name="40% - Énfasis2 10" xfId="107"/>
    <cellStyle name="40% - Énfasis2 11" xfId="108"/>
    <cellStyle name="40% - Énfasis2 12" xfId="109"/>
    <cellStyle name="40% - Énfasis2 13" xfId="110"/>
    <cellStyle name="40% - Énfasis2 14" xfId="111"/>
    <cellStyle name="40% - Énfasis2 15"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xfId="121" builtinId="39" customBuiltin="1"/>
    <cellStyle name="40% - Énfasis3 10" xfId="122"/>
    <cellStyle name="40% - Énfasis3 11" xfId="123"/>
    <cellStyle name="40% - Énfasis3 12" xfId="124"/>
    <cellStyle name="40% - Énfasis3 13" xfId="125"/>
    <cellStyle name="40% - Énfasis3 14" xfId="126"/>
    <cellStyle name="40% - Énfasis3 15" xfId="127"/>
    <cellStyle name="40% - Énfasis3 2" xfId="128"/>
    <cellStyle name="40% - Énfasis3 3" xfId="129"/>
    <cellStyle name="40% - Énfasis3 4" xfId="130"/>
    <cellStyle name="40% - Énfasis3 5" xfId="131"/>
    <cellStyle name="40% - Énfasis3 6" xfId="132"/>
    <cellStyle name="40% - Énfasis3 7" xfId="133"/>
    <cellStyle name="40% - Énfasis3 8" xfId="134"/>
    <cellStyle name="40% - Énfasis3 9" xfId="135"/>
    <cellStyle name="40% - Énfasis4" xfId="136" builtinId="43" customBuiltin="1"/>
    <cellStyle name="40% - Énfasis4 10" xfId="137"/>
    <cellStyle name="40% - Énfasis4 11" xfId="138"/>
    <cellStyle name="40% - Énfasis4 12" xfId="139"/>
    <cellStyle name="40% - Énfasis4 13" xfId="140"/>
    <cellStyle name="40% - Énfasis4 14" xfId="141"/>
    <cellStyle name="40% - Énfasis4 15" xfId="142"/>
    <cellStyle name="40% - Énfasis4 2" xfId="143"/>
    <cellStyle name="40% - Énfasis4 3" xfId="144"/>
    <cellStyle name="40% - Énfasis4 4" xfId="145"/>
    <cellStyle name="40% - Énfasis4 5" xfId="146"/>
    <cellStyle name="40% - Énfasis4 6" xfId="147"/>
    <cellStyle name="40% - Énfasis4 7" xfId="148"/>
    <cellStyle name="40% - Énfasis4 8" xfId="149"/>
    <cellStyle name="40% - Énfasis4 9" xfId="150"/>
    <cellStyle name="40% - Énfasis5" xfId="151" builtinId="47" customBuiltin="1"/>
    <cellStyle name="40% - Énfasis5 10" xfId="152"/>
    <cellStyle name="40% - Énfasis5 11" xfId="153"/>
    <cellStyle name="40% - Énfasis5 12" xfId="154"/>
    <cellStyle name="40% - Énfasis5 13" xfId="155"/>
    <cellStyle name="40% - Énfasis5 14" xfId="156"/>
    <cellStyle name="40% - Énfasis5 15" xfId="157"/>
    <cellStyle name="40% - Énfasis5 2" xfId="158"/>
    <cellStyle name="40% - Énfasis5 3" xfId="159"/>
    <cellStyle name="40% - Énfasis5 4" xfId="160"/>
    <cellStyle name="40% - Énfasis5 5" xfId="161"/>
    <cellStyle name="40% - Énfasis5 6" xfId="162"/>
    <cellStyle name="40% - Énfasis5 7" xfId="163"/>
    <cellStyle name="40% - Énfasis5 8" xfId="164"/>
    <cellStyle name="40% - Énfasis5 9" xfId="165"/>
    <cellStyle name="40% - Énfasis6" xfId="166" builtinId="51" customBuiltin="1"/>
    <cellStyle name="40% - Énfasis6 10" xfId="167"/>
    <cellStyle name="40% - Énfasis6 11" xfId="168"/>
    <cellStyle name="40% - Énfasis6 12" xfId="169"/>
    <cellStyle name="40% - Énfasis6 13" xfId="170"/>
    <cellStyle name="40% - Énfasis6 14" xfId="171"/>
    <cellStyle name="40% - Énfasis6 15" xfId="172"/>
    <cellStyle name="40% - Énfasis6 2" xfId="173"/>
    <cellStyle name="40% - Énfasis6 3" xfId="174"/>
    <cellStyle name="40% - Énfasis6 4" xfId="175"/>
    <cellStyle name="40% - Énfasis6 5" xfId="176"/>
    <cellStyle name="40% - Énfasis6 6" xfId="177"/>
    <cellStyle name="40% - Énfasis6 7" xfId="178"/>
    <cellStyle name="40% - Énfasis6 8" xfId="179"/>
    <cellStyle name="40% - Énfasis6 9" xfId="180"/>
    <cellStyle name="60% - Énfasis1" xfId="181" builtinId="32" customBuiltin="1"/>
    <cellStyle name="60% - Énfasis1 2" xfId="182"/>
    <cellStyle name="60% - Énfasis2" xfId="183" builtinId="36" customBuiltin="1"/>
    <cellStyle name="60% - Énfasis2 2" xfId="184"/>
    <cellStyle name="60% - Énfasis3" xfId="185" builtinId="40" customBuiltin="1"/>
    <cellStyle name="60% - Énfasis3 2" xfId="186"/>
    <cellStyle name="60% - Énfasis4" xfId="187" builtinId="44" customBuiltin="1"/>
    <cellStyle name="60% - Énfasis4 2" xfId="188"/>
    <cellStyle name="60% - Énfasis5" xfId="189" builtinId="48" customBuiltin="1"/>
    <cellStyle name="60% - Énfasis5 2" xfId="190"/>
    <cellStyle name="60% - Énfasis6" xfId="191" builtinId="52" customBuiltin="1"/>
    <cellStyle name="60% - Énfasis6 2" xfId="192"/>
    <cellStyle name="Buena 2" xfId="193"/>
    <cellStyle name="Cálculo" xfId="194" builtinId="22" customBuiltin="1"/>
    <cellStyle name="Cálculo 2" xfId="195"/>
    <cellStyle name="Celda de comprobación" xfId="196" builtinId="23" customBuiltin="1"/>
    <cellStyle name="Celda de comprobación 2" xfId="197"/>
    <cellStyle name="Celda vinculada" xfId="198" builtinId="24" customBuiltin="1"/>
    <cellStyle name="Celda vinculada 2" xfId="199"/>
    <cellStyle name="Encabezado 4" xfId="200" builtinId="19" customBuiltin="1"/>
    <cellStyle name="Encabezado 4 2" xfId="201"/>
    <cellStyle name="Énfasis1" xfId="202" builtinId="29" customBuiltin="1"/>
    <cellStyle name="Énfasis1 2" xfId="203"/>
    <cellStyle name="Énfasis2" xfId="204" builtinId="33" customBuiltin="1"/>
    <cellStyle name="Énfasis2 2" xfId="205"/>
    <cellStyle name="Énfasis3" xfId="206" builtinId="37" customBuiltin="1"/>
    <cellStyle name="Énfasis3 2" xfId="207"/>
    <cellStyle name="Énfasis4" xfId="208" builtinId="41" customBuiltin="1"/>
    <cellStyle name="Énfasis4 2" xfId="209"/>
    <cellStyle name="Énfasis5" xfId="210" builtinId="45" customBuiltin="1"/>
    <cellStyle name="Énfasis5 2" xfId="211"/>
    <cellStyle name="Énfasis6" xfId="212" builtinId="49" customBuiltin="1"/>
    <cellStyle name="Énfasis6 2" xfId="213"/>
    <cellStyle name="Entrada" xfId="214" builtinId="20" customBuiltin="1"/>
    <cellStyle name="Entrada 2" xfId="215"/>
    <cellStyle name="Incorrecto" xfId="216" builtinId="27" customBuiltin="1"/>
    <cellStyle name="Incorrecto 2" xfId="217"/>
    <cellStyle name="Millares" xfId="218" builtinId="3"/>
    <cellStyle name="Millares [0]" xfId="219" builtinId="6"/>
    <cellStyle name="Millares 2" xfId="220"/>
    <cellStyle name="Millares 2 2" xfId="221"/>
    <cellStyle name="Moneda 2" xfId="222"/>
    <cellStyle name="Neutral" xfId="223" builtinId="28" customBuiltin="1"/>
    <cellStyle name="Neutral 2" xfId="224"/>
    <cellStyle name="Normal" xfId="0" builtinId="0"/>
    <cellStyle name="Normal 10" xfId="225"/>
    <cellStyle name="Normal 10 2" xfId="226"/>
    <cellStyle name="Normal 100" xfId="227"/>
    <cellStyle name="Normal 101" xfId="228"/>
    <cellStyle name="Normal 102" xfId="229"/>
    <cellStyle name="Normal 103" xfId="230"/>
    <cellStyle name="Normal 104" xfId="231"/>
    <cellStyle name="Normal 105" xfId="232"/>
    <cellStyle name="Normal 106" xfId="233"/>
    <cellStyle name="Normal 107" xfId="234"/>
    <cellStyle name="Normal 108" xfId="235"/>
    <cellStyle name="Normal 11" xfId="236"/>
    <cellStyle name="Normal 11 2" xfId="237"/>
    <cellStyle name="Normal 12" xfId="238"/>
    <cellStyle name="Normal 12 2" xfId="239"/>
    <cellStyle name="Normal 13" xfId="240"/>
    <cellStyle name="Normal 13 2" xfId="241"/>
    <cellStyle name="Normal 14" xfId="242"/>
    <cellStyle name="Normal 14 2" xfId="243"/>
    <cellStyle name="Normal 15" xfId="244"/>
    <cellStyle name="Normal 15 2" xfId="245"/>
    <cellStyle name="Normal 16" xfId="246"/>
    <cellStyle name="Normal 16 2" xfId="247"/>
    <cellStyle name="Normal 17" xfId="248"/>
    <cellStyle name="Normal 17 2" xfId="249"/>
    <cellStyle name="Normal 18" xfId="250"/>
    <cellStyle name="Normal 18 2" xfId="251"/>
    <cellStyle name="Normal 19" xfId="252"/>
    <cellStyle name="Normal 19 2" xfId="253"/>
    <cellStyle name="Normal 2" xfId="254"/>
    <cellStyle name="Normal 2 2" xfId="255"/>
    <cellStyle name="Normal 2 3" xfId="256"/>
    <cellStyle name="Normal 20" xfId="257"/>
    <cellStyle name="Normal 20 2" xfId="258"/>
    <cellStyle name="Normal 21" xfId="259"/>
    <cellStyle name="Normal 22" xfId="260"/>
    <cellStyle name="Normal 23" xfId="261"/>
    <cellStyle name="Normal 24" xfId="262"/>
    <cellStyle name="Normal 25" xfId="263"/>
    <cellStyle name="Normal 26" xfId="264"/>
    <cellStyle name="Normal 27" xfId="265"/>
    <cellStyle name="Normal 28" xfId="266"/>
    <cellStyle name="Normal 29" xfId="267"/>
    <cellStyle name="Normal 3" xfId="268"/>
    <cellStyle name="Normal 3 2" xfId="269"/>
    <cellStyle name="Normal 3 3" xfId="270"/>
    <cellStyle name="Normal 30" xfId="271"/>
    <cellStyle name="Normal 31" xfId="272"/>
    <cellStyle name="Normal 32" xfId="273"/>
    <cellStyle name="Normal 33" xfId="274"/>
    <cellStyle name="Normal 34" xfId="275"/>
    <cellStyle name="Normal 35" xfId="276"/>
    <cellStyle name="Normal 36" xfId="277"/>
    <cellStyle name="Normal 37" xfId="278"/>
    <cellStyle name="Normal 38" xfId="279"/>
    <cellStyle name="Normal 39" xfId="280"/>
    <cellStyle name="Normal 4" xfId="281"/>
    <cellStyle name="Normal 4 2" xfId="282"/>
    <cellStyle name="Normal 4 3" xfId="283"/>
    <cellStyle name="Normal 40" xfId="284"/>
    <cellStyle name="Normal 41" xfId="285"/>
    <cellStyle name="Normal 42" xfId="286"/>
    <cellStyle name="Normal 43" xfId="287"/>
    <cellStyle name="Normal 44" xfId="288"/>
    <cellStyle name="Normal 45" xfId="289"/>
    <cellStyle name="Normal 46" xfId="290"/>
    <cellStyle name="Normal 47" xfId="291"/>
    <cellStyle name="Normal 48" xfId="292"/>
    <cellStyle name="Normal 49" xfId="293"/>
    <cellStyle name="Normal 5" xfId="294"/>
    <cellStyle name="Normal 5 2" xfId="295"/>
    <cellStyle name="Normal 50" xfId="296"/>
    <cellStyle name="Normal 51" xfId="297"/>
    <cellStyle name="Normal 52" xfId="298"/>
    <cellStyle name="Normal 53" xfId="299"/>
    <cellStyle name="Normal 54" xfId="300"/>
    <cellStyle name="Normal 55" xfId="301"/>
    <cellStyle name="Normal 56" xfId="302"/>
    <cellStyle name="Normal 57" xfId="303"/>
    <cellStyle name="Normal 58" xfId="304"/>
    <cellStyle name="Normal 59" xfId="305"/>
    <cellStyle name="Normal 6" xfId="306"/>
    <cellStyle name="Normal 6 2" xfId="307"/>
    <cellStyle name="Normal 60" xfId="308"/>
    <cellStyle name="Normal 61" xfId="309"/>
    <cellStyle name="Normal 62" xfId="310"/>
    <cellStyle name="Normal 63" xfId="311"/>
    <cellStyle name="Normal 64" xfId="312"/>
    <cellStyle name="Normal 65" xfId="313"/>
    <cellStyle name="Normal 66" xfId="314"/>
    <cellStyle name="Normal 67" xfId="315"/>
    <cellStyle name="Normal 68" xfId="316"/>
    <cellStyle name="Normal 69" xfId="317"/>
    <cellStyle name="Normal 7" xfId="318"/>
    <cellStyle name="Normal 7 2" xfId="319"/>
    <cellStyle name="Normal 70" xfId="320"/>
    <cellStyle name="Normal 71" xfId="321"/>
    <cellStyle name="Normal 72" xfId="322"/>
    <cellStyle name="Normal 73" xfId="323"/>
    <cellStyle name="Normal 74" xfId="324"/>
    <cellStyle name="Normal 75" xfId="325"/>
    <cellStyle name="Normal 76" xfId="326"/>
    <cellStyle name="Normal 77" xfId="327"/>
    <cellStyle name="Normal 78" xfId="328"/>
    <cellStyle name="Normal 79" xfId="329"/>
    <cellStyle name="Normal 8" xfId="330"/>
    <cellStyle name="Normal 8 2" xfId="331"/>
    <cellStyle name="Normal 80" xfId="332"/>
    <cellStyle name="Normal 81" xfId="333"/>
    <cellStyle name="Normal 82" xfId="334"/>
    <cellStyle name="Normal 83" xfId="335"/>
    <cellStyle name="Normal 84" xfId="336"/>
    <cellStyle name="Normal 85" xfId="337"/>
    <cellStyle name="Normal 86" xfId="338"/>
    <cellStyle name="Normal 87" xfId="339"/>
    <cellStyle name="Normal 88" xfId="340"/>
    <cellStyle name="Normal 89" xfId="341"/>
    <cellStyle name="Normal 9" xfId="342"/>
    <cellStyle name="Normal 9 2" xfId="343"/>
    <cellStyle name="Normal 90" xfId="344"/>
    <cellStyle name="Normal 91" xfId="345"/>
    <cellStyle name="Normal 92" xfId="346"/>
    <cellStyle name="Normal 93" xfId="347"/>
    <cellStyle name="Normal 94" xfId="348"/>
    <cellStyle name="Normal 95" xfId="349"/>
    <cellStyle name="Normal 96" xfId="350"/>
    <cellStyle name="Normal 97" xfId="351"/>
    <cellStyle name="Normal 98" xfId="352"/>
    <cellStyle name="Normal 99" xfId="353"/>
    <cellStyle name="Notas 10" xfId="354"/>
    <cellStyle name="Notas 11" xfId="355"/>
    <cellStyle name="Notas 12" xfId="356"/>
    <cellStyle name="Notas 13" xfId="357"/>
    <cellStyle name="Notas 14" xfId="358"/>
    <cellStyle name="Notas 15" xfId="359"/>
    <cellStyle name="Notas 16" xfId="360"/>
    <cellStyle name="Notas 2" xfId="361"/>
    <cellStyle name="Notas 3" xfId="362"/>
    <cellStyle name="Notas 4" xfId="363"/>
    <cellStyle name="Notas 5" xfId="364"/>
    <cellStyle name="Notas 6" xfId="365"/>
    <cellStyle name="Notas 7" xfId="366"/>
    <cellStyle name="Notas 8" xfId="367"/>
    <cellStyle name="Notas 9" xfId="368"/>
    <cellStyle name="Porcentaje" xfId="369" builtinId="5"/>
    <cellStyle name="Porcentaje 2" xfId="370"/>
    <cellStyle name="Porcentual 2" xfId="371"/>
    <cellStyle name="Salida" xfId="372" builtinId="21" customBuiltin="1"/>
    <cellStyle name="Salida 2" xfId="373"/>
    <cellStyle name="Texto de advertencia" xfId="374" builtinId="11" customBuiltin="1"/>
    <cellStyle name="Texto de advertencia 2" xfId="375"/>
    <cellStyle name="Texto explicativo" xfId="376" builtinId="53" customBuiltin="1"/>
    <cellStyle name="Texto explicativo 2" xfId="377"/>
    <cellStyle name="Título" xfId="378" builtinId="15" customBuiltin="1"/>
    <cellStyle name="Título 1 2" xfId="379"/>
    <cellStyle name="Título 2" xfId="380" builtinId="17" customBuiltin="1"/>
    <cellStyle name="Título 2 2" xfId="381"/>
    <cellStyle name="Título 3" xfId="382" builtinId="18" customBuiltin="1"/>
    <cellStyle name="Título 3 2" xfId="383"/>
    <cellStyle name="Título 4" xfId="384"/>
    <cellStyle name="Total" xfId="385" builtinId="25" customBuiltin="1"/>
    <cellStyle name="Total 2" xfId="3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4"/>
  <sheetViews>
    <sheetView tabSelected="1" zoomScale="112" zoomScaleNormal="112" workbookViewId="0">
      <selection activeCell="E132" sqref="E132"/>
    </sheetView>
  </sheetViews>
  <sheetFormatPr baseColWidth="10" defaultRowHeight="15" x14ac:dyDescent="0.25"/>
  <cols>
    <col min="1" max="1" width="14.7109375" style="3" customWidth="1"/>
    <col min="2" max="2" width="15.85546875" style="3" customWidth="1"/>
    <col min="3"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4">
        <v>1131</v>
      </c>
      <c r="B3" s="145" t="s">
        <v>40</v>
      </c>
      <c r="C3" s="146"/>
      <c r="D3" s="146"/>
      <c r="E3" s="147"/>
      <c r="F3" s="148"/>
      <c r="G3" s="148"/>
      <c r="H3" s="148"/>
      <c r="I3" s="148"/>
      <c r="J3" s="149"/>
      <c r="K3" s="149"/>
    </row>
    <row r="4" spans="1:11" ht="15" customHeight="1" x14ac:dyDescent="0.25">
      <c r="A4" s="144" t="s">
        <v>39</v>
      </c>
      <c r="B4" s="145" t="s">
        <v>38</v>
      </c>
      <c r="C4" s="146"/>
      <c r="D4" s="146"/>
      <c r="E4" s="147"/>
      <c r="F4" s="148"/>
      <c r="G4" s="148"/>
      <c r="H4" s="148"/>
      <c r="I4" s="148"/>
      <c r="J4" s="149"/>
      <c r="K4" s="149" t="s">
        <v>1332</v>
      </c>
    </row>
    <row r="5" spans="1:11" ht="12.75" customHeight="1" x14ac:dyDescent="0.25">
      <c r="A5" s="5"/>
      <c r="B5" s="5"/>
      <c r="C5" s="5"/>
      <c r="D5" s="5"/>
      <c r="E5" s="5"/>
      <c r="F5" s="5"/>
      <c r="G5" s="5"/>
      <c r="H5" s="5"/>
      <c r="I5" s="5"/>
      <c r="J5" s="5"/>
      <c r="K5" s="6"/>
    </row>
    <row r="6" spans="1:11" x14ac:dyDescent="0.25">
      <c r="A6" s="177" t="s">
        <v>7</v>
      </c>
      <c r="B6" s="182" t="s">
        <v>35</v>
      </c>
      <c r="C6" s="49"/>
      <c r="D6" s="177" t="s">
        <v>20</v>
      </c>
      <c r="E6" s="179" t="s">
        <v>19</v>
      </c>
      <c r="F6" s="180"/>
      <c r="G6" s="180"/>
      <c r="H6" s="181"/>
      <c r="I6" s="177" t="s">
        <v>10</v>
      </c>
      <c r="J6" s="184" t="s">
        <v>28</v>
      </c>
      <c r="K6" s="185"/>
    </row>
    <row r="7" spans="1:11" x14ac:dyDescent="0.25">
      <c r="A7" s="178"/>
      <c r="B7" s="183"/>
      <c r="C7" s="50"/>
      <c r="D7" s="178"/>
      <c r="E7" s="179" t="s">
        <v>4</v>
      </c>
      <c r="F7" s="180"/>
      <c r="G7" s="180"/>
      <c r="H7" s="181"/>
      <c r="I7" s="178"/>
      <c r="J7" s="186"/>
      <c r="K7" s="187"/>
    </row>
    <row r="8" spans="1:11" ht="15" customHeight="1" x14ac:dyDescent="0.25">
      <c r="A8" s="15">
        <v>43112</v>
      </c>
      <c r="B8" s="122" t="s">
        <v>433</v>
      </c>
      <c r="C8" s="16"/>
      <c r="D8" s="24">
        <v>220</v>
      </c>
      <c r="E8" s="131" t="s">
        <v>606</v>
      </c>
      <c r="F8" s="17"/>
      <c r="G8" s="18"/>
      <c r="H8" s="19"/>
      <c r="I8" s="127">
        <v>48000000</v>
      </c>
      <c r="J8" s="10"/>
      <c r="K8" s="54"/>
    </row>
    <row r="9" spans="1:11" ht="15" customHeight="1" x14ac:dyDescent="0.25">
      <c r="A9" s="15">
        <v>43115</v>
      </c>
      <c r="B9" s="122" t="s">
        <v>433</v>
      </c>
      <c r="C9" s="16"/>
      <c r="D9" s="24">
        <v>239</v>
      </c>
      <c r="E9" s="131" t="s">
        <v>607</v>
      </c>
      <c r="F9" s="17"/>
      <c r="G9" s="18"/>
      <c r="H9" s="19"/>
      <c r="I9" s="127">
        <f>13686600-211310-273050-26280-153380-100910-272330-264409-208488-17800-137170-321730-28700</f>
        <v>11671043</v>
      </c>
      <c r="J9" s="10" t="s">
        <v>443</v>
      </c>
      <c r="K9" s="54"/>
    </row>
    <row r="10" spans="1:11" ht="15" customHeight="1" x14ac:dyDescent="0.25">
      <c r="A10" s="15">
        <v>43124</v>
      </c>
      <c r="B10" s="122" t="s">
        <v>433</v>
      </c>
      <c r="C10" s="16"/>
      <c r="D10" s="24">
        <v>513</v>
      </c>
      <c r="E10" s="131" t="s">
        <v>609</v>
      </c>
      <c r="F10" s="17"/>
      <c r="G10" s="18"/>
      <c r="H10" s="19"/>
      <c r="I10" s="127">
        <v>32000000</v>
      </c>
      <c r="J10" s="10"/>
      <c r="K10" s="54"/>
    </row>
    <row r="11" spans="1:11" ht="12.75" customHeight="1" x14ac:dyDescent="0.25">
      <c r="A11" s="15"/>
      <c r="B11" s="22"/>
      <c r="C11" s="23"/>
      <c r="D11" s="24"/>
      <c r="E11" s="10"/>
      <c r="F11" s="17"/>
      <c r="G11" s="17"/>
      <c r="H11" s="16"/>
      <c r="I11" s="35"/>
      <c r="J11" s="21"/>
      <c r="K11" s="19"/>
    </row>
    <row r="12" spans="1:11" x14ac:dyDescent="0.25">
      <c r="A12" s="25"/>
      <c r="B12" s="26"/>
      <c r="C12" s="26"/>
      <c r="D12" s="26"/>
      <c r="E12" s="26"/>
      <c r="F12" s="26"/>
      <c r="G12" s="175" t="s">
        <v>22</v>
      </c>
      <c r="H12" s="176"/>
      <c r="I12" s="27">
        <f>SUM(I8:I11)</f>
        <v>91671043</v>
      </c>
      <c r="J12" s="28"/>
      <c r="K12" s="29"/>
    </row>
    <row r="13" spans="1:11" ht="12.75" customHeight="1" x14ac:dyDescent="0.25">
      <c r="A13" s="25"/>
      <c r="B13" s="26"/>
      <c r="C13" s="26"/>
      <c r="D13" s="26"/>
      <c r="E13" s="26"/>
      <c r="F13" s="26"/>
      <c r="G13" s="26"/>
      <c r="H13" s="26"/>
      <c r="I13" s="30"/>
      <c r="J13" s="30"/>
      <c r="K13" s="31"/>
    </row>
    <row r="14" spans="1:11" x14ac:dyDescent="0.25">
      <c r="A14" s="177" t="s">
        <v>7</v>
      </c>
      <c r="B14" s="45" t="s">
        <v>16</v>
      </c>
      <c r="C14" s="51" t="s">
        <v>26</v>
      </c>
      <c r="D14" s="32" t="s">
        <v>26</v>
      </c>
      <c r="E14" s="179" t="s">
        <v>18</v>
      </c>
      <c r="F14" s="180"/>
      <c r="G14" s="180"/>
      <c r="H14" s="181"/>
      <c r="I14" s="177" t="s">
        <v>10</v>
      </c>
      <c r="J14" s="177" t="s">
        <v>8</v>
      </c>
      <c r="K14" s="51" t="s">
        <v>1</v>
      </c>
    </row>
    <row r="15" spans="1:11" x14ac:dyDescent="0.25">
      <c r="A15" s="178"/>
      <c r="B15" s="52" t="s">
        <v>17</v>
      </c>
      <c r="C15" s="52" t="s">
        <v>14</v>
      </c>
      <c r="D15" s="52" t="s">
        <v>13</v>
      </c>
      <c r="E15" s="179" t="s">
        <v>4</v>
      </c>
      <c r="F15" s="181"/>
      <c r="G15" s="179" t="s">
        <v>11</v>
      </c>
      <c r="H15" s="181"/>
      <c r="I15" s="178"/>
      <c r="J15" s="178"/>
      <c r="K15" s="52" t="s">
        <v>2</v>
      </c>
    </row>
    <row r="16" spans="1:11" ht="15" customHeight="1" x14ac:dyDescent="0.25">
      <c r="A16" s="33">
        <v>43104</v>
      </c>
      <c r="B16" s="125" t="s">
        <v>78</v>
      </c>
      <c r="C16" s="34">
        <v>79</v>
      </c>
      <c r="D16" s="34">
        <v>23</v>
      </c>
      <c r="E16" s="10" t="s">
        <v>522</v>
      </c>
      <c r="F16" s="16"/>
      <c r="G16" s="10" t="s">
        <v>116</v>
      </c>
      <c r="H16" s="16"/>
      <c r="I16" s="35">
        <v>106500000</v>
      </c>
      <c r="J16" s="35">
        <v>25800000</v>
      </c>
      <c r="K16" s="35">
        <f t="shared" ref="K16:K123" si="0">+I16-J16</f>
        <v>80700000</v>
      </c>
    </row>
    <row r="17" spans="1:12" x14ac:dyDescent="0.25">
      <c r="A17" s="15">
        <v>43104</v>
      </c>
      <c r="B17" s="125" t="s">
        <v>82</v>
      </c>
      <c r="C17" s="34">
        <v>82</v>
      </c>
      <c r="D17" s="34">
        <v>26</v>
      </c>
      <c r="E17" s="10" t="s">
        <v>523</v>
      </c>
      <c r="F17" s="23"/>
      <c r="G17" s="47" t="s">
        <v>117</v>
      </c>
      <c r="H17" s="23"/>
      <c r="I17" s="35">
        <v>106500000</v>
      </c>
      <c r="J17" s="35">
        <v>26100000</v>
      </c>
      <c r="K17" s="35">
        <f t="shared" si="0"/>
        <v>80400000</v>
      </c>
    </row>
    <row r="18" spans="1:12" x14ac:dyDescent="0.25">
      <c r="A18" s="15">
        <v>43112</v>
      </c>
      <c r="B18" s="125" t="s">
        <v>83</v>
      </c>
      <c r="C18" s="34">
        <v>176</v>
      </c>
      <c r="D18" s="34">
        <v>149</v>
      </c>
      <c r="E18" s="10" t="s">
        <v>524</v>
      </c>
      <c r="F18" s="17"/>
      <c r="G18" s="22" t="s">
        <v>118</v>
      </c>
      <c r="H18" s="23"/>
      <c r="I18" s="35">
        <v>37600000</v>
      </c>
      <c r="J18" s="35">
        <v>9556667</v>
      </c>
      <c r="K18" s="35">
        <f t="shared" si="0"/>
        <v>28043333</v>
      </c>
    </row>
    <row r="19" spans="1:12" x14ac:dyDescent="0.25">
      <c r="A19" s="15">
        <v>43112</v>
      </c>
      <c r="B19" s="125" t="s">
        <v>80</v>
      </c>
      <c r="C19" s="34">
        <v>195</v>
      </c>
      <c r="D19" s="34">
        <v>155</v>
      </c>
      <c r="E19" s="22" t="s">
        <v>525</v>
      </c>
      <c r="F19" s="16"/>
      <c r="G19" s="10" t="s">
        <v>119</v>
      </c>
      <c r="H19" s="23"/>
      <c r="I19" s="35">
        <v>28000000</v>
      </c>
      <c r="J19" s="35">
        <v>8866667</v>
      </c>
      <c r="K19" s="35">
        <f t="shared" si="0"/>
        <v>19133333</v>
      </c>
    </row>
    <row r="20" spans="1:12" x14ac:dyDescent="0.25">
      <c r="A20" s="15">
        <v>43112</v>
      </c>
      <c r="B20" s="36" t="s">
        <v>84</v>
      </c>
      <c r="C20" s="34">
        <v>192</v>
      </c>
      <c r="D20" s="34">
        <v>156</v>
      </c>
      <c r="E20" s="22" t="s">
        <v>526</v>
      </c>
      <c r="F20" s="40"/>
      <c r="G20" s="41" t="s">
        <v>120</v>
      </c>
      <c r="H20" s="23"/>
      <c r="I20" s="35">
        <v>48000000</v>
      </c>
      <c r="J20" s="35">
        <v>11800000</v>
      </c>
      <c r="K20" s="35">
        <f t="shared" si="0"/>
        <v>36200000</v>
      </c>
    </row>
    <row r="21" spans="1:12" x14ac:dyDescent="0.25">
      <c r="A21" s="15">
        <v>43115</v>
      </c>
      <c r="B21" s="36" t="s">
        <v>85</v>
      </c>
      <c r="C21" s="34">
        <v>193</v>
      </c>
      <c r="D21" s="34">
        <v>161</v>
      </c>
      <c r="E21" s="22" t="s">
        <v>527</v>
      </c>
      <c r="F21" s="40"/>
      <c r="G21" s="41" t="s">
        <v>121</v>
      </c>
      <c r="H21" s="23"/>
      <c r="I21" s="35">
        <v>44000000</v>
      </c>
      <c r="J21" s="35">
        <v>13933333</v>
      </c>
      <c r="K21" s="35">
        <f t="shared" si="0"/>
        <v>30066667</v>
      </c>
    </row>
    <row r="22" spans="1:12" x14ac:dyDescent="0.25">
      <c r="A22" s="15">
        <v>43115</v>
      </c>
      <c r="B22" s="36" t="s">
        <v>86</v>
      </c>
      <c r="C22" s="34">
        <v>194</v>
      </c>
      <c r="D22" s="34">
        <v>164</v>
      </c>
      <c r="E22" s="22" t="s">
        <v>528</v>
      </c>
      <c r="F22" s="40"/>
      <c r="G22" s="41" t="s">
        <v>122</v>
      </c>
      <c r="H22" s="23"/>
      <c r="I22" s="35">
        <v>32000000</v>
      </c>
      <c r="J22" s="35">
        <v>10133333</v>
      </c>
      <c r="K22" s="35">
        <f t="shared" si="0"/>
        <v>21866667</v>
      </c>
    </row>
    <row r="23" spans="1:12" x14ac:dyDescent="0.25">
      <c r="A23" s="15">
        <v>43115</v>
      </c>
      <c r="B23" s="36" t="s">
        <v>87</v>
      </c>
      <c r="C23" s="34">
        <v>212</v>
      </c>
      <c r="D23" s="34">
        <v>167</v>
      </c>
      <c r="E23" s="22" t="s">
        <v>529</v>
      </c>
      <c r="F23" s="17"/>
      <c r="G23" s="22" t="s">
        <v>123</v>
      </c>
      <c r="H23" s="23"/>
      <c r="I23" s="35">
        <v>59376000</v>
      </c>
      <c r="J23" s="35">
        <v>18802400</v>
      </c>
      <c r="K23" s="35">
        <f t="shared" si="0"/>
        <v>40573600</v>
      </c>
    </row>
    <row r="24" spans="1:12" x14ac:dyDescent="0.25">
      <c r="A24" s="15">
        <v>43115</v>
      </c>
      <c r="B24" s="36" t="s">
        <v>88</v>
      </c>
      <c r="C24" s="34">
        <v>239</v>
      </c>
      <c r="D24" s="34">
        <v>172</v>
      </c>
      <c r="E24" s="22" t="s">
        <v>530</v>
      </c>
      <c r="F24" s="17"/>
      <c r="G24" s="22" t="s">
        <v>124</v>
      </c>
      <c r="H24" s="23"/>
      <c r="I24" s="35">
        <v>154750</v>
      </c>
      <c r="J24" s="35">
        <v>154750</v>
      </c>
      <c r="K24" s="35">
        <f t="shared" si="0"/>
        <v>0</v>
      </c>
    </row>
    <row r="25" spans="1:12" x14ac:dyDescent="0.25">
      <c r="A25" s="15">
        <v>43115</v>
      </c>
      <c r="B25" s="36" t="s">
        <v>89</v>
      </c>
      <c r="C25" s="34">
        <v>239</v>
      </c>
      <c r="D25" s="34">
        <v>176</v>
      </c>
      <c r="E25" s="22" t="s">
        <v>531</v>
      </c>
      <c r="F25" s="23"/>
      <c r="G25" s="22" t="s">
        <v>124</v>
      </c>
      <c r="H25" s="23"/>
      <c r="I25" s="35">
        <v>28930</v>
      </c>
      <c r="J25" s="35">
        <v>28930</v>
      </c>
      <c r="K25" s="35">
        <f>+I25-J25</f>
        <v>0</v>
      </c>
      <c r="L25" s="3" t="s">
        <v>1315</v>
      </c>
    </row>
    <row r="26" spans="1:12" x14ac:dyDescent="0.25">
      <c r="A26" s="15">
        <v>43115</v>
      </c>
      <c r="B26" s="36" t="s">
        <v>90</v>
      </c>
      <c r="C26" s="34">
        <v>239</v>
      </c>
      <c r="D26" s="34">
        <v>177</v>
      </c>
      <c r="E26" s="10" t="s">
        <v>532</v>
      </c>
      <c r="F26" s="16"/>
      <c r="G26" s="22" t="s">
        <v>124</v>
      </c>
      <c r="H26" s="23"/>
      <c r="I26" s="35">
        <v>339130</v>
      </c>
      <c r="J26" s="35">
        <v>339130</v>
      </c>
      <c r="K26" s="35">
        <f t="shared" si="0"/>
        <v>0</v>
      </c>
    </row>
    <row r="27" spans="1:12" x14ac:dyDescent="0.25">
      <c r="A27" s="15">
        <v>43115</v>
      </c>
      <c r="B27" s="36" t="s">
        <v>91</v>
      </c>
      <c r="C27" s="34">
        <v>239</v>
      </c>
      <c r="D27" s="34">
        <v>178</v>
      </c>
      <c r="E27" s="10" t="s">
        <v>533</v>
      </c>
      <c r="F27" s="17"/>
      <c r="G27" s="22" t="s">
        <v>125</v>
      </c>
      <c r="H27" s="23"/>
      <c r="I27" s="35">
        <v>76690</v>
      </c>
      <c r="J27" s="35">
        <v>76690</v>
      </c>
      <c r="K27" s="35">
        <f t="shared" si="0"/>
        <v>0</v>
      </c>
    </row>
    <row r="28" spans="1:12" x14ac:dyDescent="0.25">
      <c r="A28" s="15">
        <v>43115</v>
      </c>
      <c r="B28" s="36" t="s">
        <v>92</v>
      </c>
      <c r="C28" s="34">
        <v>168</v>
      </c>
      <c r="D28" s="34">
        <v>180</v>
      </c>
      <c r="E28" s="10" t="s">
        <v>534</v>
      </c>
      <c r="F28" s="17"/>
      <c r="G28" s="22" t="s">
        <v>126</v>
      </c>
      <c r="H28" s="23"/>
      <c r="I28" s="35">
        <v>36000000</v>
      </c>
      <c r="J28" s="35">
        <v>11100000</v>
      </c>
      <c r="K28" s="35">
        <f t="shared" si="0"/>
        <v>24900000</v>
      </c>
    </row>
    <row r="29" spans="1:12" x14ac:dyDescent="0.25">
      <c r="A29" s="37">
        <v>43115</v>
      </c>
      <c r="B29" s="38" t="s">
        <v>93</v>
      </c>
      <c r="C29" s="39">
        <v>217</v>
      </c>
      <c r="D29" s="39">
        <v>184</v>
      </c>
      <c r="E29" s="22" t="s">
        <v>535</v>
      </c>
      <c r="F29" s="40"/>
      <c r="G29" s="41" t="s">
        <v>127</v>
      </c>
      <c r="H29" s="42"/>
      <c r="I29" s="35">
        <v>51700000</v>
      </c>
      <c r="J29" s="35">
        <v>11750000</v>
      </c>
      <c r="K29" s="35">
        <f t="shared" si="0"/>
        <v>39950000</v>
      </c>
    </row>
    <row r="30" spans="1:12" x14ac:dyDescent="0.25">
      <c r="A30" s="37">
        <v>43115</v>
      </c>
      <c r="B30" s="38" t="s">
        <v>94</v>
      </c>
      <c r="C30" s="39">
        <v>210</v>
      </c>
      <c r="D30" s="39">
        <v>185</v>
      </c>
      <c r="E30" s="22" t="s">
        <v>536</v>
      </c>
      <c r="F30" s="40"/>
      <c r="G30" s="41" t="s">
        <v>128</v>
      </c>
      <c r="H30" s="42"/>
      <c r="I30" s="35">
        <v>18752000</v>
      </c>
      <c r="J30" s="35">
        <v>5860000</v>
      </c>
      <c r="K30" s="35">
        <f t="shared" si="0"/>
        <v>12892000</v>
      </c>
    </row>
    <row r="31" spans="1:12" x14ac:dyDescent="0.25">
      <c r="A31" s="37">
        <v>43115</v>
      </c>
      <c r="B31" s="38" t="s">
        <v>95</v>
      </c>
      <c r="C31" s="39">
        <v>209</v>
      </c>
      <c r="D31" s="39">
        <v>186</v>
      </c>
      <c r="E31" s="40" t="s">
        <v>537</v>
      </c>
      <c r="F31" s="40"/>
      <c r="G31" s="41" t="s">
        <v>129</v>
      </c>
      <c r="H31" s="42"/>
      <c r="I31" s="35">
        <v>56000000</v>
      </c>
      <c r="J31" s="35">
        <v>17500000</v>
      </c>
      <c r="K31" s="35">
        <f t="shared" si="0"/>
        <v>38500000</v>
      </c>
    </row>
    <row r="32" spans="1:12" x14ac:dyDescent="0.25">
      <c r="A32" s="37">
        <v>43115</v>
      </c>
      <c r="B32" s="38" t="s">
        <v>96</v>
      </c>
      <c r="C32" s="39">
        <v>235</v>
      </c>
      <c r="D32" s="39">
        <v>187</v>
      </c>
      <c r="E32" s="40" t="s">
        <v>538</v>
      </c>
      <c r="F32" s="40"/>
      <c r="G32" s="41" t="s">
        <v>130</v>
      </c>
      <c r="H32" s="42"/>
      <c r="I32" s="35">
        <v>37600000</v>
      </c>
      <c r="J32" s="35">
        <v>11750000</v>
      </c>
      <c r="K32" s="35">
        <f t="shared" si="0"/>
        <v>25850000</v>
      </c>
    </row>
    <row r="33" spans="1:11" x14ac:dyDescent="0.25">
      <c r="A33" s="37">
        <v>43115</v>
      </c>
      <c r="B33" s="38" t="s">
        <v>97</v>
      </c>
      <c r="C33" s="39">
        <v>234</v>
      </c>
      <c r="D33" s="39">
        <v>188</v>
      </c>
      <c r="E33" s="40" t="s">
        <v>538</v>
      </c>
      <c r="F33" s="40"/>
      <c r="G33" s="41" t="s">
        <v>131</v>
      </c>
      <c r="H33" s="42"/>
      <c r="I33" s="35">
        <v>37600000</v>
      </c>
      <c r="J33" s="35">
        <v>11750000</v>
      </c>
      <c r="K33" s="35">
        <f t="shared" si="0"/>
        <v>25850000</v>
      </c>
    </row>
    <row r="34" spans="1:11" x14ac:dyDescent="0.25">
      <c r="A34" s="37">
        <v>43115</v>
      </c>
      <c r="B34" s="38" t="s">
        <v>98</v>
      </c>
      <c r="C34" s="39">
        <v>216</v>
      </c>
      <c r="D34" s="39">
        <v>189</v>
      </c>
      <c r="E34" s="40" t="s">
        <v>539</v>
      </c>
      <c r="F34" s="40"/>
      <c r="G34" s="41" t="s">
        <v>132</v>
      </c>
      <c r="H34" s="42"/>
      <c r="I34" s="35">
        <v>24200000</v>
      </c>
      <c r="J34" s="35">
        <v>5500000</v>
      </c>
      <c r="K34" s="35">
        <f t="shared" si="0"/>
        <v>18700000</v>
      </c>
    </row>
    <row r="35" spans="1:11" x14ac:dyDescent="0.25">
      <c r="A35" s="37">
        <v>43115</v>
      </c>
      <c r="B35" s="38" t="s">
        <v>99</v>
      </c>
      <c r="C35" s="39">
        <v>175</v>
      </c>
      <c r="D35" s="39">
        <v>190</v>
      </c>
      <c r="E35" s="40" t="s">
        <v>540</v>
      </c>
      <c r="F35" s="40"/>
      <c r="G35" s="41" t="s">
        <v>133</v>
      </c>
      <c r="H35" s="42"/>
      <c r="I35" s="35">
        <v>37600000</v>
      </c>
      <c r="J35" s="35">
        <v>11906667</v>
      </c>
      <c r="K35" s="35">
        <f t="shared" si="0"/>
        <v>25693333</v>
      </c>
    </row>
    <row r="36" spans="1:11" x14ac:dyDescent="0.25">
      <c r="A36" s="37">
        <v>43115</v>
      </c>
      <c r="B36" s="38" t="s">
        <v>100</v>
      </c>
      <c r="C36" s="39">
        <v>177</v>
      </c>
      <c r="D36" s="39">
        <v>191</v>
      </c>
      <c r="E36" s="40" t="s">
        <v>541</v>
      </c>
      <c r="F36" s="40"/>
      <c r="G36" s="41" t="s">
        <v>134</v>
      </c>
      <c r="H36" s="42"/>
      <c r="I36" s="35">
        <v>42000000</v>
      </c>
      <c r="J36" s="35">
        <v>13300000</v>
      </c>
      <c r="K36" s="35">
        <f t="shared" si="0"/>
        <v>28700000</v>
      </c>
    </row>
    <row r="37" spans="1:11" x14ac:dyDescent="0.25">
      <c r="A37" s="37">
        <v>43115</v>
      </c>
      <c r="B37" s="38" t="s">
        <v>101</v>
      </c>
      <c r="C37" s="39">
        <v>230</v>
      </c>
      <c r="D37" s="39">
        <v>192</v>
      </c>
      <c r="E37" s="40" t="s">
        <v>542</v>
      </c>
      <c r="F37" s="40"/>
      <c r="G37" s="41" t="s">
        <v>135</v>
      </c>
      <c r="H37" s="42"/>
      <c r="I37" s="35">
        <v>17600000</v>
      </c>
      <c r="J37" s="35">
        <v>5500000</v>
      </c>
      <c r="K37" s="35">
        <f t="shared" si="0"/>
        <v>12100000</v>
      </c>
    </row>
    <row r="38" spans="1:11" x14ac:dyDescent="0.25">
      <c r="A38" s="37">
        <v>43116</v>
      </c>
      <c r="B38" s="38" t="s">
        <v>102</v>
      </c>
      <c r="C38" s="39">
        <v>228</v>
      </c>
      <c r="D38" s="39">
        <v>197</v>
      </c>
      <c r="E38" s="40" t="s">
        <v>519</v>
      </c>
      <c r="F38" s="40"/>
      <c r="G38" s="41" t="s">
        <v>136</v>
      </c>
      <c r="H38" s="42"/>
      <c r="I38" s="35">
        <v>32000000</v>
      </c>
      <c r="J38" s="35">
        <v>10000000</v>
      </c>
      <c r="K38" s="35">
        <f t="shared" si="0"/>
        <v>22000000</v>
      </c>
    </row>
    <row r="39" spans="1:11" x14ac:dyDescent="0.25">
      <c r="A39" s="37">
        <v>43116</v>
      </c>
      <c r="B39" s="38" t="s">
        <v>103</v>
      </c>
      <c r="C39" s="39">
        <v>248</v>
      </c>
      <c r="D39" s="39">
        <v>199</v>
      </c>
      <c r="E39" s="40" t="s">
        <v>521</v>
      </c>
      <c r="F39" s="40"/>
      <c r="G39" s="41" t="s">
        <v>137</v>
      </c>
      <c r="H39" s="42"/>
      <c r="I39" s="35">
        <v>34400000</v>
      </c>
      <c r="J39" s="35">
        <v>10750000</v>
      </c>
      <c r="K39" s="35">
        <f t="shared" si="0"/>
        <v>23650000</v>
      </c>
    </row>
    <row r="40" spans="1:11" x14ac:dyDescent="0.25">
      <c r="A40" s="37">
        <v>43116</v>
      </c>
      <c r="B40" s="38" t="s">
        <v>104</v>
      </c>
      <c r="C40" s="39">
        <v>249</v>
      </c>
      <c r="D40" s="39">
        <v>200</v>
      </c>
      <c r="E40" s="40" t="s">
        <v>521</v>
      </c>
      <c r="F40" s="40"/>
      <c r="G40" s="41" t="s">
        <v>138</v>
      </c>
      <c r="H40" s="42"/>
      <c r="I40" s="35">
        <v>34400000</v>
      </c>
      <c r="J40" s="35">
        <v>10750000</v>
      </c>
      <c r="K40" s="35">
        <f t="shared" si="0"/>
        <v>23650000</v>
      </c>
    </row>
    <row r="41" spans="1:11" x14ac:dyDescent="0.25">
      <c r="A41" s="37">
        <v>43116</v>
      </c>
      <c r="B41" s="38" t="s">
        <v>105</v>
      </c>
      <c r="C41" s="39">
        <v>239</v>
      </c>
      <c r="D41" s="39">
        <v>201</v>
      </c>
      <c r="E41" s="40" t="s">
        <v>543</v>
      </c>
      <c r="F41" s="40"/>
      <c r="G41" s="41" t="s">
        <v>125</v>
      </c>
      <c r="H41" s="42"/>
      <c r="I41" s="35">
        <v>50720</v>
      </c>
      <c r="J41" s="35">
        <v>50720</v>
      </c>
      <c r="K41" s="35">
        <f t="shared" si="0"/>
        <v>0</v>
      </c>
    </row>
    <row r="42" spans="1:11" x14ac:dyDescent="0.25">
      <c r="A42" s="37">
        <v>43116</v>
      </c>
      <c r="B42" s="38" t="s">
        <v>106</v>
      </c>
      <c r="C42" s="39">
        <v>229</v>
      </c>
      <c r="D42" s="39">
        <v>203</v>
      </c>
      <c r="E42" s="40" t="s">
        <v>544</v>
      </c>
      <c r="F42" s="40"/>
      <c r="G42" s="41" t="s">
        <v>139</v>
      </c>
      <c r="H42" s="42"/>
      <c r="I42" s="35">
        <v>64000000</v>
      </c>
      <c r="J42" s="35">
        <v>19733333</v>
      </c>
      <c r="K42" s="35">
        <f t="shared" si="0"/>
        <v>44266667</v>
      </c>
    </row>
    <row r="43" spans="1:11" x14ac:dyDescent="0.25">
      <c r="A43" s="37">
        <v>43116</v>
      </c>
      <c r="B43" s="38" t="s">
        <v>107</v>
      </c>
      <c r="C43" s="39">
        <v>244</v>
      </c>
      <c r="D43" s="39">
        <v>204</v>
      </c>
      <c r="E43" s="40" t="s">
        <v>520</v>
      </c>
      <c r="F43" s="40"/>
      <c r="G43" s="41" t="s">
        <v>140</v>
      </c>
      <c r="H43" s="42"/>
      <c r="I43" s="35">
        <v>37600000</v>
      </c>
      <c r="J43" s="35">
        <v>11593333</v>
      </c>
      <c r="K43" s="35">
        <f t="shared" si="0"/>
        <v>26006667</v>
      </c>
    </row>
    <row r="44" spans="1:11" x14ac:dyDescent="0.25">
      <c r="A44" s="37">
        <v>43116</v>
      </c>
      <c r="B44" s="38" t="s">
        <v>81</v>
      </c>
      <c r="C44" s="39">
        <v>211</v>
      </c>
      <c r="D44" s="39">
        <v>205</v>
      </c>
      <c r="E44" s="40" t="s">
        <v>545</v>
      </c>
      <c r="F44" s="40"/>
      <c r="G44" s="41" t="s">
        <v>141</v>
      </c>
      <c r="H44" s="42"/>
      <c r="I44" s="35">
        <v>64000000</v>
      </c>
      <c r="J44" s="35">
        <v>20000000</v>
      </c>
      <c r="K44" s="35">
        <f t="shared" si="0"/>
        <v>44000000</v>
      </c>
    </row>
    <row r="45" spans="1:11" x14ac:dyDescent="0.25">
      <c r="A45" s="37">
        <v>43116</v>
      </c>
      <c r="B45" s="38" t="s">
        <v>108</v>
      </c>
      <c r="C45" s="39">
        <v>251</v>
      </c>
      <c r="D45" s="39">
        <v>208</v>
      </c>
      <c r="E45" s="40" t="s">
        <v>521</v>
      </c>
      <c r="F45" s="40"/>
      <c r="G45" s="41" t="s">
        <v>142</v>
      </c>
      <c r="H45" s="42"/>
      <c r="I45" s="35">
        <v>34400000</v>
      </c>
      <c r="J45" s="35">
        <v>10606667</v>
      </c>
      <c r="K45" s="35">
        <f t="shared" si="0"/>
        <v>23793333</v>
      </c>
    </row>
    <row r="46" spans="1:11" x14ac:dyDescent="0.25">
      <c r="A46" s="37">
        <v>43116</v>
      </c>
      <c r="B46" s="38" t="s">
        <v>109</v>
      </c>
      <c r="C46" s="39">
        <v>254</v>
      </c>
      <c r="D46" s="39">
        <v>209</v>
      </c>
      <c r="E46" s="40" t="s">
        <v>521</v>
      </c>
      <c r="F46" s="40"/>
      <c r="G46" s="41" t="s">
        <v>143</v>
      </c>
      <c r="H46" s="42"/>
      <c r="I46" s="35">
        <v>34400000</v>
      </c>
      <c r="J46" s="35">
        <v>10606667</v>
      </c>
      <c r="K46" s="35">
        <f t="shared" si="0"/>
        <v>23793333</v>
      </c>
    </row>
    <row r="47" spans="1:11" x14ac:dyDescent="0.25">
      <c r="A47" s="37">
        <v>43116</v>
      </c>
      <c r="B47" s="38" t="s">
        <v>110</v>
      </c>
      <c r="C47" s="39">
        <v>236</v>
      </c>
      <c r="D47" s="39">
        <v>210</v>
      </c>
      <c r="E47" s="40" t="s">
        <v>546</v>
      </c>
      <c r="F47" s="40"/>
      <c r="G47" s="41" t="s">
        <v>144</v>
      </c>
      <c r="H47" s="42"/>
      <c r="I47" s="35">
        <v>44000000</v>
      </c>
      <c r="J47" s="35">
        <v>13566667</v>
      </c>
      <c r="K47" s="35">
        <f t="shared" si="0"/>
        <v>30433333</v>
      </c>
    </row>
    <row r="48" spans="1:11" x14ac:dyDescent="0.25">
      <c r="A48" s="37">
        <v>43116</v>
      </c>
      <c r="B48" s="38" t="s">
        <v>111</v>
      </c>
      <c r="C48" s="39">
        <v>188</v>
      </c>
      <c r="D48" s="39">
        <v>211</v>
      </c>
      <c r="E48" s="40" t="s">
        <v>547</v>
      </c>
      <c r="F48" s="40"/>
      <c r="G48" s="41" t="s">
        <v>145</v>
      </c>
      <c r="H48" s="42"/>
      <c r="I48" s="35">
        <v>33600000</v>
      </c>
      <c r="J48" s="35">
        <v>10360000</v>
      </c>
      <c r="K48" s="35">
        <f t="shared" si="0"/>
        <v>23240000</v>
      </c>
    </row>
    <row r="49" spans="1:11" x14ac:dyDescent="0.25">
      <c r="A49" s="37">
        <v>43116</v>
      </c>
      <c r="B49" s="38" t="s">
        <v>112</v>
      </c>
      <c r="C49" s="39">
        <v>271</v>
      </c>
      <c r="D49" s="39">
        <v>213</v>
      </c>
      <c r="E49" s="22" t="s">
        <v>540</v>
      </c>
      <c r="F49" s="40"/>
      <c r="G49" s="41" t="s">
        <v>146</v>
      </c>
      <c r="H49" s="42"/>
      <c r="I49" s="35">
        <v>42000000</v>
      </c>
      <c r="J49" s="35">
        <v>13125000</v>
      </c>
      <c r="K49" s="35">
        <f t="shared" si="0"/>
        <v>28875000</v>
      </c>
    </row>
    <row r="50" spans="1:11" x14ac:dyDescent="0.25">
      <c r="A50" s="37">
        <v>43116</v>
      </c>
      <c r="B50" s="38" t="s">
        <v>113</v>
      </c>
      <c r="C50" s="39">
        <v>250</v>
      </c>
      <c r="D50" s="39">
        <v>216</v>
      </c>
      <c r="E50" s="22" t="s">
        <v>521</v>
      </c>
      <c r="F50" s="40"/>
      <c r="G50" s="41" t="s">
        <v>147</v>
      </c>
      <c r="H50" s="42"/>
      <c r="I50" s="35">
        <v>34400000</v>
      </c>
      <c r="J50" s="35">
        <v>6306667</v>
      </c>
      <c r="K50" s="35">
        <f t="shared" si="0"/>
        <v>28093333</v>
      </c>
    </row>
    <row r="51" spans="1:11" x14ac:dyDescent="0.25">
      <c r="A51" s="37">
        <v>43116</v>
      </c>
      <c r="B51" s="38" t="s">
        <v>114</v>
      </c>
      <c r="C51" s="39">
        <v>252</v>
      </c>
      <c r="D51" s="39">
        <v>217</v>
      </c>
      <c r="E51" s="22" t="s">
        <v>521</v>
      </c>
      <c r="F51" s="40"/>
      <c r="G51" s="41" t="s">
        <v>148</v>
      </c>
      <c r="H51" s="42"/>
      <c r="I51" s="35">
        <v>34400000</v>
      </c>
      <c r="J51" s="35">
        <v>12209383</v>
      </c>
      <c r="K51" s="35">
        <f t="shared" si="0"/>
        <v>22190617</v>
      </c>
    </row>
    <row r="52" spans="1:11" x14ac:dyDescent="0.25">
      <c r="A52" s="37">
        <v>43116</v>
      </c>
      <c r="B52" s="38" t="s">
        <v>115</v>
      </c>
      <c r="C52" s="39">
        <v>232</v>
      </c>
      <c r="D52" s="39">
        <v>218</v>
      </c>
      <c r="E52" s="22" t="s">
        <v>548</v>
      </c>
      <c r="F52" s="40"/>
      <c r="G52" s="41" t="s">
        <v>149</v>
      </c>
      <c r="H52" s="42"/>
      <c r="I52" s="35">
        <v>48000000</v>
      </c>
      <c r="J52" s="35">
        <v>14800000</v>
      </c>
      <c r="K52" s="35">
        <f t="shared" si="0"/>
        <v>33200000</v>
      </c>
    </row>
    <row r="53" spans="1:11" x14ac:dyDescent="0.25">
      <c r="A53" s="37">
        <v>43116</v>
      </c>
      <c r="B53" s="38" t="s">
        <v>435</v>
      </c>
      <c r="C53" s="39">
        <v>197</v>
      </c>
      <c r="D53" s="39">
        <v>221</v>
      </c>
      <c r="E53" s="22" t="s">
        <v>518</v>
      </c>
      <c r="F53" s="40"/>
      <c r="G53" s="41" t="s">
        <v>439</v>
      </c>
      <c r="H53" s="42"/>
      <c r="I53" s="35">
        <v>22400000</v>
      </c>
      <c r="J53" s="35">
        <v>6906667</v>
      </c>
      <c r="K53" s="35">
        <f t="shared" si="0"/>
        <v>15493333</v>
      </c>
    </row>
    <row r="54" spans="1:11" x14ac:dyDescent="0.25">
      <c r="A54" s="37">
        <v>43116</v>
      </c>
      <c r="B54" s="38" t="s">
        <v>436</v>
      </c>
      <c r="C54" s="39">
        <v>213</v>
      </c>
      <c r="D54" s="39">
        <v>223</v>
      </c>
      <c r="E54" s="22" t="s">
        <v>549</v>
      </c>
      <c r="F54" s="40"/>
      <c r="G54" s="41" t="s">
        <v>440</v>
      </c>
      <c r="H54" s="42"/>
      <c r="I54" s="35">
        <v>77000000</v>
      </c>
      <c r="J54" s="35">
        <v>17266667</v>
      </c>
      <c r="K54" s="35">
        <f t="shared" si="0"/>
        <v>59733333</v>
      </c>
    </row>
    <row r="55" spans="1:11" x14ac:dyDescent="0.25">
      <c r="A55" s="37">
        <v>43116</v>
      </c>
      <c r="B55" s="38" t="s">
        <v>437</v>
      </c>
      <c r="C55" s="39">
        <v>196</v>
      </c>
      <c r="D55" s="39">
        <v>224</v>
      </c>
      <c r="E55" s="22" t="s">
        <v>518</v>
      </c>
      <c r="F55" s="40"/>
      <c r="G55" s="41" t="s">
        <v>441</v>
      </c>
      <c r="H55" s="42"/>
      <c r="I55" s="35">
        <v>22400000</v>
      </c>
      <c r="J55" s="35">
        <v>6813333</v>
      </c>
      <c r="K55" s="35">
        <f t="shared" si="0"/>
        <v>15586667</v>
      </c>
    </row>
    <row r="56" spans="1:11" x14ac:dyDescent="0.25">
      <c r="A56" s="37">
        <v>43116</v>
      </c>
      <c r="B56" s="38" t="s">
        <v>438</v>
      </c>
      <c r="C56" s="39">
        <v>246</v>
      </c>
      <c r="D56" s="39">
        <v>225</v>
      </c>
      <c r="E56" s="22" t="s">
        <v>550</v>
      </c>
      <c r="F56" s="40"/>
      <c r="G56" s="41" t="s">
        <v>442</v>
      </c>
      <c r="H56" s="42"/>
      <c r="I56" s="35">
        <v>17600000</v>
      </c>
      <c r="J56" s="35">
        <v>5426667</v>
      </c>
      <c r="K56" s="35">
        <f t="shared" si="0"/>
        <v>12173333</v>
      </c>
    </row>
    <row r="57" spans="1:11" x14ac:dyDescent="0.25">
      <c r="A57" s="37">
        <v>43117</v>
      </c>
      <c r="B57" s="161">
        <v>201</v>
      </c>
      <c r="C57" s="39">
        <v>243</v>
      </c>
      <c r="D57" s="39">
        <v>226</v>
      </c>
      <c r="E57" s="22" t="s">
        <v>520</v>
      </c>
      <c r="F57" s="40"/>
      <c r="G57" s="41" t="s">
        <v>628</v>
      </c>
      <c r="H57" s="42"/>
      <c r="I57" s="35">
        <v>37600000</v>
      </c>
      <c r="J57" s="35">
        <v>11593333</v>
      </c>
      <c r="K57" s="35">
        <f t="shared" si="0"/>
        <v>26006667</v>
      </c>
    </row>
    <row r="58" spans="1:11" x14ac:dyDescent="0.25">
      <c r="A58" s="37">
        <v>43117</v>
      </c>
      <c r="B58" s="161">
        <v>211</v>
      </c>
      <c r="C58" s="39">
        <v>253</v>
      </c>
      <c r="D58" s="39">
        <v>227</v>
      </c>
      <c r="E58" s="22" t="s">
        <v>521</v>
      </c>
      <c r="F58" s="40"/>
      <c r="G58" s="41" t="s">
        <v>629</v>
      </c>
      <c r="H58" s="42"/>
      <c r="I58" s="35">
        <v>34400000</v>
      </c>
      <c r="J58" s="35">
        <v>10606667</v>
      </c>
      <c r="K58" s="35">
        <f t="shared" si="0"/>
        <v>23793333</v>
      </c>
    </row>
    <row r="59" spans="1:11" x14ac:dyDescent="0.25">
      <c r="A59" s="37">
        <v>43117</v>
      </c>
      <c r="B59" s="161">
        <v>189</v>
      </c>
      <c r="C59" s="39">
        <v>231</v>
      </c>
      <c r="D59" s="39">
        <v>228</v>
      </c>
      <c r="E59" s="22" t="s">
        <v>746</v>
      </c>
      <c r="F59" s="40"/>
      <c r="G59" s="41" t="s">
        <v>630</v>
      </c>
      <c r="H59" s="42"/>
      <c r="I59" s="35">
        <v>19200000</v>
      </c>
      <c r="J59" s="35">
        <v>5920000</v>
      </c>
      <c r="K59" s="35">
        <f t="shared" si="0"/>
        <v>13280000</v>
      </c>
    </row>
    <row r="60" spans="1:11" x14ac:dyDescent="0.25">
      <c r="A60" s="37">
        <v>43117</v>
      </c>
      <c r="B60" s="161">
        <v>257</v>
      </c>
      <c r="C60" s="39">
        <v>268</v>
      </c>
      <c r="D60" s="39">
        <v>238</v>
      </c>
      <c r="E60" s="22" t="s">
        <v>747</v>
      </c>
      <c r="F60" s="40"/>
      <c r="G60" s="41" t="s">
        <v>631</v>
      </c>
      <c r="H60" s="42"/>
      <c r="I60" s="35">
        <v>88000000</v>
      </c>
      <c r="J60" s="35">
        <v>19466667</v>
      </c>
      <c r="K60" s="35">
        <f t="shared" si="0"/>
        <v>68533333</v>
      </c>
    </row>
    <row r="61" spans="1:11" x14ac:dyDescent="0.25">
      <c r="A61" s="37">
        <v>43117</v>
      </c>
      <c r="B61" s="161">
        <v>274</v>
      </c>
      <c r="C61" s="39">
        <v>328</v>
      </c>
      <c r="D61" s="39">
        <v>239</v>
      </c>
      <c r="E61" s="22" t="s">
        <v>748</v>
      </c>
      <c r="F61" s="40"/>
      <c r="G61" s="41" t="s">
        <v>632</v>
      </c>
      <c r="H61" s="42"/>
      <c r="I61" s="35">
        <v>81642000</v>
      </c>
      <c r="J61" s="35">
        <v>18060200</v>
      </c>
      <c r="K61" s="35">
        <f t="shared" si="0"/>
        <v>63581800</v>
      </c>
    </row>
    <row r="62" spans="1:11" x14ac:dyDescent="0.25">
      <c r="A62" s="37">
        <v>43117</v>
      </c>
      <c r="B62" s="161">
        <v>196</v>
      </c>
      <c r="C62" s="39">
        <v>226</v>
      </c>
      <c r="D62" s="39">
        <v>245</v>
      </c>
      <c r="E62" s="22" t="s">
        <v>749</v>
      </c>
      <c r="F62" s="40"/>
      <c r="G62" s="41" t="s">
        <v>633</v>
      </c>
      <c r="H62" s="42"/>
      <c r="I62" s="35">
        <v>25200000</v>
      </c>
      <c r="J62" s="35">
        <v>7665000</v>
      </c>
      <c r="K62" s="35">
        <f t="shared" si="0"/>
        <v>17535000</v>
      </c>
    </row>
    <row r="63" spans="1:11" x14ac:dyDescent="0.25">
      <c r="A63" s="37">
        <v>43117</v>
      </c>
      <c r="B63" s="161">
        <v>199</v>
      </c>
      <c r="C63" s="39">
        <v>227</v>
      </c>
      <c r="D63" s="39">
        <v>247</v>
      </c>
      <c r="E63" s="22" t="s">
        <v>519</v>
      </c>
      <c r="F63" s="40"/>
      <c r="G63" s="41" t="s">
        <v>634</v>
      </c>
      <c r="H63" s="42"/>
      <c r="I63" s="35">
        <v>32000000</v>
      </c>
      <c r="J63" s="35">
        <v>9733333</v>
      </c>
      <c r="K63" s="35">
        <f t="shared" si="0"/>
        <v>22266667</v>
      </c>
    </row>
    <row r="64" spans="1:11" x14ac:dyDescent="0.25">
      <c r="A64" s="37">
        <v>43117</v>
      </c>
      <c r="B64" s="161">
        <v>246</v>
      </c>
      <c r="C64" s="39">
        <v>221</v>
      </c>
      <c r="D64" s="39">
        <v>251</v>
      </c>
      <c r="E64" s="22" t="s">
        <v>750</v>
      </c>
      <c r="F64" s="40"/>
      <c r="G64" s="41" t="s">
        <v>635</v>
      </c>
      <c r="H64" s="42"/>
      <c r="I64" s="35">
        <v>48000000</v>
      </c>
      <c r="J64" s="35">
        <v>14600000</v>
      </c>
      <c r="K64" s="35">
        <f t="shared" si="0"/>
        <v>33400000</v>
      </c>
    </row>
    <row r="65" spans="1:11" x14ac:dyDescent="0.25">
      <c r="A65" s="37">
        <v>43118</v>
      </c>
      <c r="B65" s="161">
        <v>264</v>
      </c>
      <c r="C65" s="39">
        <v>286</v>
      </c>
      <c r="D65" s="39">
        <v>255</v>
      </c>
      <c r="E65" s="22" t="s">
        <v>751</v>
      </c>
      <c r="F65" s="40"/>
      <c r="G65" s="41" t="s">
        <v>636</v>
      </c>
      <c r="H65" s="42"/>
      <c r="I65" s="35">
        <v>36000000</v>
      </c>
      <c r="J65" s="35">
        <v>10950000</v>
      </c>
      <c r="K65" s="35">
        <f t="shared" si="0"/>
        <v>25050000</v>
      </c>
    </row>
    <row r="66" spans="1:11" x14ac:dyDescent="0.25">
      <c r="A66" s="37">
        <v>43118</v>
      </c>
      <c r="B66" s="161">
        <v>277</v>
      </c>
      <c r="C66" s="39">
        <v>276</v>
      </c>
      <c r="D66" s="39">
        <v>261</v>
      </c>
      <c r="E66" s="22" t="s">
        <v>752</v>
      </c>
      <c r="F66" s="40"/>
      <c r="G66" s="41" t="s">
        <v>637</v>
      </c>
      <c r="H66" s="42"/>
      <c r="I66" s="35">
        <v>48000000</v>
      </c>
      <c r="J66" s="35">
        <v>14400000</v>
      </c>
      <c r="K66" s="35">
        <f t="shared" si="0"/>
        <v>33600000</v>
      </c>
    </row>
    <row r="67" spans="1:11" x14ac:dyDescent="0.25">
      <c r="A67" s="37">
        <v>43118</v>
      </c>
      <c r="B67" s="161">
        <v>213</v>
      </c>
      <c r="C67" s="39">
        <v>255</v>
      </c>
      <c r="D67" s="39">
        <v>262</v>
      </c>
      <c r="E67" s="22" t="s">
        <v>521</v>
      </c>
      <c r="F67" s="40"/>
      <c r="G67" s="41" t="s">
        <v>638</v>
      </c>
      <c r="H67" s="42"/>
      <c r="I67" s="35">
        <v>34400000</v>
      </c>
      <c r="J67" s="35">
        <v>10320000</v>
      </c>
      <c r="K67" s="35">
        <f t="shared" si="0"/>
        <v>24080000</v>
      </c>
    </row>
    <row r="68" spans="1:11" x14ac:dyDescent="0.25">
      <c r="A68" s="37">
        <v>43118</v>
      </c>
      <c r="B68" s="161">
        <v>247</v>
      </c>
      <c r="C68" s="39">
        <v>219</v>
      </c>
      <c r="D68" s="39">
        <v>263</v>
      </c>
      <c r="E68" s="22" t="s">
        <v>750</v>
      </c>
      <c r="F68" s="40"/>
      <c r="G68" s="41" t="s">
        <v>639</v>
      </c>
      <c r="H68" s="42"/>
      <c r="I68" s="35">
        <v>48000000</v>
      </c>
      <c r="J68" s="35">
        <v>14600000</v>
      </c>
      <c r="K68" s="35">
        <f t="shared" si="0"/>
        <v>33400000</v>
      </c>
    </row>
    <row r="69" spans="1:11" x14ac:dyDescent="0.25">
      <c r="A69" s="37">
        <v>43118</v>
      </c>
      <c r="B69" s="161">
        <v>259</v>
      </c>
      <c r="C69" s="39">
        <v>280</v>
      </c>
      <c r="D69" s="39">
        <v>264</v>
      </c>
      <c r="E69" s="22" t="s">
        <v>751</v>
      </c>
      <c r="F69" s="40"/>
      <c r="G69" s="41" t="s">
        <v>640</v>
      </c>
      <c r="H69" s="42"/>
      <c r="I69" s="35">
        <v>36000000</v>
      </c>
      <c r="J69" s="35">
        <v>10800000</v>
      </c>
      <c r="K69" s="35">
        <f t="shared" si="0"/>
        <v>25200000</v>
      </c>
    </row>
    <row r="70" spans="1:11" x14ac:dyDescent="0.25">
      <c r="A70" s="37">
        <v>43118</v>
      </c>
      <c r="B70" s="161">
        <v>261</v>
      </c>
      <c r="C70" s="39">
        <v>283</v>
      </c>
      <c r="D70" s="39">
        <v>265</v>
      </c>
      <c r="E70" s="22" t="s">
        <v>751</v>
      </c>
      <c r="F70" s="40"/>
      <c r="G70" s="41" t="s">
        <v>641</v>
      </c>
      <c r="H70" s="42"/>
      <c r="I70" s="35">
        <v>36000000</v>
      </c>
      <c r="J70" s="35">
        <v>10950000</v>
      </c>
      <c r="K70" s="35">
        <f t="shared" si="0"/>
        <v>25050000</v>
      </c>
    </row>
    <row r="71" spans="1:11" x14ac:dyDescent="0.25">
      <c r="A71" s="37">
        <v>43118</v>
      </c>
      <c r="B71" s="161">
        <v>160</v>
      </c>
      <c r="C71" s="39">
        <v>191</v>
      </c>
      <c r="D71" s="39">
        <v>266</v>
      </c>
      <c r="E71" s="22" t="s">
        <v>753</v>
      </c>
      <c r="F71" s="40"/>
      <c r="G71" s="41" t="s">
        <v>642</v>
      </c>
      <c r="H71" s="42"/>
      <c r="I71" s="35">
        <v>48000000</v>
      </c>
      <c r="J71" s="35">
        <v>14600000</v>
      </c>
      <c r="K71" s="35">
        <f t="shared" si="0"/>
        <v>33400000</v>
      </c>
    </row>
    <row r="72" spans="1:11" x14ac:dyDescent="0.25">
      <c r="A72" s="37">
        <v>43118</v>
      </c>
      <c r="B72" s="161">
        <v>270</v>
      </c>
      <c r="C72" s="39">
        <v>314</v>
      </c>
      <c r="D72" s="39">
        <v>268</v>
      </c>
      <c r="E72" s="22" t="s">
        <v>754</v>
      </c>
      <c r="F72" s="40"/>
      <c r="G72" s="41" t="s">
        <v>643</v>
      </c>
      <c r="H72" s="42"/>
      <c r="I72" s="35">
        <v>64000000</v>
      </c>
      <c r="J72" s="35">
        <v>19466667</v>
      </c>
      <c r="K72" s="35">
        <f t="shared" si="0"/>
        <v>44533333</v>
      </c>
    </row>
    <row r="73" spans="1:11" x14ac:dyDescent="0.25">
      <c r="A73" s="37">
        <v>43118</v>
      </c>
      <c r="B73" s="161">
        <v>271</v>
      </c>
      <c r="C73" s="39">
        <v>321</v>
      </c>
      <c r="D73" s="39">
        <v>269</v>
      </c>
      <c r="E73" s="22" t="s">
        <v>755</v>
      </c>
      <c r="F73" s="40"/>
      <c r="G73" s="41" t="s">
        <v>644</v>
      </c>
      <c r="H73" s="42"/>
      <c r="I73" s="35">
        <v>17600000</v>
      </c>
      <c r="J73" s="35">
        <v>5280000</v>
      </c>
      <c r="K73" s="35">
        <f t="shared" si="0"/>
        <v>12320000</v>
      </c>
    </row>
    <row r="74" spans="1:11" x14ac:dyDescent="0.25">
      <c r="A74" s="37">
        <v>43118</v>
      </c>
      <c r="B74" s="161">
        <v>275</v>
      </c>
      <c r="C74" s="39">
        <v>274</v>
      </c>
      <c r="D74" s="39">
        <v>270</v>
      </c>
      <c r="E74" s="22" t="s">
        <v>752</v>
      </c>
      <c r="F74" s="40"/>
      <c r="G74" s="41" t="s">
        <v>645</v>
      </c>
      <c r="H74" s="42"/>
      <c r="I74" s="35">
        <v>48000000</v>
      </c>
      <c r="J74" s="35">
        <v>14400000</v>
      </c>
      <c r="K74" s="35">
        <f t="shared" si="0"/>
        <v>33600000</v>
      </c>
    </row>
    <row r="75" spans="1:11" x14ac:dyDescent="0.25">
      <c r="A75" s="37">
        <v>43118</v>
      </c>
      <c r="B75" s="161">
        <v>295</v>
      </c>
      <c r="C75" s="39">
        <v>320</v>
      </c>
      <c r="D75" s="39">
        <v>272</v>
      </c>
      <c r="E75" s="22" t="s">
        <v>755</v>
      </c>
      <c r="F75" s="40"/>
      <c r="G75" s="41" t="s">
        <v>646</v>
      </c>
      <c r="H75" s="42"/>
      <c r="I75" s="35">
        <v>17600000</v>
      </c>
      <c r="J75" s="35">
        <v>5280000</v>
      </c>
      <c r="K75" s="35">
        <f t="shared" si="0"/>
        <v>12320000</v>
      </c>
    </row>
    <row r="76" spans="1:11" x14ac:dyDescent="0.25">
      <c r="A76" s="37">
        <v>43118</v>
      </c>
      <c r="B76" s="161">
        <v>273</v>
      </c>
      <c r="C76" s="39">
        <v>323</v>
      </c>
      <c r="D76" s="39">
        <v>273</v>
      </c>
      <c r="E76" s="22" t="s">
        <v>755</v>
      </c>
      <c r="F76" s="40"/>
      <c r="G76" s="41" t="s">
        <v>647</v>
      </c>
      <c r="H76" s="42"/>
      <c r="I76" s="35">
        <v>17600000</v>
      </c>
      <c r="J76" s="35">
        <v>5280000</v>
      </c>
      <c r="K76" s="35">
        <f t="shared" si="0"/>
        <v>12320000</v>
      </c>
    </row>
    <row r="77" spans="1:11" x14ac:dyDescent="0.25">
      <c r="A77" s="37">
        <v>43118</v>
      </c>
      <c r="B77" s="161">
        <v>243</v>
      </c>
      <c r="C77" s="39">
        <v>269</v>
      </c>
      <c r="D77" s="39">
        <v>275</v>
      </c>
      <c r="E77" s="22" t="s">
        <v>756</v>
      </c>
      <c r="F77" s="40"/>
      <c r="G77" s="41" t="s">
        <v>648</v>
      </c>
      <c r="H77" s="42"/>
      <c r="I77" s="35">
        <v>20000000</v>
      </c>
      <c r="J77" s="35">
        <v>6000000</v>
      </c>
      <c r="K77" s="35">
        <f t="shared" si="0"/>
        <v>14000000</v>
      </c>
    </row>
    <row r="78" spans="1:11" x14ac:dyDescent="0.25">
      <c r="A78" s="37">
        <v>43118</v>
      </c>
      <c r="B78" s="161">
        <v>333</v>
      </c>
      <c r="C78" s="39">
        <v>346</v>
      </c>
      <c r="D78" s="39">
        <v>276</v>
      </c>
      <c r="E78" s="22" t="s">
        <v>757</v>
      </c>
      <c r="F78" s="40"/>
      <c r="G78" s="41" t="s">
        <v>649</v>
      </c>
      <c r="H78" s="42"/>
      <c r="I78" s="35">
        <v>37600000</v>
      </c>
      <c r="J78" s="35">
        <v>11280000</v>
      </c>
      <c r="K78" s="35">
        <f t="shared" si="0"/>
        <v>26320000</v>
      </c>
    </row>
    <row r="79" spans="1:11" x14ac:dyDescent="0.25">
      <c r="A79" s="37">
        <v>43118</v>
      </c>
      <c r="B79" s="161">
        <v>334</v>
      </c>
      <c r="C79" s="39">
        <v>345</v>
      </c>
      <c r="D79" s="39">
        <v>281</v>
      </c>
      <c r="E79" s="22" t="s">
        <v>757</v>
      </c>
      <c r="F79" s="40"/>
      <c r="G79" s="41" t="s">
        <v>650</v>
      </c>
      <c r="H79" s="42"/>
      <c r="I79" s="35">
        <v>37600000</v>
      </c>
      <c r="J79" s="35">
        <v>11280000</v>
      </c>
      <c r="K79" s="35">
        <f t="shared" si="0"/>
        <v>26320000</v>
      </c>
    </row>
    <row r="80" spans="1:11" x14ac:dyDescent="0.25">
      <c r="A80" s="37">
        <v>43119</v>
      </c>
      <c r="B80" s="161">
        <v>276</v>
      </c>
      <c r="C80" s="39">
        <v>275</v>
      </c>
      <c r="D80" s="39">
        <v>285</v>
      </c>
      <c r="E80" s="22" t="s">
        <v>752</v>
      </c>
      <c r="F80" s="40"/>
      <c r="G80" s="41" t="s">
        <v>651</v>
      </c>
      <c r="H80" s="42"/>
      <c r="I80" s="35">
        <v>48000000</v>
      </c>
      <c r="J80" s="35">
        <v>14400000</v>
      </c>
      <c r="K80" s="35">
        <f t="shared" si="0"/>
        <v>33600000</v>
      </c>
    </row>
    <row r="81" spans="1:11" x14ac:dyDescent="0.25">
      <c r="A81" s="37">
        <v>43119</v>
      </c>
      <c r="B81" s="161">
        <v>265</v>
      </c>
      <c r="C81" s="39">
        <v>284</v>
      </c>
      <c r="D81" s="39">
        <v>286</v>
      </c>
      <c r="E81" s="22" t="s">
        <v>751</v>
      </c>
      <c r="F81" s="40"/>
      <c r="G81" s="41" t="s">
        <v>652</v>
      </c>
      <c r="H81" s="42"/>
      <c r="I81" s="35">
        <v>36000000</v>
      </c>
      <c r="J81" s="35">
        <v>10800000</v>
      </c>
      <c r="K81" s="35">
        <f t="shared" si="0"/>
        <v>25200000</v>
      </c>
    </row>
    <row r="82" spans="1:11" x14ac:dyDescent="0.25">
      <c r="A82" s="37">
        <v>43119</v>
      </c>
      <c r="B82" s="161">
        <v>260</v>
      </c>
      <c r="C82" s="39">
        <v>282</v>
      </c>
      <c r="D82" s="39">
        <v>287</v>
      </c>
      <c r="E82" s="22" t="s">
        <v>751</v>
      </c>
      <c r="F82" s="40"/>
      <c r="G82" s="41" t="s">
        <v>653</v>
      </c>
      <c r="H82" s="42"/>
      <c r="I82" s="35">
        <v>36000000</v>
      </c>
      <c r="J82" s="35">
        <v>10350000</v>
      </c>
      <c r="K82" s="35">
        <f t="shared" si="0"/>
        <v>25650000</v>
      </c>
    </row>
    <row r="83" spans="1:11" x14ac:dyDescent="0.25">
      <c r="A83" s="37">
        <v>43119</v>
      </c>
      <c r="B83" s="161">
        <v>224</v>
      </c>
      <c r="C83" s="39">
        <v>270</v>
      </c>
      <c r="D83" s="39">
        <v>288</v>
      </c>
      <c r="E83" s="22" t="s">
        <v>758</v>
      </c>
      <c r="F83" s="40"/>
      <c r="G83" s="41" t="s">
        <v>654</v>
      </c>
      <c r="H83" s="42"/>
      <c r="I83" s="35">
        <v>31256000</v>
      </c>
      <c r="J83" s="35">
        <v>9376800</v>
      </c>
      <c r="K83" s="35">
        <f t="shared" si="0"/>
        <v>21879200</v>
      </c>
    </row>
    <row r="84" spans="1:11" x14ac:dyDescent="0.25">
      <c r="A84" s="37">
        <v>43119</v>
      </c>
      <c r="B84" s="161">
        <v>182</v>
      </c>
      <c r="C84" s="39">
        <v>198</v>
      </c>
      <c r="D84" s="39">
        <v>294</v>
      </c>
      <c r="E84" s="22" t="s">
        <v>518</v>
      </c>
      <c r="F84" s="40"/>
      <c r="G84" s="41" t="s">
        <v>655</v>
      </c>
      <c r="H84" s="42"/>
      <c r="I84" s="35">
        <v>22400000</v>
      </c>
      <c r="J84" s="35">
        <v>6346667</v>
      </c>
      <c r="K84" s="35">
        <f t="shared" si="0"/>
        <v>16053333</v>
      </c>
    </row>
    <row r="85" spans="1:11" x14ac:dyDescent="0.25">
      <c r="A85" s="37">
        <v>43119</v>
      </c>
      <c r="B85" s="161">
        <v>258</v>
      </c>
      <c r="C85" s="39">
        <v>281</v>
      </c>
      <c r="D85" s="39">
        <v>299</v>
      </c>
      <c r="E85" s="22" t="s">
        <v>751</v>
      </c>
      <c r="F85" s="40"/>
      <c r="G85" s="41" t="s">
        <v>656</v>
      </c>
      <c r="H85" s="42"/>
      <c r="I85" s="35">
        <v>36000000</v>
      </c>
      <c r="J85" s="35">
        <v>10800000</v>
      </c>
      <c r="K85" s="35">
        <f t="shared" si="0"/>
        <v>25200000</v>
      </c>
    </row>
    <row r="86" spans="1:11" x14ac:dyDescent="0.25">
      <c r="A86" s="37">
        <v>43119</v>
      </c>
      <c r="B86" s="161">
        <v>262</v>
      </c>
      <c r="C86" s="39">
        <v>285</v>
      </c>
      <c r="D86" s="39">
        <v>300</v>
      </c>
      <c r="E86" s="22" t="s">
        <v>751</v>
      </c>
      <c r="F86" s="40"/>
      <c r="G86" s="41" t="s">
        <v>657</v>
      </c>
      <c r="H86" s="42"/>
      <c r="I86" s="35">
        <v>36000000</v>
      </c>
      <c r="J86" s="35">
        <v>10800000</v>
      </c>
      <c r="K86" s="35">
        <f t="shared" si="0"/>
        <v>25200000</v>
      </c>
    </row>
    <row r="87" spans="1:11" x14ac:dyDescent="0.25">
      <c r="A87" s="37">
        <v>43119</v>
      </c>
      <c r="B87" s="161">
        <v>272</v>
      </c>
      <c r="C87" s="39">
        <v>322</v>
      </c>
      <c r="D87" s="39">
        <v>301</v>
      </c>
      <c r="E87" s="22" t="s">
        <v>755</v>
      </c>
      <c r="F87" s="40"/>
      <c r="G87" s="41" t="s">
        <v>658</v>
      </c>
      <c r="H87" s="42"/>
      <c r="I87" s="35">
        <v>17600000</v>
      </c>
      <c r="J87" s="35">
        <v>5280000</v>
      </c>
      <c r="K87" s="35">
        <f t="shared" si="0"/>
        <v>12320000</v>
      </c>
    </row>
    <row r="88" spans="1:11" x14ac:dyDescent="0.25">
      <c r="A88" s="37">
        <v>43119</v>
      </c>
      <c r="B88" s="161">
        <v>363</v>
      </c>
      <c r="C88" s="39">
        <v>376</v>
      </c>
      <c r="D88" s="39">
        <v>302</v>
      </c>
      <c r="E88" s="22" t="s">
        <v>759</v>
      </c>
      <c r="F88" s="40"/>
      <c r="G88" s="41" t="s">
        <v>659</v>
      </c>
      <c r="H88" s="42"/>
      <c r="I88" s="35">
        <v>59376000</v>
      </c>
      <c r="J88" s="35">
        <v>17812800</v>
      </c>
      <c r="K88" s="35">
        <f t="shared" si="0"/>
        <v>41563200</v>
      </c>
    </row>
    <row r="89" spans="1:11" x14ac:dyDescent="0.25">
      <c r="A89" s="37">
        <v>43119</v>
      </c>
      <c r="B89" s="161">
        <v>350</v>
      </c>
      <c r="C89" s="39">
        <v>367</v>
      </c>
      <c r="D89" s="39">
        <v>307</v>
      </c>
      <c r="E89" s="22" t="s">
        <v>760</v>
      </c>
      <c r="F89" s="40"/>
      <c r="G89" s="41" t="s">
        <v>660</v>
      </c>
      <c r="H89" s="42"/>
      <c r="I89" s="35">
        <v>36000000</v>
      </c>
      <c r="J89" s="35">
        <v>10350000</v>
      </c>
      <c r="K89" s="35">
        <f t="shared" si="0"/>
        <v>25650000</v>
      </c>
    </row>
    <row r="90" spans="1:11" x14ac:dyDescent="0.25">
      <c r="A90" s="37">
        <v>43119</v>
      </c>
      <c r="B90" s="161">
        <v>345</v>
      </c>
      <c r="C90" s="39">
        <v>365</v>
      </c>
      <c r="D90" s="39">
        <v>310</v>
      </c>
      <c r="E90" s="22" t="s">
        <v>761</v>
      </c>
      <c r="F90" s="40"/>
      <c r="G90" s="41" t="s">
        <v>661</v>
      </c>
      <c r="H90" s="42"/>
      <c r="I90" s="35">
        <v>41600000</v>
      </c>
      <c r="J90" s="35">
        <v>12480000</v>
      </c>
      <c r="K90" s="35">
        <f t="shared" si="0"/>
        <v>29120000</v>
      </c>
    </row>
    <row r="91" spans="1:11" x14ac:dyDescent="0.25">
      <c r="A91" s="37">
        <v>43119</v>
      </c>
      <c r="B91" s="161">
        <v>343</v>
      </c>
      <c r="C91" s="39">
        <v>363</v>
      </c>
      <c r="D91" s="39">
        <v>312</v>
      </c>
      <c r="E91" s="22" t="s">
        <v>761</v>
      </c>
      <c r="F91" s="40"/>
      <c r="G91" s="41" t="s">
        <v>662</v>
      </c>
      <c r="H91" s="42"/>
      <c r="I91" s="35">
        <v>41600000</v>
      </c>
      <c r="J91" s="35">
        <v>12480000</v>
      </c>
      <c r="K91" s="35">
        <f t="shared" si="0"/>
        <v>29120000</v>
      </c>
    </row>
    <row r="92" spans="1:11" x14ac:dyDescent="0.25">
      <c r="A92" s="37">
        <v>43119</v>
      </c>
      <c r="B92" s="161">
        <v>340</v>
      </c>
      <c r="C92" s="39">
        <v>378</v>
      </c>
      <c r="D92" s="39">
        <v>313</v>
      </c>
      <c r="E92" s="22" t="s">
        <v>757</v>
      </c>
      <c r="F92" s="40"/>
      <c r="G92" s="41" t="s">
        <v>663</v>
      </c>
      <c r="H92" s="42"/>
      <c r="I92" s="35">
        <v>37600000</v>
      </c>
      <c r="J92" s="35">
        <v>11280000</v>
      </c>
      <c r="K92" s="35">
        <f t="shared" si="0"/>
        <v>26320000</v>
      </c>
    </row>
    <row r="93" spans="1:11" x14ac:dyDescent="0.25">
      <c r="A93" s="37">
        <v>43119</v>
      </c>
      <c r="B93" s="161">
        <v>335</v>
      </c>
      <c r="C93" s="39">
        <v>347</v>
      </c>
      <c r="D93" s="39">
        <v>315</v>
      </c>
      <c r="E93" s="22" t="s">
        <v>762</v>
      </c>
      <c r="F93" s="40"/>
      <c r="G93" s="41" t="s">
        <v>664</v>
      </c>
      <c r="H93" s="42"/>
      <c r="I93" s="35">
        <v>37600000</v>
      </c>
      <c r="J93" s="35">
        <v>10810000</v>
      </c>
      <c r="K93" s="35">
        <f t="shared" si="0"/>
        <v>26790000</v>
      </c>
    </row>
    <row r="94" spans="1:11" x14ac:dyDescent="0.25">
      <c r="A94" s="37">
        <v>43119</v>
      </c>
      <c r="B94" s="161">
        <v>331</v>
      </c>
      <c r="C94" s="39">
        <v>325</v>
      </c>
      <c r="D94" s="39">
        <v>316</v>
      </c>
      <c r="E94" s="22" t="s">
        <v>763</v>
      </c>
      <c r="F94" s="40"/>
      <c r="G94" s="41" t="s">
        <v>665</v>
      </c>
      <c r="H94" s="42"/>
      <c r="I94" s="35">
        <v>39992000</v>
      </c>
      <c r="J94" s="35">
        <v>11497700</v>
      </c>
      <c r="K94" s="35">
        <f t="shared" si="0"/>
        <v>28494300</v>
      </c>
    </row>
    <row r="95" spans="1:11" x14ac:dyDescent="0.25">
      <c r="A95" s="37">
        <v>43119</v>
      </c>
      <c r="B95" s="161">
        <v>344</v>
      </c>
      <c r="C95" s="39">
        <v>364</v>
      </c>
      <c r="D95" s="39">
        <v>321</v>
      </c>
      <c r="E95" s="22" t="s">
        <v>761</v>
      </c>
      <c r="F95" s="40"/>
      <c r="G95" s="41" t="s">
        <v>666</v>
      </c>
      <c r="H95" s="42"/>
      <c r="I95" s="35">
        <v>41600000</v>
      </c>
      <c r="J95" s="35">
        <v>12480000</v>
      </c>
      <c r="K95" s="35">
        <f t="shared" si="0"/>
        <v>29120000</v>
      </c>
    </row>
    <row r="96" spans="1:11" x14ac:dyDescent="0.25">
      <c r="A96" s="37">
        <v>43119</v>
      </c>
      <c r="B96" s="161">
        <v>306</v>
      </c>
      <c r="C96" s="39">
        <v>354</v>
      </c>
      <c r="D96" s="39">
        <v>330</v>
      </c>
      <c r="E96" s="22" t="s">
        <v>764</v>
      </c>
      <c r="F96" s="40"/>
      <c r="G96" s="41" t="s">
        <v>667</v>
      </c>
      <c r="H96" s="42"/>
      <c r="I96" s="35">
        <v>51000000</v>
      </c>
      <c r="J96" s="35">
        <v>11050000</v>
      </c>
      <c r="K96" s="35">
        <f t="shared" si="0"/>
        <v>39950000</v>
      </c>
    </row>
    <row r="97" spans="1:11" x14ac:dyDescent="0.25">
      <c r="A97" s="37">
        <v>43119</v>
      </c>
      <c r="B97" s="161">
        <v>330</v>
      </c>
      <c r="C97" s="39">
        <v>336</v>
      </c>
      <c r="D97" s="39">
        <v>335</v>
      </c>
      <c r="E97" s="22" t="s">
        <v>434</v>
      </c>
      <c r="F97" s="40"/>
      <c r="G97" s="41" t="s">
        <v>668</v>
      </c>
      <c r="H97" s="42"/>
      <c r="I97" s="35">
        <v>74800000</v>
      </c>
      <c r="J97" s="35">
        <v>15640000</v>
      </c>
      <c r="K97" s="35">
        <f t="shared" si="0"/>
        <v>59160000</v>
      </c>
    </row>
    <row r="98" spans="1:11" x14ac:dyDescent="0.25">
      <c r="A98" s="37">
        <v>43119</v>
      </c>
      <c r="B98" s="161">
        <v>342</v>
      </c>
      <c r="C98" s="39">
        <v>260</v>
      </c>
      <c r="D98" s="39">
        <v>336</v>
      </c>
      <c r="E98" s="22" t="s">
        <v>765</v>
      </c>
      <c r="F98" s="40"/>
      <c r="G98" s="41" t="s">
        <v>669</v>
      </c>
      <c r="H98" s="42"/>
      <c r="I98" s="35">
        <v>64000000</v>
      </c>
      <c r="J98" s="35">
        <v>19200000</v>
      </c>
      <c r="K98" s="35">
        <f t="shared" si="0"/>
        <v>44800000</v>
      </c>
    </row>
    <row r="99" spans="1:11" x14ac:dyDescent="0.25">
      <c r="A99" s="37">
        <v>43119</v>
      </c>
      <c r="B99" s="161">
        <v>392</v>
      </c>
      <c r="C99" s="39">
        <v>337</v>
      </c>
      <c r="D99" s="39">
        <v>337</v>
      </c>
      <c r="E99" s="22" t="s">
        <v>766</v>
      </c>
      <c r="F99" s="40"/>
      <c r="G99" s="41" t="s">
        <v>670</v>
      </c>
      <c r="H99" s="42"/>
      <c r="I99" s="35">
        <v>53346071</v>
      </c>
      <c r="J99" s="35">
        <v>30227742</v>
      </c>
      <c r="K99" s="35">
        <f t="shared" si="0"/>
        <v>23118329</v>
      </c>
    </row>
    <row r="100" spans="1:11" x14ac:dyDescent="0.25">
      <c r="A100" s="37">
        <v>43119</v>
      </c>
      <c r="B100" s="161">
        <v>349</v>
      </c>
      <c r="C100" s="39">
        <v>366</v>
      </c>
      <c r="D100" s="39">
        <v>339</v>
      </c>
      <c r="E100" s="22" t="s">
        <v>760</v>
      </c>
      <c r="F100" s="40"/>
      <c r="G100" s="41" t="s">
        <v>671</v>
      </c>
      <c r="H100" s="42"/>
      <c r="I100" s="35">
        <v>36000000</v>
      </c>
      <c r="J100" s="35">
        <v>10350000</v>
      </c>
      <c r="K100" s="35">
        <f t="shared" si="0"/>
        <v>25650000</v>
      </c>
    </row>
    <row r="101" spans="1:11" x14ac:dyDescent="0.25">
      <c r="A101" s="37">
        <v>43119</v>
      </c>
      <c r="B101" s="161">
        <v>369</v>
      </c>
      <c r="C101" s="39">
        <v>288</v>
      </c>
      <c r="D101" s="39">
        <v>340</v>
      </c>
      <c r="E101" s="22" t="s">
        <v>751</v>
      </c>
      <c r="F101" s="40"/>
      <c r="G101" s="41" t="s">
        <v>672</v>
      </c>
      <c r="H101" s="42"/>
      <c r="I101" s="35">
        <v>36000000</v>
      </c>
      <c r="J101" s="35">
        <v>10800000</v>
      </c>
      <c r="K101" s="35">
        <f t="shared" si="0"/>
        <v>25200000</v>
      </c>
    </row>
    <row r="102" spans="1:11" x14ac:dyDescent="0.25">
      <c r="A102" s="37">
        <v>43119</v>
      </c>
      <c r="B102" s="161">
        <v>351</v>
      </c>
      <c r="C102" s="39">
        <v>368</v>
      </c>
      <c r="D102" s="39">
        <v>341</v>
      </c>
      <c r="E102" s="22" t="s">
        <v>760</v>
      </c>
      <c r="F102" s="40"/>
      <c r="G102" s="41" t="s">
        <v>673</v>
      </c>
      <c r="H102" s="42"/>
      <c r="I102" s="35">
        <v>36000000</v>
      </c>
      <c r="J102" s="35">
        <v>5850000</v>
      </c>
      <c r="K102" s="35">
        <f t="shared" si="0"/>
        <v>30150000</v>
      </c>
    </row>
    <row r="103" spans="1:11" x14ac:dyDescent="0.25">
      <c r="A103" s="37">
        <v>43119</v>
      </c>
      <c r="B103" s="161">
        <v>352</v>
      </c>
      <c r="C103" s="39">
        <v>369</v>
      </c>
      <c r="D103" s="39">
        <v>342</v>
      </c>
      <c r="E103" s="22" t="s">
        <v>760</v>
      </c>
      <c r="F103" s="40"/>
      <c r="G103" s="41" t="s">
        <v>674</v>
      </c>
      <c r="H103" s="42"/>
      <c r="I103" s="35">
        <v>36000000</v>
      </c>
      <c r="J103" s="35">
        <v>10350000</v>
      </c>
      <c r="K103" s="35">
        <f t="shared" si="0"/>
        <v>25650000</v>
      </c>
    </row>
    <row r="104" spans="1:11" x14ac:dyDescent="0.25">
      <c r="A104" s="37">
        <v>43119</v>
      </c>
      <c r="B104" s="161">
        <v>353</v>
      </c>
      <c r="C104" s="39">
        <v>370</v>
      </c>
      <c r="D104" s="39">
        <v>343</v>
      </c>
      <c r="E104" s="22" t="s">
        <v>760</v>
      </c>
      <c r="F104" s="40"/>
      <c r="G104" s="41" t="s">
        <v>675</v>
      </c>
      <c r="H104" s="42"/>
      <c r="I104" s="35">
        <v>36000000</v>
      </c>
      <c r="J104" s="35">
        <v>10350000</v>
      </c>
      <c r="K104" s="35">
        <f t="shared" si="0"/>
        <v>25650000</v>
      </c>
    </row>
    <row r="105" spans="1:11" x14ac:dyDescent="0.25">
      <c r="A105" s="37">
        <v>43119</v>
      </c>
      <c r="B105" s="161">
        <v>354</v>
      </c>
      <c r="C105" s="39">
        <v>371</v>
      </c>
      <c r="D105" s="39">
        <v>345</v>
      </c>
      <c r="E105" s="22" t="s">
        <v>760</v>
      </c>
      <c r="F105" s="40"/>
      <c r="G105" s="41" t="s">
        <v>676</v>
      </c>
      <c r="H105" s="42"/>
      <c r="I105" s="35">
        <v>36000000</v>
      </c>
      <c r="J105" s="35">
        <v>10350000</v>
      </c>
      <c r="K105" s="35">
        <f t="shared" si="0"/>
        <v>25650000</v>
      </c>
    </row>
    <row r="106" spans="1:11" x14ac:dyDescent="0.25">
      <c r="A106" s="37">
        <v>43119</v>
      </c>
      <c r="B106" s="161">
        <v>355</v>
      </c>
      <c r="C106" s="39">
        <v>372</v>
      </c>
      <c r="D106" s="39">
        <v>347</v>
      </c>
      <c r="E106" s="22" t="s">
        <v>760</v>
      </c>
      <c r="F106" s="40"/>
      <c r="G106" s="41" t="s">
        <v>677</v>
      </c>
      <c r="H106" s="42"/>
      <c r="I106" s="35">
        <v>36000000</v>
      </c>
      <c r="J106" s="35">
        <v>10350000</v>
      </c>
      <c r="K106" s="35">
        <f t="shared" si="0"/>
        <v>25650000</v>
      </c>
    </row>
    <row r="107" spans="1:11" x14ac:dyDescent="0.25">
      <c r="A107" s="37">
        <v>43119</v>
      </c>
      <c r="B107" s="161">
        <v>357</v>
      </c>
      <c r="C107" s="39">
        <v>374</v>
      </c>
      <c r="D107" s="39">
        <v>349</v>
      </c>
      <c r="E107" s="22" t="s">
        <v>760</v>
      </c>
      <c r="F107" s="40"/>
      <c r="G107" s="41" t="s">
        <v>678</v>
      </c>
      <c r="H107" s="42"/>
      <c r="I107" s="35">
        <v>36000000</v>
      </c>
      <c r="J107" s="35">
        <v>10350000</v>
      </c>
      <c r="K107" s="35">
        <f t="shared" si="0"/>
        <v>25650000</v>
      </c>
    </row>
    <row r="108" spans="1:11" x14ac:dyDescent="0.25">
      <c r="A108" s="37">
        <v>43119</v>
      </c>
      <c r="B108" s="161">
        <v>358</v>
      </c>
      <c r="C108" s="39">
        <v>375</v>
      </c>
      <c r="D108" s="39">
        <v>350</v>
      </c>
      <c r="E108" s="22" t="s">
        <v>760</v>
      </c>
      <c r="F108" s="40"/>
      <c r="G108" s="41" t="s">
        <v>679</v>
      </c>
      <c r="H108" s="42"/>
      <c r="I108" s="35">
        <v>36000000</v>
      </c>
      <c r="J108" s="35">
        <v>10350000</v>
      </c>
      <c r="K108" s="35">
        <f t="shared" si="0"/>
        <v>25650000</v>
      </c>
    </row>
    <row r="109" spans="1:11" x14ac:dyDescent="0.25">
      <c r="A109" s="37">
        <v>43119</v>
      </c>
      <c r="B109" s="161">
        <v>360</v>
      </c>
      <c r="C109" s="39">
        <v>357</v>
      </c>
      <c r="D109" s="39">
        <v>351</v>
      </c>
      <c r="E109" s="22" t="s">
        <v>760</v>
      </c>
      <c r="F109" s="40"/>
      <c r="G109" s="41" t="s">
        <v>680</v>
      </c>
      <c r="H109" s="42"/>
      <c r="I109" s="35">
        <v>49500000</v>
      </c>
      <c r="J109" s="35">
        <v>10350000</v>
      </c>
      <c r="K109" s="35">
        <f t="shared" si="0"/>
        <v>39150000</v>
      </c>
    </row>
    <row r="110" spans="1:11" x14ac:dyDescent="0.25">
      <c r="A110" s="37">
        <v>43119</v>
      </c>
      <c r="B110" s="161">
        <v>364</v>
      </c>
      <c r="C110" s="39">
        <v>358</v>
      </c>
      <c r="D110" s="39">
        <v>352</v>
      </c>
      <c r="E110" s="22" t="s">
        <v>767</v>
      </c>
      <c r="F110" s="40"/>
      <c r="G110" s="41" t="s">
        <v>681</v>
      </c>
      <c r="H110" s="42"/>
      <c r="I110" s="35">
        <v>31256000</v>
      </c>
      <c r="J110" s="35">
        <v>8986100</v>
      </c>
      <c r="K110" s="35">
        <f t="shared" si="0"/>
        <v>22269900</v>
      </c>
    </row>
    <row r="111" spans="1:11" x14ac:dyDescent="0.25">
      <c r="A111" s="37">
        <v>43119</v>
      </c>
      <c r="B111" s="161">
        <v>266</v>
      </c>
      <c r="C111" s="39">
        <v>315</v>
      </c>
      <c r="D111" s="39">
        <v>361</v>
      </c>
      <c r="E111" s="22" t="s">
        <v>761</v>
      </c>
      <c r="F111" s="40"/>
      <c r="G111" s="41" t="s">
        <v>682</v>
      </c>
      <c r="H111" s="42"/>
      <c r="I111" s="35">
        <v>52800000</v>
      </c>
      <c r="J111" s="35">
        <v>11040000</v>
      </c>
      <c r="K111" s="35">
        <f t="shared" si="0"/>
        <v>41760000</v>
      </c>
    </row>
    <row r="112" spans="1:11" x14ac:dyDescent="0.25">
      <c r="A112" s="37">
        <v>43122</v>
      </c>
      <c r="B112" s="161">
        <v>356</v>
      </c>
      <c r="C112" s="39">
        <v>373</v>
      </c>
      <c r="D112" s="39">
        <v>373</v>
      </c>
      <c r="E112" s="22" t="s">
        <v>760</v>
      </c>
      <c r="F112" s="40"/>
      <c r="G112" s="41" t="s">
        <v>683</v>
      </c>
      <c r="H112" s="42"/>
      <c r="I112" s="35">
        <v>36000000</v>
      </c>
      <c r="J112" s="35">
        <v>5850000</v>
      </c>
      <c r="K112" s="35">
        <f t="shared" si="0"/>
        <v>30150000</v>
      </c>
    </row>
    <row r="113" spans="1:11" x14ac:dyDescent="0.25">
      <c r="A113" s="37">
        <v>43122</v>
      </c>
      <c r="B113" s="161">
        <v>403</v>
      </c>
      <c r="C113" s="39">
        <v>377</v>
      </c>
      <c r="D113" s="39">
        <v>377</v>
      </c>
      <c r="E113" s="22" t="s">
        <v>768</v>
      </c>
      <c r="F113" s="40"/>
      <c r="G113" s="41" t="s">
        <v>684</v>
      </c>
      <c r="H113" s="42"/>
      <c r="I113" s="35">
        <v>16000000</v>
      </c>
      <c r="J113" s="35">
        <v>4600000</v>
      </c>
      <c r="K113" s="35">
        <f t="shared" si="0"/>
        <v>11400000</v>
      </c>
    </row>
    <row r="114" spans="1:11" x14ac:dyDescent="0.25">
      <c r="A114" s="37">
        <v>43122</v>
      </c>
      <c r="B114" s="161">
        <v>361</v>
      </c>
      <c r="C114" s="39">
        <v>355</v>
      </c>
      <c r="D114" s="39">
        <v>379</v>
      </c>
      <c r="E114" s="22" t="s">
        <v>610</v>
      </c>
      <c r="F114" s="40"/>
      <c r="G114" s="41" t="s">
        <v>685</v>
      </c>
      <c r="H114" s="42"/>
      <c r="I114" s="35">
        <v>56000000</v>
      </c>
      <c r="J114" s="35">
        <v>15866667</v>
      </c>
      <c r="K114" s="35">
        <f t="shared" si="0"/>
        <v>40133333</v>
      </c>
    </row>
    <row r="115" spans="1:11" x14ac:dyDescent="0.25">
      <c r="A115" s="37">
        <v>43122</v>
      </c>
      <c r="B115" s="161">
        <v>244</v>
      </c>
      <c r="C115" s="39">
        <v>222</v>
      </c>
      <c r="D115" s="39">
        <v>381</v>
      </c>
      <c r="E115" s="22" t="s">
        <v>750</v>
      </c>
      <c r="F115" s="40"/>
      <c r="G115" s="41" t="s">
        <v>686</v>
      </c>
      <c r="H115" s="42"/>
      <c r="I115" s="35">
        <v>48000000</v>
      </c>
      <c r="J115" s="35">
        <v>13600000</v>
      </c>
      <c r="K115" s="35">
        <f t="shared" si="0"/>
        <v>34400000</v>
      </c>
    </row>
    <row r="116" spans="1:11" x14ac:dyDescent="0.25">
      <c r="A116" s="37">
        <v>43122</v>
      </c>
      <c r="B116" s="161">
        <v>348</v>
      </c>
      <c r="C116" s="39">
        <v>356</v>
      </c>
      <c r="D116" s="39">
        <v>386</v>
      </c>
      <c r="E116" s="22" t="s">
        <v>760</v>
      </c>
      <c r="F116" s="40"/>
      <c r="G116" s="41" t="s">
        <v>687</v>
      </c>
      <c r="H116" s="42"/>
      <c r="I116" s="35">
        <v>49500000</v>
      </c>
      <c r="J116" s="35">
        <v>10350000</v>
      </c>
      <c r="K116" s="35">
        <f t="shared" si="0"/>
        <v>39150000</v>
      </c>
    </row>
    <row r="117" spans="1:11" x14ac:dyDescent="0.25">
      <c r="A117" s="37">
        <v>43122</v>
      </c>
      <c r="B117" s="161">
        <v>263</v>
      </c>
      <c r="C117" s="39">
        <v>287</v>
      </c>
      <c r="D117" s="39">
        <v>404</v>
      </c>
      <c r="E117" s="22" t="s">
        <v>751</v>
      </c>
      <c r="F117" s="40"/>
      <c r="G117" s="41" t="s">
        <v>688</v>
      </c>
      <c r="H117" s="42"/>
      <c r="I117" s="35">
        <v>36000000</v>
      </c>
      <c r="J117" s="35">
        <v>5700000</v>
      </c>
      <c r="K117" s="35">
        <f t="shared" si="0"/>
        <v>30300000</v>
      </c>
    </row>
    <row r="118" spans="1:11" x14ac:dyDescent="0.25">
      <c r="A118" s="37">
        <v>43122</v>
      </c>
      <c r="B118" s="161">
        <v>402</v>
      </c>
      <c r="C118" s="39">
        <v>382</v>
      </c>
      <c r="D118" s="39">
        <v>416</v>
      </c>
      <c r="E118" s="22" t="s">
        <v>769</v>
      </c>
      <c r="F118" s="40"/>
      <c r="G118" s="41" t="s">
        <v>689</v>
      </c>
      <c r="H118" s="42"/>
      <c r="I118" s="35">
        <v>37600000</v>
      </c>
      <c r="J118" s="35">
        <v>10653333</v>
      </c>
      <c r="K118" s="35">
        <f t="shared" si="0"/>
        <v>26946667</v>
      </c>
    </row>
    <row r="119" spans="1:11" x14ac:dyDescent="0.25">
      <c r="A119" s="37">
        <v>43123</v>
      </c>
      <c r="B119" s="161">
        <v>401</v>
      </c>
      <c r="C119" s="39">
        <v>381</v>
      </c>
      <c r="D119" s="39">
        <v>419</v>
      </c>
      <c r="E119" s="22" t="s">
        <v>769</v>
      </c>
      <c r="F119" s="40"/>
      <c r="G119" s="41" t="s">
        <v>690</v>
      </c>
      <c r="H119" s="42"/>
      <c r="I119" s="35">
        <v>37600000</v>
      </c>
      <c r="J119" s="35">
        <v>10653333</v>
      </c>
      <c r="K119" s="35">
        <f t="shared" si="0"/>
        <v>26946667</v>
      </c>
    </row>
    <row r="120" spans="1:11" x14ac:dyDescent="0.25">
      <c r="A120" s="37">
        <v>43123</v>
      </c>
      <c r="B120" s="161">
        <v>441</v>
      </c>
      <c r="C120" s="39">
        <v>448</v>
      </c>
      <c r="D120" s="39">
        <v>431</v>
      </c>
      <c r="E120" s="22" t="s">
        <v>770</v>
      </c>
      <c r="F120" s="40"/>
      <c r="G120" s="41" t="s">
        <v>691</v>
      </c>
      <c r="H120" s="42"/>
      <c r="I120" s="35">
        <v>64000000</v>
      </c>
      <c r="J120" s="35">
        <v>18133333</v>
      </c>
      <c r="K120" s="35">
        <f t="shared" si="0"/>
        <v>45866667</v>
      </c>
    </row>
    <row r="121" spans="1:11" x14ac:dyDescent="0.25">
      <c r="A121" s="37">
        <v>43123</v>
      </c>
      <c r="B121" s="38" t="s">
        <v>1270</v>
      </c>
      <c r="C121" s="39">
        <v>239</v>
      </c>
      <c r="D121" s="39">
        <v>433</v>
      </c>
      <c r="E121" s="22" t="s">
        <v>771</v>
      </c>
      <c r="F121" s="40"/>
      <c r="G121" s="41" t="s">
        <v>125</v>
      </c>
      <c r="H121" s="42"/>
      <c r="I121" s="35">
        <v>261710</v>
      </c>
      <c r="J121" s="35">
        <v>261710</v>
      </c>
      <c r="K121" s="35">
        <f t="shared" si="0"/>
        <v>0</v>
      </c>
    </row>
    <row r="122" spans="1:11" x14ac:dyDescent="0.25">
      <c r="A122" s="37">
        <v>43123</v>
      </c>
      <c r="B122" s="38" t="s">
        <v>1271</v>
      </c>
      <c r="C122" s="39">
        <v>239</v>
      </c>
      <c r="D122" s="39">
        <v>435</v>
      </c>
      <c r="E122" s="22" t="s">
        <v>772</v>
      </c>
      <c r="F122" s="40"/>
      <c r="G122" s="41" t="s">
        <v>125</v>
      </c>
      <c r="H122" s="42"/>
      <c r="I122" s="35">
        <v>401470</v>
      </c>
      <c r="J122" s="35">
        <v>401470</v>
      </c>
      <c r="K122" s="35">
        <f t="shared" si="0"/>
        <v>0</v>
      </c>
    </row>
    <row r="123" spans="1:11" x14ac:dyDescent="0.25">
      <c r="A123" s="37">
        <v>43123</v>
      </c>
      <c r="B123" s="161">
        <v>410</v>
      </c>
      <c r="C123" s="39">
        <v>427</v>
      </c>
      <c r="D123" s="39">
        <v>447</v>
      </c>
      <c r="E123" s="22" t="s">
        <v>773</v>
      </c>
      <c r="F123" s="40"/>
      <c r="G123" s="41" t="s">
        <v>692</v>
      </c>
      <c r="H123" s="42"/>
      <c r="I123" s="35">
        <v>16000000</v>
      </c>
      <c r="J123" s="35">
        <v>2533333</v>
      </c>
      <c r="K123" s="35">
        <f t="shared" si="0"/>
        <v>13466667</v>
      </c>
    </row>
    <row r="124" spans="1:11" x14ac:dyDescent="0.25">
      <c r="A124" s="37">
        <v>43123</v>
      </c>
      <c r="B124" s="161">
        <v>431</v>
      </c>
      <c r="C124" s="39">
        <v>380</v>
      </c>
      <c r="D124" s="39">
        <v>452</v>
      </c>
      <c r="E124" s="22" t="s">
        <v>774</v>
      </c>
      <c r="F124" s="40"/>
      <c r="G124" s="41" t="s">
        <v>693</v>
      </c>
      <c r="H124" s="42"/>
      <c r="I124" s="35">
        <v>33600000</v>
      </c>
      <c r="J124" s="35">
        <v>9240000</v>
      </c>
      <c r="K124" s="35">
        <f>+I124-J124</f>
        <v>24360000</v>
      </c>
    </row>
    <row r="125" spans="1:11" x14ac:dyDescent="0.25">
      <c r="A125" s="37">
        <v>43123</v>
      </c>
      <c r="B125" s="161">
        <v>437</v>
      </c>
      <c r="C125" s="39">
        <v>449</v>
      </c>
      <c r="D125" s="39">
        <v>453</v>
      </c>
      <c r="E125" s="22" t="s">
        <v>775</v>
      </c>
      <c r="F125" s="40"/>
      <c r="G125" s="41" t="s">
        <v>694</v>
      </c>
      <c r="H125" s="42"/>
      <c r="I125" s="35">
        <v>56000000</v>
      </c>
      <c r="J125" s="35">
        <v>15866667</v>
      </c>
      <c r="K125" s="35">
        <f>+I125-J125</f>
        <v>40133333</v>
      </c>
    </row>
    <row r="126" spans="1:11" x14ac:dyDescent="0.25">
      <c r="A126" s="37">
        <v>43123</v>
      </c>
      <c r="B126" s="161">
        <v>411</v>
      </c>
      <c r="C126" s="39">
        <v>428</v>
      </c>
      <c r="D126" s="39">
        <v>460</v>
      </c>
      <c r="E126" s="22" t="s">
        <v>773</v>
      </c>
      <c r="F126" s="40"/>
      <c r="G126" s="41" t="s">
        <v>695</v>
      </c>
      <c r="H126" s="42"/>
      <c r="I126" s="35">
        <v>16000000</v>
      </c>
      <c r="J126" s="35">
        <v>2533333</v>
      </c>
      <c r="K126" s="35">
        <f>+I126-J126</f>
        <v>13466667</v>
      </c>
    </row>
    <row r="127" spans="1:11" x14ac:dyDescent="0.25">
      <c r="A127" s="37">
        <v>43124</v>
      </c>
      <c r="B127" s="161">
        <v>465</v>
      </c>
      <c r="C127" s="39">
        <v>379</v>
      </c>
      <c r="D127" s="39">
        <v>480</v>
      </c>
      <c r="E127" s="22" t="s">
        <v>776</v>
      </c>
      <c r="F127" s="40"/>
      <c r="G127" s="41" t="s">
        <v>696</v>
      </c>
      <c r="H127" s="42"/>
      <c r="I127" s="35">
        <v>94416000</v>
      </c>
      <c r="J127" s="35">
        <v>25290000</v>
      </c>
      <c r="K127" s="35">
        <f>+I127-J127</f>
        <v>69126000</v>
      </c>
    </row>
    <row r="128" spans="1:11" x14ac:dyDescent="0.25">
      <c r="A128" s="37">
        <v>43125</v>
      </c>
      <c r="B128" s="161">
        <v>438</v>
      </c>
      <c r="C128" s="39">
        <v>445</v>
      </c>
      <c r="D128" s="39">
        <v>490</v>
      </c>
      <c r="E128" s="22" t="s">
        <v>777</v>
      </c>
      <c r="F128" s="40"/>
      <c r="G128" s="41" t="s">
        <v>697</v>
      </c>
      <c r="H128" s="42"/>
      <c r="I128" s="35">
        <v>29200000</v>
      </c>
      <c r="J128" s="35">
        <v>4380000</v>
      </c>
      <c r="K128" s="35">
        <f t="shared" ref="K128:K193" si="1">+I128-J128</f>
        <v>24820000</v>
      </c>
    </row>
    <row r="129" spans="1:11" x14ac:dyDescent="0.25">
      <c r="A129" s="37">
        <v>43125</v>
      </c>
      <c r="B129" s="161">
        <v>474</v>
      </c>
      <c r="C129" s="39">
        <v>490</v>
      </c>
      <c r="D129" s="39">
        <v>502</v>
      </c>
      <c r="E129" s="22" t="s">
        <v>760</v>
      </c>
      <c r="F129" s="40"/>
      <c r="G129" s="41" t="s">
        <v>698</v>
      </c>
      <c r="H129" s="42"/>
      <c r="I129" s="35">
        <v>18000000</v>
      </c>
      <c r="J129" s="35">
        <v>8850000</v>
      </c>
      <c r="K129" s="35">
        <f t="shared" si="1"/>
        <v>9150000</v>
      </c>
    </row>
    <row r="130" spans="1:11" x14ac:dyDescent="0.25">
      <c r="A130" s="37">
        <v>43125</v>
      </c>
      <c r="B130" s="161">
        <v>491</v>
      </c>
      <c r="C130" s="39">
        <v>516</v>
      </c>
      <c r="D130" s="39">
        <v>504</v>
      </c>
      <c r="E130" s="22" t="s">
        <v>760</v>
      </c>
      <c r="F130" s="40"/>
      <c r="G130" s="41" t="s">
        <v>699</v>
      </c>
      <c r="H130" s="42"/>
      <c r="I130" s="35">
        <v>32000000</v>
      </c>
      <c r="J130" s="35">
        <v>8666667</v>
      </c>
      <c r="K130" s="35">
        <f t="shared" si="1"/>
        <v>23333333</v>
      </c>
    </row>
    <row r="131" spans="1:11" x14ac:dyDescent="0.25">
      <c r="A131" s="37">
        <v>43125</v>
      </c>
      <c r="B131" s="161">
        <v>492</v>
      </c>
      <c r="C131" s="39">
        <v>515</v>
      </c>
      <c r="D131" s="39">
        <v>514</v>
      </c>
      <c r="E131" s="22" t="s">
        <v>760</v>
      </c>
      <c r="F131" s="40"/>
      <c r="G131" s="41" t="s">
        <v>700</v>
      </c>
      <c r="H131" s="42"/>
      <c r="I131" s="35">
        <v>32000000</v>
      </c>
      <c r="J131" s="35">
        <v>8666667</v>
      </c>
      <c r="K131" s="35">
        <f t="shared" si="1"/>
        <v>23333333</v>
      </c>
    </row>
    <row r="132" spans="1:11" x14ac:dyDescent="0.25">
      <c r="A132" s="37">
        <v>43126</v>
      </c>
      <c r="B132" s="161">
        <v>506</v>
      </c>
      <c r="C132" s="39">
        <v>520</v>
      </c>
      <c r="D132" s="39">
        <v>518</v>
      </c>
      <c r="E132" s="22" t="s">
        <v>778</v>
      </c>
      <c r="F132" s="40"/>
      <c r="G132" s="41" t="s">
        <v>701</v>
      </c>
      <c r="H132" s="42"/>
      <c r="I132" s="35">
        <v>31256000</v>
      </c>
      <c r="J132" s="35">
        <v>7814000</v>
      </c>
      <c r="K132" s="35">
        <f t="shared" si="1"/>
        <v>23442000</v>
      </c>
    </row>
    <row r="133" spans="1:11" x14ac:dyDescent="0.25">
      <c r="A133" s="37">
        <v>43126</v>
      </c>
      <c r="B133" s="161">
        <v>512</v>
      </c>
      <c r="C133" s="39">
        <v>537</v>
      </c>
      <c r="D133" s="39">
        <v>520</v>
      </c>
      <c r="E133" s="22" t="s">
        <v>779</v>
      </c>
      <c r="F133" s="40"/>
      <c r="G133" s="41" t="s">
        <v>702</v>
      </c>
      <c r="H133" s="42"/>
      <c r="I133" s="35">
        <v>17600000</v>
      </c>
      <c r="J133" s="35">
        <v>4473333</v>
      </c>
      <c r="K133" s="35">
        <f t="shared" si="1"/>
        <v>13126667</v>
      </c>
    </row>
    <row r="134" spans="1:11" x14ac:dyDescent="0.25">
      <c r="A134" s="37">
        <v>43126</v>
      </c>
      <c r="B134" s="161">
        <v>477</v>
      </c>
      <c r="C134" s="39">
        <v>499</v>
      </c>
      <c r="D134" s="39">
        <v>523</v>
      </c>
      <c r="E134" s="22" t="s">
        <v>524</v>
      </c>
      <c r="F134" s="40"/>
      <c r="G134" s="41" t="s">
        <v>703</v>
      </c>
      <c r="H134" s="42"/>
      <c r="I134" s="35">
        <v>31256000</v>
      </c>
      <c r="J134" s="35">
        <v>8074467</v>
      </c>
      <c r="K134" s="35">
        <f t="shared" si="1"/>
        <v>23181533</v>
      </c>
    </row>
    <row r="135" spans="1:11" x14ac:dyDescent="0.25">
      <c r="A135" s="37">
        <v>43126</v>
      </c>
      <c r="B135" s="161">
        <v>505</v>
      </c>
      <c r="C135" s="39">
        <v>522</v>
      </c>
      <c r="D135" s="39">
        <v>527</v>
      </c>
      <c r="E135" s="22" t="s">
        <v>780</v>
      </c>
      <c r="F135" s="40"/>
      <c r="G135" s="41" t="s">
        <v>704</v>
      </c>
      <c r="H135" s="42"/>
      <c r="I135" s="35">
        <v>36000000</v>
      </c>
      <c r="J135" s="35">
        <v>9300000</v>
      </c>
      <c r="K135" s="35">
        <f t="shared" si="1"/>
        <v>26700000</v>
      </c>
    </row>
    <row r="136" spans="1:11" x14ac:dyDescent="0.25">
      <c r="A136" s="37">
        <v>43126</v>
      </c>
      <c r="B136" s="161">
        <v>513</v>
      </c>
      <c r="C136" s="39">
        <v>539</v>
      </c>
      <c r="D136" s="39">
        <v>530</v>
      </c>
      <c r="E136" s="22" t="s">
        <v>781</v>
      </c>
      <c r="F136" s="40"/>
      <c r="G136" s="41" t="s">
        <v>705</v>
      </c>
      <c r="H136" s="42"/>
      <c r="I136" s="35">
        <v>32000000</v>
      </c>
      <c r="J136" s="35">
        <v>8133333</v>
      </c>
      <c r="K136" s="35">
        <f t="shared" si="1"/>
        <v>23866667</v>
      </c>
    </row>
    <row r="137" spans="1:11" x14ac:dyDescent="0.25">
      <c r="A137" s="37">
        <v>43126</v>
      </c>
      <c r="B137" s="161">
        <v>521</v>
      </c>
      <c r="C137" s="39">
        <v>546</v>
      </c>
      <c r="D137" s="39">
        <v>535</v>
      </c>
      <c r="E137" s="22" t="s">
        <v>519</v>
      </c>
      <c r="F137" s="40"/>
      <c r="G137" s="41" t="s">
        <v>706</v>
      </c>
      <c r="H137" s="42"/>
      <c r="I137" s="35">
        <v>32000000</v>
      </c>
      <c r="J137" s="35">
        <v>8266667</v>
      </c>
      <c r="K137" s="35">
        <f t="shared" si="1"/>
        <v>23733333</v>
      </c>
    </row>
    <row r="138" spans="1:11" x14ac:dyDescent="0.25">
      <c r="A138" s="37">
        <v>43126</v>
      </c>
      <c r="B138" s="161">
        <v>524</v>
      </c>
      <c r="C138" s="39">
        <v>548</v>
      </c>
      <c r="D138" s="39">
        <v>536</v>
      </c>
      <c r="E138" s="22" t="s">
        <v>519</v>
      </c>
      <c r="F138" s="40"/>
      <c r="G138" s="41" t="s">
        <v>707</v>
      </c>
      <c r="H138" s="42"/>
      <c r="I138" s="35">
        <v>32000000</v>
      </c>
      <c r="J138" s="35">
        <v>8266667</v>
      </c>
      <c r="K138" s="35">
        <f t="shared" si="1"/>
        <v>23733333</v>
      </c>
    </row>
    <row r="139" spans="1:11" x14ac:dyDescent="0.25">
      <c r="A139" s="37">
        <v>43126</v>
      </c>
      <c r="B139" s="161">
        <v>510</v>
      </c>
      <c r="C139" s="39">
        <v>535</v>
      </c>
      <c r="D139" s="39">
        <v>539</v>
      </c>
      <c r="E139" s="22" t="s">
        <v>757</v>
      </c>
      <c r="F139" s="40"/>
      <c r="G139" s="41" t="s">
        <v>708</v>
      </c>
      <c r="H139" s="42"/>
      <c r="I139" s="35">
        <v>36000000</v>
      </c>
      <c r="J139" s="35">
        <v>9300000</v>
      </c>
      <c r="K139" s="35">
        <f t="shared" si="1"/>
        <v>26700000</v>
      </c>
    </row>
    <row r="140" spans="1:11" x14ac:dyDescent="0.25">
      <c r="A140" s="37">
        <v>43126</v>
      </c>
      <c r="B140" s="161">
        <v>476</v>
      </c>
      <c r="C140" s="39">
        <v>498</v>
      </c>
      <c r="D140" s="39">
        <v>542</v>
      </c>
      <c r="E140" s="22" t="s">
        <v>524</v>
      </c>
      <c r="F140" s="40"/>
      <c r="G140" s="41" t="s">
        <v>709</v>
      </c>
      <c r="H140" s="42"/>
      <c r="I140" s="35">
        <v>31256000</v>
      </c>
      <c r="J140" s="35">
        <v>7944233</v>
      </c>
      <c r="K140" s="35">
        <f t="shared" si="1"/>
        <v>23311767</v>
      </c>
    </row>
    <row r="141" spans="1:11" x14ac:dyDescent="0.25">
      <c r="A141" s="37">
        <v>43126</v>
      </c>
      <c r="B141" s="161">
        <v>515</v>
      </c>
      <c r="C141" s="39">
        <v>538</v>
      </c>
      <c r="D141" s="39">
        <v>543</v>
      </c>
      <c r="E141" s="22" t="s">
        <v>521</v>
      </c>
      <c r="F141" s="40"/>
      <c r="G141" s="41" t="s">
        <v>710</v>
      </c>
      <c r="H141" s="42"/>
      <c r="I141" s="35">
        <v>34400000</v>
      </c>
      <c r="J141" s="35">
        <v>8886667</v>
      </c>
      <c r="K141" s="35">
        <f t="shared" si="1"/>
        <v>25513333</v>
      </c>
    </row>
    <row r="142" spans="1:11" x14ac:dyDescent="0.25">
      <c r="A142" s="37">
        <v>43126</v>
      </c>
      <c r="B142" s="161">
        <v>493</v>
      </c>
      <c r="C142" s="39">
        <v>514</v>
      </c>
      <c r="D142" s="39">
        <v>545</v>
      </c>
      <c r="E142" s="22" t="s">
        <v>760</v>
      </c>
      <c r="F142" s="40"/>
      <c r="G142" s="41" t="s">
        <v>711</v>
      </c>
      <c r="H142" s="42"/>
      <c r="I142" s="35">
        <v>32000000</v>
      </c>
      <c r="J142" s="35">
        <v>8666667</v>
      </c>
      <c r="K142" s="35">
        <f t="shared" si="1"/>
        <v>23333333</v>
      </c>
    </row>
    <row r="143" spans="1:11" x14ac:dyDescent="0.25">
      <c r="A143" s="37">
        <v>43126</v>
      </c>
      <c r="B143" s="161">
        <v>514</v>
      </c>
      <c r="C143" s="39">
        <v>540</v>
      </c>
      <c r="D143" s="39">
        <v>548</v>
      </c>
      <c r="E143" s="22" t="s">
        <v>781</v>
      </c>
      <c r="F143" s="40"/>
      <c r="G143" s="41" t="s">
        <v>712</v>
      </c>
      <c r="H143" s="42"/>
      <c r="I143" s="35">
        <v>32000000</v>
      </c>
      <c r="J143" s="35">
        <v>8266667</v>
      </c>
      <c r="K143" s="35">
        <f t="shared" si="1"/>
        <v>23733333</v>
      </c>
    </row>
    <row r="144" spans="1:11" x14ac:dyDescent="0.25">
      <c r="A144" s="37">
        <v>43126</v>
      </c>
      <c r="B144" s="161">
        <v>517</v>
      </c>
      <c r="C144" s="39">
        <v>542</v>
      </c>
      <c r="D144" s="39">
        <v>549</v>
      </c>
      <c r="E144" s="22" t="s">
        <v>782</v>
      </c>
      <c r="F144" s="40"/>
      <c r="G144" s="41" t="s">
        <v>713</v>
      </c>
      <c r="H144" s="42"/>
      <c r="I144" s="35">
        <v>36000000</v>
      </c>
      <c r="J144" s="35">
        <v>9150000</v>
      </c>
      <c r="K144" s="35">
        <f t="shared" si="1"/>
        <v>26850000</v>
      </c>
    </row>
    <row r="145" spans="1:11" x14ac:dyDescent="0.25">
      <c r="A145" s="37">
        <v>43126</v>
      </c>
      <c r="B145" s="161">
        <v>519</v>
      </c>
      <c r="C145" s="39">
        <v>533</v>
      </c>
      <c r="D145" s="39">
        <v>550</v>
      </c>
      <c r="E145" s="22" t="s">
        <v>783</v>
      </c>
      <c r="F145" s="40"/>
      <c r="G145" s="41" t="s">
        <v>714</v>
      </c>
      <c r="H145" s="42"/>
      <c r="I145" s="35">
        <v>56000000</v>
      </c>
      <c r="J145" s="35">
        <v>15166667</v>
      </c>
      <c r="K145" s="35">
        <f t="shared" si="1"/>
        <v>40833333</v>
      </c>
    </row>
    <row r="146" spans="1:11" x14ac:dyDescent="0.25">
      <c r="A146" s="37">
        <v>43126</v>
      </c>
      <c r="B146" s="161">
        <v>531</v>
      </c>
      <c r="C146" s="39">
        <v>555</v>
      </c>
      <c r="D146" s="39">
        <v>552</v>
      </c>
      <c r="E146" s="22" t="s">
        <v>784</v>
      </c>
      <c r="F146" s="40"/>
      <c r="G146" s="41" t="s">
        <v>715</v>
      </c>
      <c r="H146" s="42"/>
      <c r="I146" s="35">
        <v>32000000</v>
      </c>
      <c r="J146" s="35">
        <v>8133333</v>
      </c>
      <c r="K146" s="35">
        <f t="shared" si="1"/>
        <v>23866667</v>
      </c>
    </row>
    <row r="147" spans="1:11" x14ac:dyDescent="0.25">
      <c r="A147" s="37">
        <v>43126</v>
      </c>
      <c r="B147" s="161">
        <v>498</v>
      </c>
      <c r="C147" s="39">
        <v>536</v>
      </c>
      <c r="D147" s="39">
        <v>558</v>
      </c>
      <c r="E147" s="22" t="s">
        <v>540</v>
      </c>
      <c r="F147" s="40"/>
      <c r="G147" s="41" t="s">
        <v>716</v>
      </c>
      <c r="H147" s="42"/>
      <c r="I147" s="35">
        <v>37600000</v>
      </c>
      <c r="J147" s="35">
        <v>4856667</v>
      </c>
      <c r="K147" s="35">
        <f t="shared" si="1"/>
        <v>32743333</v>
      </c>
    </row>
    <row r="148" spans="1:11" x14ac:dyDescent="0.25">
      <c r="A148" s="37">
        <v>43126</v>
      </c>
      <c r="B148" s="161">
        <v>523</v>
      </c>
      <c r="C148" s="39">
        <v>549</v>
      </c>
      <c r="D148" s="39">
        <v>561</v>
      </c>
      <c r="E148" s="22" t="s">
        <v>519</v>
      </c>
      <c r="F148" s="40"/>
      <c r="G148" s="41" t="s">
        <v>717</v>
      </c>
      <c r="H148" s="42"/>
      <c r="I148" s="35">
        <v>32000000</v>
      </c>
      <c r="J148" s="35">
        <v>8133333</v>
      </c>
      <c r="K148" s="35">
        <f t="shared" si="1"/>
        <v>23866667</v>
      </c>
    </row>
    <row r="149" spans="1:11" x14ac:dyDescent="0.25">
      <c r="A149" s="37">
        <v>43126</v>
      </c>
      <c r="B149" s="161">
        <v>528</v>
      </c>
      <c r="C149" s="39">
        <v>552</v>
      </c>
      <c r="D149" s="39">
        <v>568</v>
      </c>
      <c r="E149" s="22" t="s">
        <v>539</v>
      </c>
      <c r="F149" s="40"/>
      <c r="G149" s="41" t="s">
        <v>718</v>
      </c>
      <c r="H149" s="42"/>
      <c r="I149" s="35">
        <v>17600000</v>
      </c>
      <c r="J149" s="35">
        <v>4326667</v>
      </c>
      <c r="K149" s="35">
        <f t="shared" si="1"/>
        <v>13273333</v>
      </c>
    </row>
    <row r="150" spans="1:11" x14ac:dyDescent="0.25">
      <c r="A150" s="37">
        <v>43126</v>
      </c>
      <c r="B150" s="161">
        <v>504</v>
      </c>
      <c r="C150" s="39">
        <v>521</v>
      </c>
      <c r="D150" s="39">
        <v>572</v>
      </c>
      <c r="E150" s="22" t="s">
        <v>780</v>
      </c>
      <c r="F150" s="40"/>
      <c r="G150" s="41" t="s">
        <v>719</v>
      </c>
      <c r="H150" s="42"/>
      <c r="I150" s="35">
        <v>36000000</v>
      </c>
      <c r="J150" s="35">
        <v>4500000</v>
      </c>
      <c r="K150" s="35">
        <f t="shared" si="1"/>
        <v>31500000</v>
      </c>
    </row>
    <row r="151" spans="1:11" x14ac:dyDescent="0.25">
      <c r="A151" s="37">
        <v>43126</v>
      </c>
      <c r="B151" s="161">
        <v>551</v>
      </c>
      <c r="C151" s="39">
        <v>597</v>
      </c>
      <c r="D151" s="39">
        <v>574</v>
      </c>
      <c r="E151" s="22" t="s">
        <v>785</v>
      </c>
      <c r="F151" s="40"/>
      <c r="G151" s="41" t="s">
        <v>720</v>
      </c>
      <c r="H151" s="42"/>
      <c r="I151" s="35">
        <v>17600000</v>
      </c>
      <c r="J151" s="35">
        <v>4400000</v>
      </c>
      <c r="K151" s="35">
        <f t="shared" si="1"/>
        <v>13200000</v>
      </c>
    </row>
    <row r="152" spans="1:11" x14ac:dyDescent="0.25">
      <c r="A152" s="37">
        <v>43126</v>
      </c>
      <c r="B152" s="161">
        <v>579</v>
      </c>
      <c r="C152" s="39">
        <v>646</v>
      </c>
      <c r="D152" s="39">
        <v>583</v>
      </c>
      <c r="E152" s="22" t="s">
        <v>786</v>
      </c>
      <c r="F152" s="40"/>
      <c r="G152" s="41" t="s">
        <v>721</v>
      </c>
      <c r="H152" s="42"/>
      <c r="I152" s="35">
        <v>58400000</v>
      </c>
      <c r="J152" s="35">
        <v>14843333</v>
      </c>
      <c r="K152" s="35">
        <f t="shared" si="1"/>
        <v>43556667</v>
      </c>
    </row>
    <row r="153" spans="1:11" x14ac:dyDescent="0.25">
      <c r="A153" s="37">
        <v>43126</v>
      </c>
      <c r="B153" s="161">
        <v>578</v>
      </c>
      <c r="C153" s="39">
        <v>626</v>
      </c>
      <c r="D153" s="39">
        <v>589</v>
      </c>
      <c r="E153" s="22" t="s">
        <v>787</v>
      </c>
      <c r="F153" s="40"/>
      <c r="G153" s="41" t="s">
        <v>722</v>
      </c>
      <c r="H153" s="42"/>
      <c r="I153" s="35">
        <v>37600000</v>
      </c>
      <c r="J153" s="35">
        <v>9556667</v>
      </c>
      <c r="K153" s="35">
        <f t="shared" si="1"/>
        <v>28043333</v>
      </c>
    </row>
    <row r="154" spans="1:11" x14ac:dyDescent="0.25">
      <c r="A154" s="37">
        <v>43126</v>
      </c>
      <c r="B154" s="161">
        <v>527</v>
      </c>
      <c r="C154" s="39">
        <v>550</v>
      </c>
      <c r="D154" s="39">
        <v>592</v>
      </c>
      <c r="E154" s="22" t="s">
        <v>539</v>
      </c>
      <c r="F154" s="40"/>
      <c r="G154" s="41" t="s">
        <v>723</v>
      </c>
      <c r="H154" s="42"/>
      <c r="I154" s="35">
        <v>17600000</v>
      </c>
      <c r="J154" s="35">
        <v>4326667</v>
      </c>
      <c r="K154" s="35">
        <f t="shared" si="1"/>
        <v>13273333</v>
      </c>
    </row>
    <row r="155" spans="1:11" x14ac:dyDescent="0.25">
      <c r="A155" s="37">
        <v>43126</v>
      </c>
      <c r="B155" s="161">
        <v>572</v>
      </c>
      <c r="C155" s="39">
        <v>592</v>
      </c>
      <c r="D155" s="39">
        <v>593</v>
      </c>
      <c r="E155" s="22" t="s">
        <v>788</v>
      </c>
      <c r="F155" s="40"/>
      <c r="G155" s="41" t="s">
        <v>724</v>
      </c>
      <c r="H155" s="42"/>
      <c r="I155" s="35">
        <v>39992000</v>
      </c>
      <c r="J155" s="35">
        <v>9998000</v>
      </c>
      <c r="K155" s="35">
        <f t="shared" si="1"/>
        <v>29994000</v>
      </c>
    </row>
    <row r="156" spans="1:11" x14ac:dyDescent="0.25">
      <c r="A156" s="37">
        <v>43126</v>
      </c>
      <c r="B156" s="161">
        <v>526</v>
      </c>
      <c r="C156" s="39">
        <v>551</v>
      </c>
      <c r="D156" s="39">
        <v>594</v>
      </c>
      <c r="E156" s="22" t="s">
        <v>539</v>
      </c>
      <c r="F156" s="40"/>
      <c r="G156" s="41" t="s">
        <v>725</v>
      </c>
      <c r="H156" s="42"/>
      <c r="I156" s="35">
        <v>17600000</v>
      </c>
      <c r="J156" s="35">
        <v>2200000</v>
      </c>
      <c r="K156" s="35">
        <f t="shared" si="1"/>
        <v>15400000</v>
      </c>
    </row>
    <row r="157" spans="1:11" x14ac:dyDescent="0.25">
      <c r="A157" s="37">
        <v>43126</v>
      </c>
      <c r="B157" s="161">
        <v>574</v>
      </c>
      <c r="C157" s="39">
        <v>588</v>
      </c>
      <c r="D157" s="39">
        <v>595</v>
      </c>
      <c r="E157" s="22" t="s">
        <v>788</v>
      </c>
      <c r="F157" s="40"/>
      <c r="G157" s="41" t="s">
        <v>726</v>
      </c>
      <c r="H157" s="42"/>
      <c r="I157" s="35">
        <v>39992000</v>
      </c>
      <c r="J157" s="35">
        <v>9831367</v>
      </c>
      <c r="K157" s="35">
        <f t="shared" si="1"/>
        <v>30160633</v>
      </c>
    </row>
    <row r="158" spans="1:11" x14ac:dyDescent="0.25">
      <c r="A158" s="37">
        <v>43126</v>
      </c>
      <c r="B158" s="161">
        <v>536</v>
      </c>
      <c r="C158" s="39">
        <v>571</v>
      </c>
      <c r="D158" s="39">
        <v>596</v>
      </c>
      <c r="E158" s="22" t="s">
        <v>779</v>
      </c>
      <c r="F158" s="40"/>
      <c r="G158" s="41" t="s">
        <v>727</v>
      </c>
      <c r="H158" s="42"/>
      <c r="I158" s="35">
        <v>28000000</v>
      </c>
      <c r="J158" s="35">
        <v>7116667</v>
      </c>
      <c r="K158" s="35">
        <f t="shared" si="1"/>
        <v>20883333</v>
      </c>
    </row>
    <row r="159" spans="1:11" x14ac:dyDescent="0.25">
      <c r="A159" s="37">
        <v>43126</v>
      </c>
      <c r="B159" s="161">
        <v>499</v>
      </c>
      <c r="C159" s="39">
        <v>534</v>
      </c>
      <c r="D159" s="39">
        <v>598</v>
      </c>
      <c r="E159" s="22" t="s">
        <v>789</v>
      </c>
      <c r="F159" s="40"/>
      <c r="G159" s="41" t="s">
        <v>728</v>
      </c>
      <c r="H159" s="42"/>
      <c r="I159" s="35">
        <v>48000000</v>
      </c>
      <c r="J159" s="35">
        <v>6200000</v>
      </c>
      <c r="K159" s="35">
        <f t="shared" si="1"/>
        <v>41800000</v>
      </c>
    </row>
    <row r="160" spans="1:11" x14ac:dyDescent="0.25">
      <c r="A160" s="37">
        <v>43126</v>
      </c>
      <c r="B160" s="161">
        <v>585</v>
      </c>
      <c r="C160" s="39">
        <v>584</v>
      </c>
      <c r="D160" s="39">
        <v>599</v>
      </c>
      <c r="E160" s="22" t="s">
        <v>790</v>
      </c>
      <c r="F160" s="40"/>
      <c r="G160" s="41" t="s">
        <v>729</v>
      </c>
      <c r="H160" s="42"/>
      <c r="I160" s="35">
        <v>17600000</v>
      </c>
      <c r="J160" s="35">
        <v>4546667</v>
      </c>
      <c r="K160" s="35">
        <f t="shared" si="1"/>
        <v>13053333</v>
      </c>
    </row>
    <row r="161" spans="1:11" x14ac:dyDescent="0.25">
      <c r="A161" s="37">
        <v>43126</v>
      </c>
      <c r="B161" s="161">
        <v>470</v>
      </c>
      <c r="C161" s="39">
        <v>487</v>
      </c>
      <c r="D161" s="39">
        <v>602</v>
      </c>
      <c r="E161" s="22" t="s">
        <v>791</v>
      </c>
      <c r="F161" s="40"/>
      <c r="G161" s="41" t="s">
        <v>730</v>
      </c>
      <c r="H161" s="42"/>
      <c r="I161" s="35">
        <v>31256000</v>
      </c>
      <c r="J161" s="35">
        <v>7814000</v>
      </c>
      <c r="K161" s="35">
        <f t="shared" si="1"/>
        <v>23442000</v>
      </c>
    </row>
    <row r="162" spans="1:11" x14ac:dyDescent="0.25">
      <c r="A162" s="37">
        <v>43126</v>
      </c>
      <c r="B162" s="161">
        <v>604</v>
      </c>
      <c r="C162" s="39">
        <v>644</v>
      </c>
      <c r="D162" s="39">
        <v>607</v>
      </c>
      <c r="E162" s="22" t="s">
        <v>792</v>
      </c>
      <c r="F162" s="40"/>
      <c r="G162" s="41" t="s">
        <v>731</v>
      </c>
      <c r="H162" s="42"/>
      <c r="I162" s="35">
        <v>60000000</v>
      </c>
      <c r="J162" s="35">
        <v>7750000</v>
      </c>
      <c r="K162" s="35">
        <f t="shared" si="1"/>
        <v>52250000</v>
      </c>
    </row>
    <row r="163" spans="1:11" x14ac:dyDescent="0.25">
      <c r="A163" s="37">
        <v>43126</v>
      </c>
      <c r="B163" s="161">
        <v>518</v>
      </c>
      <c r="C163" s="39">
        <v>532</v>
      </c>
      <c r="D163" s="39">
        <v>616</v>
      </c>
      <c r="E163" s="22" t="s">
        <v>793</v>
      </c>
      <c r="F163" s="40"/>
      <c r="G163" s="41" t="s">
        <v>732</v>
      </c>
      <c r="H163" s="42"/>
      <c r="I163" s="35">
        <v>39992000</v>
      </c>
      <c r="J163" s="35">
        <v>10164633</v>
      </c>
      <c r="K163" s="35">
        <f t="shared" si="1"/>
        <v>29827367</v>
      </c>
    </row>
    <row r="164" spans="1:11" x14ac:dyDescent="0.25">
      <c r="A164" s="37">
        <v>43126</v>
      </c>
      <c r="B164" s="161">
        <v>571</v>
      </c>
      <c r="C164" s="39">
        <v>594</v>
      </c>
      <c r="D164" s="39">
        <v>621</v>
      </c>
      <c r="E164" s="22" t="s">
        <v>788</v>
      </c>
      <c r="F164" s="40"/>
      <c r="G164" s="41" t="s">
        <v>733</v>
      </c>
      <c r="H164" s="42"/>
      <c r="I164" s="35">
        <v>39992000</v>
      </c>
      <c r="J164" s="35">
        <v>10164633</v>
      </c>
      <c r="K164" s="35">
        <f t="shared" si="1"/>
        <v>29827367</v>
      </c>
    </row>
    <row r="165" spans="1:11" x14ac:dyDescent="0.25">
      <c r="A165" s="37">
        <v>43126</v>
      </c>
      <c r="B165" s="161">
        <v>570</v>
      </c>
      <c r="C165" s="39">
        <v>596</v>
      </c>
      <c r="D165" s="39">
        <v>622</v>
      </c>
      <c r="E165" s="22" t="s">
        <v>788</v>
      </c>
      <c r="F165" s="40"/>
      <c r="G165" s="41" t="s">
        <v>734</v>
      </c>
      <c r="H165" s="42"/>
      <c r="I165" s="35">
        <v>39992000</v>
      </c>
      <c r="J165" s="35">
        <v>9998000</v>
      </c>
      <c r="K165" s="35">
        <f t="shared" si="1"/>
        <v>29994000</v>
      </c>
    </row>
    <row r="166" spans="1:11" x14ac:dyDescent="0.25">
      <c r="A166" s="37">
        <v>43126</v>
      </c>
      <c r="B166" s="161">
        <v>635</v>
      </c>
      <c r="C166" s="39">
        <v>677</v>
      </c>
      <c r="D166" s="39">
        <v>636</v>
      </c>
      <c r="E166" s="22" t="s">
        <v>794</v>
      </c>
      <c r="F166" s="40"/>
      <c r="G166" s="41" t="s">
        <v>735</v>
      </c>
      <c r="H166" s="42"/>
      <c r="I166" s="35">
        <v>36000000</v>
      </c>
      <c r="J166" s="35">
        <v>9150000</v>
      </c>
      <c r="K166" s="35">
        <f t="shared" si="1"/>
        <v>26850000</v>
      </c>
    </row>
    <row r="167" spans="1:11" x14ac:dyDescent="0.25">
      <c r="A167" s="37">
        <v>43126</v>
      </c>
      <c r="B167" s="161">
        <v>559</v>
      </c>
      <c r="C167" s="39">
        <v>541</v>
      </c>
      <c r="D167" s="39">
        <v>645</v>
      </c>
      <c r="E167" s="22" t="s">
        <v>795</v>
      </c>
      <c r="F167" s="40"/>
      <c r="G167" s="41" t="s">
        <v>736</v>
      </c>
      <c r="H167" s="42"/>
      <c r="I167" s="35">
        <v>58720000</v>
      </c>
      <c r="J167" s="35">
        <v>29849333</v>
      </c>
      <c r="K167" s="35">
        <f t="shared" si="1"/>
        <v>28870667</v>
      </c>
    </row>
    <row r="168" spans="1:11" x14ac:dyDescent="0.25">
      <c r="A168" s="37">
        <v>43126</v>
      </c>
      <c r="B168" s="161">
        <v>522</v>
      </c>
      <c r="C168" s="39">
        <v>547</v>
      </c>
      <c r="D168" s="39">
        <v>647</v>
      </c>
      <c r="E168" s="22" t="s">
        <v>519</v>
      </c>
      <c r="F168" s="40"/>
      <c r="G168" s="41" t="s">
        <v>737</v>
      </c>
      <c r="H168" s="42"/>
      <c r="I168" s="35">
        <v>32000000</v>
      </c>
      <c r="J168" s="35">
        <v>8000000</v>
      </c>
      <c r="K168" s="35">
        <f t="shared" si="1"/>
        <v>24000000</v>
      </c>
    </row>
    <row r="169" spans="1:11" x14ac:dyDescent="0.25">
      <c r="A169" s="37">
        <v>43126</v>
      </c>
      <c r="B169" s="161">
        <v>569</v>
      </c>
      <c r="C169" s="39">
        <v>603</v>
      </c>
      <c r="D169" s="39">
        <v>649</v>
      </c>
      <c r="E169" s="22" t="s">
        <v>788</v>
      </c>
      <c r="F169" s="40"/>
      <c r="G169" s="41" t="s">
        <v>738</v>
      </c>
      <c r="H169" s="42"/>
      <c r="I169" s="35">
        <v>39992000</v>
      </c>
      <c r="J169" s="35">
        <v>9998000</v>
      </c>
      <c r="K169" s="35">
        <f t="shared" si="1"/>
        <v>29994000</v>
      </c>
    </row>
    <row r="170" spans="1:11" x14ac:dyDescent="0.25">
      <c r="A170" s="37">
        <v>43126</v>
      </c>
      <c r="B170" s="161">
        <v>642</v>
      </c>
      <c r="C170" s="39">
        <v>676</v>
      </c>
      <c r="D170" s="39">
        <v>650</v>
      </c>
      <c r="E170" s="22" t="s">
        <v>796</v>
      </c>
      <c r="F170" s="40"/>
      <c r="G170" s="41" t="s">
        <v>739</v>
      </c>
      <c r="H170" s="42"/>
      <c r="I170" s="35">
        <v>17600000</v>
      </c>
      <c r="J170" s="35">
        <v>2346667</v>
      </c>
      <c r="K170" s="35">
        <f t="shared" si="1"/>
        <v>15253333</v>
      </c>
    </row>
    <row r="171" spans="1:11" x14ac:dyDescent="0.25">
      <c r="A171" s="37">
        <v>43126</v>
      </c>
      <c r="B171" s="161">
        <v>495</v>
      </c>
      <c r="C171" s="39">
        <v>512</v>
      </c>
      <c r="D171" s="39">
        <v>652</v>
      </c>
      <c r="E171" s="22" t="s">
        <v>797</v>
      </c>
      <c r="F171" s="40"/>
      <c r="G171" s="41" t="s">
        <v>740</v>
      </c>
      <c r="H171" s="42"/>
      <c r="I171" s="35">
        <v>39992000</v>
      </c>
      <c r="J171" s="35">
        <v>9331467</v>
      </c>
      <c r="K171" s="35">
        <f t="shared" si="1"/>
        <v>30660533</v>
      </c>
    </row>
    <row r="172" spans="1:11" x14ac:dyDescent="0.25">
      <c r="A172" s="37">
        <v>43126</v>
      </c>
      <c r="B172" s="161">
        <v>525</v>
      </c>
      <c r="C172" s="39">
        <v>554</v>
      </c>
      <c r="D172" s="39">
        <v>655</v>
      </c>
      <c r="E172" s="22" t="s">
        <v>539</v>
      </c>
      <c r="F172" s="40"/>
      <c r="G172" s="41" t="s">
        <v>741</v>
      </c>
      <c r="H172" s="42"/>
      <c r="I172" s="35">
        <v>17600000</v>
      </c>
      <c r="J172" s="35">
        <v>4473333</v>
      </c>
      <c r="K172" s="35">
        <f t="shared" si="1"/>
        <v>13126667</v>
      </c>
    </row>
    <row r="173" spans="1:11" x14ac:dyDescent="0.25">
      <c r="A173" s="37">
        <v>43126</v>
      </c>
      <c r="B173" s="161">
        <v>573</v>
      </c>
      <c r="C173" s="39">
        <v>590</v>
      </c>
      <c r="D173" s="39">
        <v>657</v>
      </c>
      <c r="E173" s="22" t="s">
        <v>788</v>
      </c>
      <c r="F173" s="40"/>
      <c r="G173" s="41" t="s">
        <v>742</v>
      </c>
      <c r="H173" s="42"/>
      <c r="I173" s="35">
        <v>39992000</v>
      </c>
      <c r="J173" s="35">
        <v>9998000</v>
      </c>
      <c r="K173" s="35">
        <f t="shared" si="1"/>
        <v>29994000</v>
      </c>
    </row>
    <row r="174" spans="1:11" x14ac:dyDescent="0.25">
      <c r="A174" s="37">
        <v>43126</v>
      </c>
      <c r="B174" s="161">
        <v>649</v>
      </c>
      <c r="C174" s="39">
        <v>678</v>
      </c>
      <c r="D174" s="39">
        <v>659</v>
      </c>
      <c r="E174" s="22" t="s">
        <v>798</v>
      </c>
      <c r="F174" s="40"/>
      <c r="G174" s="41" t="s">
        <v>743</v>
      </c>
      <c r="H174" s="42"/>
      <c r="I174" s="35">
        <v>24075000</v>
      </c>
      <c r="J174" s="35">
        <v>0</v>
      </c>
      <c r="K174" s="35">
        <f t="shared" si="1"/>
        <v>24075000</v>
      </c>
    </row>
    <row r="175" spans="1:11" x14ac:dyDescent="0.25">
      <c r="A175" s="37">
        <v>43126</v>
      </c>
      <c r="B175" s="161">
        <v>638</v>
      </c>
      <c r="C175" s="39">
        <v>679</v>
      </c>
      <c r="D175" s="39">
        <v>662</v>
      </c>
      <c r="E175" s="22" t="s">
        <v>539</v>
      </c>
      <c r="F175" s="40"/>
      <c r="G175" s="41" t="s">
        <v>744</v>
      </c>
      <c r="H175" s="42"/>
      <c r="I175" s="35">
        <v>18120000</v>
      </c>
      <c r="J175" s="35">
        <v>4530000</v>
      </c>
      <c r="K175" s="35">
        <f t="shared" si="1"/>
        <v>13590000</v>
      </c>
    </row>
    <row r="176" spans="1:11" x14ac:dyDescent="0.25">
      <c r="A176" s="37">
        <v>43132</v>
      </c>
      <c r="B176" s="161" t="s">
        <v>1272</v>
      </c>
      <c r="C176" s="39">
        <v>239</v>
      </c>
      <c r="D176" s="39">
        <v>682</v>
      </c>
      <c r="E176" s="22" t="s">
        <v>1274</v>
      </c>
      <c r="F176" s="40"/>
      <c r="G176" s="41" t="s">
        <v>124</v>
      </c>
      <c r="H176" s="42"/>
      <c r="I176" s="35">
        <v>211310</v>
      </c>
      <c r="J176" s="35">
        <v>211310</v>
      </c>
      <c r="K176" s="35">
        <f t="shared" si="1"/>
        <v>0</v>
      </c>
    </row>
    <row r="177" spans="1:11" x14ac:dyDescent="0.25">
      <c r="A177" s="37">
        <v>43136</v>
      </c>
      <c r="B177" s="161" t="s">
        <v>1273</v>
      </c>
      <c r="C177" s="39">
        <v>239</v>
      </c>
      <c r="D177" s="39">
        <v>684</v>
      </c>
      <c r="E177" s="22" t="s">
        <v>1275</v>
      </c>
      <c r="F177" s="40"/>
      <c r="G177" s="41" t="s">
        <v>124</v>
      </c>
      <c r="H177" s="42"/>
      <c r="I177" s="35">
        <v>273050</v>
      </c>
      <c r="J177" s="35">
        <v>273050</v>
      </c>
      <c r="K177" s="35">
        <f t="shared" si="1"/>
        <v>0</v>
      </c>
    </row>
    <row r="178" spans="1:11" x14ac:dyDescent="0.25">
      <c r="A178" s="37">
        <v>43145</v>
      </c>
      <c r="B178" s="38" t="s">
        <v>114</v>
      </c>
      <c r="C178" s="39">
        <v>711</v>
      </c>
      <c r="D178" s="39">
        <v>696</v>
      </c>
      <c r="E178" s="22" t="s">
        <v>1284</v>
      </c>
      <c r="F178" s="40"/>
      <c r="G178" s="41" t="s">
        <v>148</v>
      </c>
      <c r="H178" s="42"/>
      <c r="I178" s="35">
        <v>5198000</v>
      </c>
      <c r="J178" s="35">
        <v>0</v>
      </c>
      <c r="K178" s="35">
        <f t="shared" si="1"/>
        <v>5198000</v>
      </c>
    </row>
    <row r="179" spans="1:11" x14ac:dyDescent="0.25">
      <c r="A179" s="37">
        <v>43150</v>
      </c>
      <c r="B179" s="38" t="s">
        <v>1287</v>
      </c>
      <c r="C179" s="39">
        <v>239</v>
      </c>
      <c r="D179" s="39">
        <v>720</v>
      </c>
      <c r="E179" s="22" t="s">
        <v>1288</v>
      </c>
      <c r="F179" s="40"/>
      <c r="G179" s="41" t="s">
        <v>124</v>
      </c>
      <c r="H179" s="42"/>
      <c r="I179" s="35">
        <v>26280</v>
      </c>
      <c r="J179" s="35">
        <v>26280</v>
      </c>
      <c r="K179" s="35">
        <f t="shared" si="1"/>
        <v>0</v>
      </c>
    </row>
    <row r="180" spans="1:11" x14ac:dyDescent="0.25">
      <c r="A180" s="37">
        <v>43159</v>
      </c>
      <c r="B180" s="164" t="s">
        <v>1291</v>
      </c>
      <c r="C180" s="39">
        <v>713</v>
      </c>
      <c r="D180" s="39">
        <v>736</v>
      </c>
      <c r="E180" s="22" t="s">
        <v>1292</v>
      </c>
      <c r="F180" s="40"/>
      <c r="G180" s="41" t="s">
        <v>1293</v>
      </c>
      <c r="H180" s="42"/>
      <c r="I180" s="35">
        <v>1503787594</v>
      </c>
      <c r="J180" s="35">
        <v>1503787594</v>
      </c>
      <c r="K180" s="35">
        <f t="shared" si="1"/>
        <v>0</v>
      </c>
    </row>
    <row r="181" spans="1:11" x14ac:dyDescent="0.25">
      <c r="A181" s="37">
        <v>43160</v>
      </c>
      <c r="B181" s="164" t="s">
        <v>1294</v>
      </c>
      <c r="C181" s="39">
        <v>239</v>
      </c>
      <c r="D181" s="39">
        <v>737</v>
      </c>
      <c r="E181" s="22" t="s">
        <v>1297</v>
      </c>
      <c r="F181" s="40"/>
      <c r="G181" s="41" t="s">
        <v>124</v>
      </c>
      <c r="H181" s="42"/>
      <c r="I181" s="35">
        <v>153380</v>
      </c>
      <c r="J181" s="35">
        <v>153380</v>
      </c>
      <c r="K181" s="35">
        <f t="shared" si="1"/>
        <v>0</v>
      </c>
    </row>
    <row r="182" spans="1:11" x14ac:dyDescent="0.25">
      <c r="A182" s="37">
        <v>43164</v>
      </c>
      <c r="B182" s="164" t="s">
        <v>1295</v>
      </c>
      <c r="C182" s="39">
        <v>239</v>
      </c>
      <c r="D182" s="39">
        <v>745</v>
      </c>
      <c r="E182" s="22" t="s">
        <v>1298</v>
      </c>
      <c r="F182" s="40"/>
      <c r="G182" s="41" t="s">
        <v>125</v>
      </c>
      <c r="H182" s="42"/>
      <c r="I182" s="35">
        <v>100910</v>
      </c>
      <c r="J182" s="35">
        <v>100910</v>
      </c>
      <c r="K182" s="35">
        <f t="shared" si="1"/>
        <v>0</v>
      </c>
    </row>
    <row r="183" spans="1:11" x14ac:dyDescent="0.25">
      <c r="A183" s="37">
        <v>43164</v>
      </c>
      <c r="B183" s="164" t="s">
        <v>1296</v>
      </c>
      <c r="C183" s="39">
        <v>239</v>
      </c>
      <c r="D183" s="39">
        <v>746</v>
      </c>
      <c r="E183" s="22" t="s">
        <v>1299</v>
      </c>
      <c r="F183" s="40"/>
      <c r="G183" s="41" t="s">
        <v>124</v>
      </c>
      <c r="H183" s="42"/>
      <c r="I183" s="35">
        <v>272330</v>
      </c>
      <c r="J183" s="35">
        <v>272330</v>
      </c>
      <c r="K183" s="35">
        <f t="shared" si="1"/>
        <v>0</v>
      </c>
    </row>
    <row r="184" spans="1:11" x14ac:dyDescent="0.25">
      <c r="A184" s="37">
        <v>43174</v>
      </c>
      <c r="B184" s="164" t="s">
        <v>1302</v>
      </c>
      <c r="C184" s="39">
        <v>239</v>
      </c>
      <c r="D184" s="39">
        <v>755</v>
      </c>
      <c r="E184" s="22" t="s">
        <v>1303</v>
      </c>
      <c r="F184" s="40"/>
      <c r="G184" s="168" t="s">
        <v>125</v>
      </c>
      <c r="H184" s="42"/>
      <c r="I184" s="35">
        <v>264409</v>
      </c>
      <c r="J184" s="35">
        <v>264409</v>
      </c>
      <c r="K184" s="35">
        <f t="shared" si="1"/>
        <v>0</v>
      </c>
    </row>
    <row r="185" spans="1:11" x14ac:dyDescent="0.25">
      <c r="A185" s="37">
        <v>43175</v>
      </c>
      <c r="B185" s="164" t="s">
        <v>1309</v>
      </c>
      <c r="C185" s="39">
        <v>239</v>
      </c>
      <c r="D185" s="39">
        <v>761</v>
      </c>
      <c r="E185" s="22" t="s">
        <v>1310</v>
      </c>
      <c r="F185" s="40"/>
      <c r="G185" s="169" t="s">
        <v>125</v>
      </c>
      <c r="H185" s="42"/>
      <c r="I185" s="35">
        <v>208488</v>
      </c>
      <c r="J185" s="35">
        <v>208488</v>
      </c>
      <c r="K185" s="35">
        <f t="shared" si="1"/>
        <v>0</v>
      </c>
    </row>
    <row r="186" spans="1:11" x14ac:dyDescent="0.25">
      <c r="A186" s="37">
        <v>43175</v>
      </c>
      <c r="B186" s="164" t="s">
        <v>1308</v>
      </c>
      <c r="C186" s="39">
        <v>239</v>
      </c>
      <c r="D186" s="39">
        <v>763</v>
      </c>
      <c r="E186" s="22" t="s">
        <v>1311</v>
      </c>
      <c r="F186" s="40"/>
      <c r="G186" s="169" t="s">
        <v>124</v>
      </c>
      <c r="H186" s="42"/>
      <c r="I186" s="35">
        <v>17800</v>
      </c>
      <c r="J186" s="35">
        <v>17800</v>
      </c>
      <c r="K186" s="35">
        <f t="shared" si="1"/>
        <v>0</v>
      </c>
    </row>
    <row r="187" spans="1:11" x14ac:dyDescent="0.25">
      <c r="A187" s="37">
        <v>43186</v>
      </c>
      <c r="B187" s="164" t="s">
        <v>1318</v>
      </c>
      <c r="C187" s="39">
        <v>754</v>
      </c>
      <c r="D187" s="39">
        <v>773</v>
      </c>
      <c r="E187" s="22" t="s">
        <v>1319</v>
      </c>
      <c r="F187" s="40"/>
      <c r="G187" s="171" t="s">
        <v>843</v>
      </c>
      <c r="H187" s="42"/>
      <c r="I187" s="35">
        <v>24224000</v>
      </c>
      <c r="J187" s="35">
        <v>0</v>
      </c>
      <c r="K187" s="35">
        <f t="shared" si="1"/>
        <v>24224000</v>
      </c>
    </row>
    <row r="188" spans="1:11" x14ac:dyDescent="0.25">
      <c r="A188" s="37">
        <v>43186</v>
      </c>
      <c r="B188" s="164" t="s">
        <v>1317</v>
      </c>
      <c r="C188" s="39">
        <v>753</v>
      </c>
      <c r="D188" s="39">
        <v>774</v>
      </c>
      <c r="E188" s="22" t="s">
        <v>1320</v>
      </c>
      <c r="F188" s="40"/>
      <c r="G188" s="170" t="s">
        <v>670</v>
      </c>
      <c r="H188" s="42"/>
      <c r="I188" s="35">
        <v>23118327</v>
      </c>
      <c r="J188" s="35">
        <v>0</v>
      </c>
      <c r="K188" s="35">
        <f t="shared" si="1"/>
        <v>23118327</v>
      </c>
    </row>
    <row r="189" spans="1:11" x14ac:dyDescent="0.25">
      <c r="A189" s="37">
        <v>43194</v>
      </c>
      <c r="B189" s="164" t="s">
        <v>1323</v>
      </c>
      <c r="C189" s="39">
        <v>239</v>
      </c>
      <c r="D189" s="39">
        <v>776</v>
      </c>
      <c r="E189" s="22" t="s">
        <v>1326</v>
      </c>
      <c r="F189" s="40"/>
      <c r="G189" s="172" t="s">
        <v>124</v>
      </c>
      <c r="H189" s="42"/>
      <c r="I189" s="35">
        <v>137170</v>
      </c>
      <c r="J189" s="35">
        <v>137170</v>
      </c>
      <c r="K189" s="35">
        <f t="shared" si="1"/>
        <v>0</v>
      </c>
    </row>
    <row r="190" spans="1:11" x14ac:dyDescent="0.25">
      <c r="A190" s="37">
        <v>43194</v>
      </c>
      <c r="B190" s="164" t="s">
        <v>1325</v>
      </c>
      <c r="C190" s="39">
        <v>759</v>
      </c>
      <c r="D190" s="39">
        <v>777</v>
      </c>
      <c r="E190" s="22" t="s">
        <v>1327</v>
      </c>
      <c r="F190" s="40"/>
      <c r="G190" s="172" t="s">
        <v>1329</v>
      </c>
      <c r="H190" s="42"/>
      <c r="I190" s="35">
        <v>113797745</v>
      </c>
      <c r="J190" s="35">
        <v>0</v>
      </c>
      <c r="K190" s="35">
        <f t="shared" si="1"/>
        <v>113797745</v>
      </c>
    </row>
    <row r="191" spans="1:11" x14ac:dyDescent="0.25">
      <c r="A191" s="37">
        <v>43194</v>
      </c>
      <c r="B191" s="164" t="s">
        <v>1324</v>
      </c>
      <c r="C191" s="39">
        <v>239</v>
      </c>
      <c r="D191" s="39">
        <v>779</v>
      </c>
      <c r="E191" s="22" t="s">
        <v>1328</v>
      </c>
      <c r="F191" s="40"/>
      <c r="G191" s="172" t="s">
        <v>124</v>
      </c>
      <c r="H191" s="42"/>
      <c r="I191" s="35">
        <v>321730</v>
      </c>
      <c r="J191" s="35">
        <v>321730</v>
      </c>
      <c r="K191" s="35">
        <f t="shared" si="1"/>
        <v>0</v>
      </c>
    </row>
    <row r="192" spans="1:11" x14ac:dyDescent="0.25">
      <c r="A192" s="37">
        <v>43207</v>
      </c>
      <c r="B192" s="164" t="s">
        <v>1333</v>
      </c>
      <c r="C192" s="39">
        <v>239</v>
      </c>
      <c r="D192" s="39">
        <v>797</v>
      </c>
      <c r="E192" s="22" t="s">
        <v>1334</v>
      </c>
      <c r="F192" s="40"/>
      <c r="G192" s="173" t="s">
        <v>124</v>
      </c>
      <c r="H192" s="42"/>
      <c r="I192" s="35">
        <v>28700</v>
      </c>
      <c r="J192" s="35">
        <v>28700</v>
      </c>
      <c r="K192" s="35">
        <f t="shared" si="1"/>
        <v>0</v>
      </c>
    </row>
    <row r="193" spans="1:11" x14ac:dyDescent="0.25">
      <c r="A193" s="37">
        <v>43220</v>
      </c>
      <c r="B193" s="164" t="s">
        <v>1343</v>
      </c>
      <c r="C193" s="39">
        <v>742</v>
      </c>
      <c r="D193" s="39">
        <v>810</v>
      </c>
      <c r="E193" s="22" t="s">
        <v>1304</v>
      </c>
      <c r="F193" s="40"/>
      <c r="G193" s="174" t="s">
        <v>1344</v>
      </c>
      <c r="H193" s="42"/>
      <c r="I193" s="35">
        <v>205293382</v>
      </c>
      <c r="J193" s="35">
        <v>0</v>
      </c>
      <c r="K193" s="35">
        <f t="shared" si="1"/>
        <v>205293382</v>
      </c>
    </row>
    <row r="194" spans="1:11" x14ac:dyDescent="0.25">
      <c r="A194" s="37"/>
      <c r="B194" s="38"/>
      <c r="C194" s="39"/>
      <c r="D194" s="39"/>
      <c r="E194" s="22"/>
      <c r="F194" s="40"/>
      <c r="G194" s="41" t="s">
        <v>745</v>
      </c>
      <c r="H194" s="42"/>
      <c r="I194" s="35"/>
      <c r="J194" s="35"/>
      <c r="K194" s="35"/>
    </row>
    <row r="195" spans="1:11" x14ac:dyDescent="0.25">
      <c r="A195" s="25"/>
      <c r="B195" s="26"/>
      <c r="C195" s="26"/>
      <c r="D195" s="26"/>
      <c r="E195" s="26"/>
      <c r="F195" s="26"/>
      <c r="G195" s="175" t="s">
        <v>22</v>
      </c>
      <c r="H195" s="176"/>
      <c r="I195" s="44">
        <f>SUM(I16:I194)</f>
        <v>7813135076</v>
      </c>
      <c r="J195" s="44">
        <f>SUM(J16:J194)</f>
        <v>3123996480</v>
      </c>
      <c r="K195" s="44">
        <f>SUM(K16:K194)</f>
        <v>4689138596</v>
      </c>
    </row>
    <row r="196" spans="1:11" ht="12.75" customHeight="1" x14ac:dyDescent="0.25">
      <c r="A196" s="25"/>
      <c r="B196" s="26"/>
      <c r="C196" s="26"/>
      <c r="D196" s="26"/>
      <c r="E196" s="26"/>
      <c r="F196" s="26"/>
      <c r="G196" s="26"/>
      <c r="H196" s="26"/>
      <c r="I196" s="30"/>
      <c r="J196" s="53"/>
      <c r="K196" s="31"/>
    </row>
    <row r="197" spans="1:11" ht="24.95" customHeight="1" x14ac:dyDescent="0.25">
      <c r="A197" s="151" t="s">
        <v>29</v>
      </c>
      <c r="B197" s="152" t="s">
        <v>23</v>
      </c>
      <c r="C197" s="151" t="s">
        <v>9</v>
      </c>
      <c r="D197" s="153" t="s">
        <v>0</v>
      </c>
      <c r="E197" s="151" t="s">
        <v>18</v>
      </c>
      <c r="F197" s="151" t="s">
        <v>25</v>
      </c>
      <c r="G197" s="151" t="s">
        <v>19</v>
      </c>
      <c r="H197" s="151" t="s">
        <v>30</v>
      </c>
      <c r="I197" s="151" t="s">
        <v>15</v>
      </c>
      <c r="J197" s="151" t="s">
        <v>31</v>
      </c>
      <c r="K197" s="151" t="s">
        <v>6</v>
      </c>
    </row>
    <row r="198" spans="1:11" ht="24.95" customHeight="1" x14ac:dyDescent="0.25">
      <c r="A198" s="154">
        <v>8900000000</v>
      </c>
      <c r="B198" s="154"/>
      <c r="C198" s="154">
        <v>0</v>
      </c>
      <c r="D198" s="155">
        <f>+A198+B198-C198</f>
        <v>8900000000</v>
      </c>
      <c r="E198" s="155">
        <f>+I195</f>
        <v>7813135076</v>
      </c>
      <c r="F198" s="156">
        <f>+E198/D198</f>
        <v>0.87788034561797756</v>
      </c>
      <c r="G198" s="155">
        <f>+I12</f>
        <v>91671043</v>
      </c>
      <c r="H198" s="155">
        <f>+D198-E198-G198</f>
        <v>995193881</v>
      </c>
      <c r="I198" s="155">
        <f>+J195</f>
        <v>3123996480</v>
      </c>
      <c r="J198" s="156">
        <f>+I198/D198</f>
        <v>0.3510108404494382</v>
      </c>
      <c r="K198" s="155">
        <f>+K195</f>
        <v>4689138596</v>
      </c>
    </row>
    <row r="199" spans="1:11" x14ac:dyDescent="0.25">
      <c r="A199" s="157">
        <v>1</v>
      </c>
      <c r="B199" s="157">
        <v>2</v>
      </c>
      <c r="C199" s="157">
        <v>3</v>
      </c>
      <c r="D199" s="157" t="s">
        <v>5</v>
      </c>
      <c r="E199" s="157">
        <v>5</v>
      </c>
      <c r="F199" s="157" t="s">
        <v>21</v>
      </c>
      <c r="G199" s="157">
        <v>7</v>
      </c>
      <c r="H199" s="157" t="s">
        <v>12</v>
      </c>
      <c r="I199" s="157">
        <v>9</v>
      </c>
      <c r="J199" s="157" t="s">
        <v>33</v>
      </c>
      <c r="K199" s="157" t="s">
        <v>34</v>
      </c>
    </row>
    <row r="201" spans="1:11" x14ac:dyDescent="0.25">
      <c r="B201" s="113"/>
      <c r="I201" s="113"/>
    </row>
    <row r="204" spans="1:11" x14ac:dyDescent="0.25">
      <c r="E204" s="113"/>
    </row>
  </sheetData>
  <mergeCells count="15">
    <mergeCell ref="A6:A7"/>
    <mergeCell ref="B6:B7"/>
    <mergeCell ref="D6:D7"/>
    <mergeCell ref="E6:H6"/>
    <mergeCell ref="I6:I7"/>
    <mergeCell ref="J6:K7"/>
    <mergeCell ref="E7:H7"/>
    <mergeCell ref="G195:H195"/>
    <mergeCell ref="G12:H12"/>
    <mergeCell ref="A14:A15"/>
    <mergeCell ref="E14:H14"/>
    <mergeCell ref="I14:I15"/>
    <mergeCell ref="J14:J15"/>
    <mergeCell ref="E15:F15"/>
    <mergeCell ref="G15:H15"/>
  </mergeCells>
  <printOptions horizont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L229"/>
  <sheetViews>
    <sheetView topLeftCell="A202" zoomScaleNormal="100" workbookViewId="0">
      <selection activeCell="J219" sqref="J219"/>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4">
        <v>1128</v>
      </c>
      <c r="B3" s="145" t="s">
        <v>42</v>
      </c>
      <c r="C3" s="146"/>
      <c r="D3" s="146"/>
      <c r="E3" s="147"/>
      <c r="F3" s="148"/>
      <c r="G3" s="148"/>
      <c r="H3" s="148"/>
      <c r="I3" s="148"/>
      <c r="J3" s="149"/>
      <c r="K3" s="149"/>
    </row>
    <row r="4" spans="1:11" ht="15" customHeight="1" x14ac:dyDescent="0.25">
      <c r="A4" s="144" t="s">
        <v>41</v>
      </c>
      <c r="B4" s="145" t="s">
        <v>43</v>
      </c>
      <c r="C4" s="146"/>
      <c r="D4" s="146"/>
      <c r="E4" s="147"/>
      <c r="F4" s="148"/>
      <c r="G4" s="148"/>
      <c r="H4" s="148"/>
      <c r="I4" s="148"/>
      <c r="J4" s="149"/>
      <c r="K4" s="149" t="s">
        <v>1332</v>
      </c>
    </row>
    <row r="5" spans="1:11" ht="12.75" customHeight="1" x14ac:dyDescent="0.25">
      <c r="A5" s="5"/>
      <c r="B5" s="5"/>
      <c r="C5" s="5"/>
      <c r="D5" s="5"/>
      <c r="E5" s="5"/>
      <c r="F5" s="5"/>
      <c r="G5" s="5"/>
      <c r="H5" s="5"/>
      <c r="I5" s="5"/>
      <c r="J5" s="5"/>
      <c r="K5" s="6"/>
    </row>
    <row r="6" spans="1:11" x14ac:dyDescent="0.25">
      <c r="A6" s="177" t="s">
        <v>7</v>
      </c>
      <c r="B6" s="182" t="s">
        <v>35</v>
      </c>
      <c r="C6" s="49"/>
      <c r="D6" s="177" t="s">
        <v>20</v>
      </c>
      <c r="E6" s="179" t="s">
        <v>19</v>
      </c>
      <c r="F6" s="180"/>
      <c r="G6" s="180"/>
      <c r="H6" s="181"/>
      <c r="I6" s="177" t="s">
        <v>10</v>
      </c>
      <c r="J6" s="184" t="s">
        <v>28</v>
      </c>
      <c r="K6" s="185"/>
    </row>
    <row r="7" spans="1:11" x14ac:dyDescent="0.25">
      <c r="A7" s="178"/>
      <c r="B7" s="183"/>
      <c r="C7" s="50"/>
      <c r="D7" s="178"/>
      <c r="E7" s="179" t="s">
        <v>4</v>
      </c>
      <c r="F7" s="180"/>
      <c r="G7" s="180"/>
      <c r="H7" s="181"/>
      <c r="I7" s="178"/>
      <c r="J7" s="186"/>
      <c r="K7" s="187"/>
    </row>
    <row r="8" spans="1:11" ht="15" customHeight="1" x14ac:dyDescent="0.25">
      <c r="A8" s="33"/>
      <c r="B8" s="10"/>
      <c r="C8" s="48"/>
      <c r="D8" s="24"/>
      <c r="E8" s="128"/>
      <c r="F8" s="17"/>
      <c r="G8" s="18"/>
      <c r="H8" s="19"/>
      <c r="I8" s="35"/>
      <c r="J8" s="109"/>
      <c r="K8" s="54"/>
    </row>
    <row r="9" spans="1:11" ht="15" customHeight="1" x14ac:dyDescent="0.25">
      <c r="A9" s="33">
        <v>43104</v>
      </c>
      <c r="B9" s="10" t="s">
        <v>74</v>
      </c>
      <c r="C9" s="48"/>
      <c r="D9" s="24">
        <v>123</v>
      </c>
      <c r="E9" s="128" t="s">
        <v>451</v>
      </c>
      <c r="F9" s="17"/>
      <c r="G9" s="18"/>
      <c r="H9" s="19"/>
      <c r="I9" s="35">
        <v>377500</v>
      </c>
      <c r="J9" s="109" t="s">
        <v>443</v>
      </c>
      <c r="K9" s="54"/>
    </row>
    <row r="10" spans="1:11" ht="15" customHeight="1" x14ac:dyDescent="0.25">
      <c r="A10" s="33">
        <v>43123</v>
      </c>
      <c r="B10" s="10" t="s">
        <v>74</v>
      </c>
      <c r="C10" s="48"/>
      <c r="D10" s="24">
        <v>480</v>
      </c>
      <c r="E10" s="128" t="s">
        <v>907</v>
      </c>
      <c r="F10" s="17"/>
      <c r="G10" s="18"/>
      <c r="H10" s="19"/>
      <c r="I10" s="35">
        <v>44000000</v>
      </c>
      <c r="J10" s="109"/>
      <c r="K10" s="54"/>
    </row>
    <row r="11" spans="1:11" ht="15" customHeight="1" x14ac:dyDescent="0.25">
      <c r="A11" s="33">
        <v>43126</v>
      </c>
      <c r="B11" s="10" t="s">
        <v>74</v>
      </c>
      <c r="C11" s="48"/>
      <c r="D11" s="24">
        <v>666</v>
      </c>
      <c r="E11" s="128" t="s">
        <v>901</v>
      </c>
      <c r="F11" s="17"/>
      <c r="G11" s="18"/>
      <c r="H11" s="19"/>
      <c r="I11" s="35">
        <v>16800000</v>
      </c>
      <c r="J11" s="109"/>
      <c r="K11" s="54"/>
    </row>
    <row r="12" spans="1:11" ht="15" customHeight="1" x14ac:dyDescent="0.25">
      <c r="A12" s="33">
        <v>43126</v>
      </c>
      <c r="B12" s="10" t="s">
        <v>74</v>
      </c>
      <c r="C12" s="48"/>
      <c r="D12" s="24">
        <v>667</v>
      </c>
      <c r="E12" s="128" t="s">
        <v>901</v>
      </c>
      <c r="F12" s="17"/>
      <c r="G12" s="18"/>
      <c r="H12" s="19"/>
      <c r="I12" s="35">
        <v>16800000</v>
      </c>
      <c r="J12" s="109"/>
      <c r="K12" s="54"/>
    </row>
    <row r="13" spans="1:11" ht="15" customHeight="1" x14ac:dyDescent="0.25">
      <c r="A13" s="33">
        <v>43126</v>
      </c>
      <c r="B13" s="10" t="s">
        <v>74</v>
      </c>
      <c r="C13" s="48"/>
      <c r="D13" s="24">
        <v>670</v>
      </c>
      <c r="E13" s="128" t="s">
        <v>901</v>
      </c>
      <c r="F13" s="17"/>
      <c r="G13" s="18"/>
      <c r="H13" s="19"/>
      <c r="I13" s="35">
        <v>13600000</v>
      </c>
      <c r="J13" s="109"/>
      <c r="K13" s="54"/>
    </row>
    <row r="14" spans="1:11" ht="15" customHeight="1" x14ac:dyDescent="0.25">
      <c r="A14" s="33">
        <v>43126</v>
      </c>
      <c r="B14" s="10" t="s">
        <v>74</v>
      </c>
      <c r="C14" s="48"/>
      <c r="D14" s="24">
        <v>672</v>
      </c>
      <c r="E14" s="128" t="s">
        <v>901</v>
      </c>
      <c r="F14" s="17"/>
      <c r="G14" s="18"/>
      <c r="H14" s="19"/>
      <c r="I14" s="35">
        <v>13600000</v>
      </c>
      <c r="J14" s="109"/>
      <c r="K14" s="54"/>
    </row>
    <row r="15" spans="1:11" ht="15" customHeight="1" x14ac:dyDescent="0.25">
      <c r="A15" s="33">
        <v>43126</v>
      </c>
      <c r="B15" s="10" t="s">
        <v>74</v>
      </c>
      <c r="C15" s="48"/>
      <c r="D15" s="24">
        <v>685</v>
      </c>
      <c r="E15" s="128" t="s">
        <v>907</v>
      </c>
      <c r="F15" s="17"/>
      <c r="G15" s="18"/>
      <c r="H15" s="19"/>
      <c r="I15" s="35">
        <v>36000000</v>
      </c>
      <c r="J15" s="109"/>
      <c r="K15" s="54"/>
    </row>
    <row r="16" spans="1:11" ht="15" customHeight="1" x14ac:dyDescent="0.25">
      <c r="A16" s="33">
        <v>43126</v>
      </c>
      <c r="B16" s="10" t="s">
        <v>74</v>
      </c>
      <c r="C16" s="48"/>
      <c r="D16" s="24">
        <v>686</v>
      </c>
      <c r="E16" s="128" t="s">
        <v>907</v>
      </c>
      <c r="F16" s="17"/>
      <c r="G16" s="18"/>
      <c r="H16" s="19"/>
      <c r="I16" s="35">
        <v>36000000</v>
      </c>
      <c r="J16" s="109"/>
      <c r="K16" s="54"/>
    </row>
    <row r="17" spans="1:11" ht="15" customHeight="1" x14ac:dyDescent="0.25">
      <c r="A17" s="33">
        <v>43126</v>
      </c>
      <c r="B17" s="10" t="s">
        <v>74</v>
      </c>
      <c r="C17" s="48"/>
      <c r="D17" s="24">
        <v>693</v>
      </c>
      <c r="E17" s="128" t="s">
        <v>937</v>
      </c>
      <c r="F17" s="17"/>
      <c r="G17" s="18"/>
      <c r="H17" s="19"/>
      <c r="I17" s="35">
        <f>16800000-139800</f>
        <v>16660200</v>
      </c>
      <c r="J17" s="109" t="s">
        <v>443</v>
      </c>
      <c r="K17" s="54"/>
    </row>
    <row r="18" spans="1:11" ht="15" customHeight="1" x14ac:dyDescent="0.25">
      <c r="A18" s="33">
        <v>43187</v>
      </c>
      <c r="B18" s="10" t="s">
        <v>74</v>
      </c>
      <c r="C18" s="48"/>
      <c r="D18" s="24">
        <v>755</v>
      </c>
      <c r="E18" s="128" t="s">
        <v>1322</v>
      </c>
      <c r="F18" s="17"/>
      <c r="G18" s="18"/>
      <c r="H18" s="19"/>
      <c r="I18" s="35">
        <v>1044000</v>
      </c>
      <c r="J18" s="109"/>
      <c r="K18" s="54"/>
    </row>
    <row r="19" spans="1:11" ht="15" customHeight="1" x14ac:dyDescent="0.25">
      <c r="A19" s="33"/>
      <c r="B19" s="10"/>
      <c r="C19" s="48"/>
      <c r="D19" s="24"/>
      <c r="E19" s="128"/>
      <c r="F19" s="17"/>
      <c r="G19" s="18"/>
      <c r="H19" s="19"/>
      <c r="I19" s="35"/>
      <c r="J19" s="109"/>
      <c r="K19" s="54"/>
    </row>
    <row r="20" spans="1:11" ht="12.75" customHeight="1" x14ac:dyDescent="0.25">
      <c r="A20" s="15"/>
      <c r="B20" s="22"/>
      <c r="C20" s="23"/>
      <c r="D20" s="24"/>
      <c r="E20" s="10"/>
      <c r="F20" s="17"/>
      <c r="G20" s="17"/>
      <c r="H20" s="16"/>
      <c r="I20" s="35"/>
      <c r="J20" s="21"/>
      <c r="K20" s="19"/>
    </row>
    <row r="21" spans="1:11" x14ac:dyDescent="0.25">
      <c r="A21" s="25"/>
      <c r="B21" s="26"/>
      <c r="C21" s="26"/>
      <c r="D21" s="26"/>
      <c r="E21" s="26"/>
      <c r="F21" s="26"/>
      <c r="G21" s="175" t="s">
        <v>22</v>
      </c>
      <c r="H21" s="176"/>
      <c r="I21" s="27">
        <f>SUM(I8:I20)</f>
        <v>194881700</v>
      </c>
      <c r="J21" s="28"/>
      <c r="K21" s="29"/>
    </row>
    <row r="22" spans="1:11" ht="12.75" customHeight="1" x14ac:dyDescent="0.25">
      <c r="A22" s="25"/>
      <c r="B22" s="26"/>
      <c r="C22" s="26"/>
      <c r="D22" s="26"/>
      <c r="E22" s="26"/>
      <c r="F22" s="26"/>
      <c r="G22" s="26"/>
      <c r="H22" s="26"/>
      <c r="I22" s="30"/>
      <c r="J22" s="30"/>
      <c r="K22" s="31"/>
    </row>
    <row r="23" spans="1:11" x14ac:dyDescent="0.25">
      <c r="A23" s="177" t="s">
        <v>7</v>
      </c>
      <c r="B23" s="45" t="s">
        <v>16</v>
      </c>
      <c r="C23" s="51" t="s">
        <v>26</v>
      </c>
      <c r="D23" s="32" t="s">
        <v>26</v>
      </c>
      <c r="E23" s="179" t="s">
        <v>18</v>
      </c>
      <c r="F23" s="180"/>
      <c r="G23" s="180"/>
      <c r="H23" s="181"/>
      <c r="I23" s="177" t="s">
        <v>10</v>
      </c>
      <c r="J23" s="177" t="s">
        <v>8</v>
      </c>
      <c r="K23" s="51" t="s">
        <v>1</v>
      </c>
    </row>
    <row r="24" spans="1:11" x14ac:dyDescent="0.25">
      <c r="A24" s="178"/>
      <c r="B24" s="52" t="s">
        <v>17</v>
      </c>
      <c r="C24" s="52" t="s">
        <v>14</v>
      </c>
      <c r="D24" s="52" t="s">
        <v>13</v>
      </c>
      <c r="E24" s="179" t="s">
        <v>4</v>
      </c>
      <c r="F24" s="181"/>
      <c r="G24" s="179" t="s">
        <v>11</v>
      </c>
      <c r="H24" s="181"/>
      <c r="I24" s="178"/>
      <c r="J24" s="178"/>
      <c r="K24" s="52" t="s">
        <v>2</v>
      </c>
    </row>
    <row r="25" spans="1:11" x14ac:dyDescent="0.25">
      <c r="A25" s="33">
        <v>43102</v>
      </c>
      <c r="B25" s="125" t="s">
        <v>150</v>
      </c>
      <c r="C25" s="121">
        <v>4</v>
      </c>
      <c r="D25" s="121">
        <v>1</v>
      </c>
      <c r="E25" s="123" t="s">
        <v>454</v>
      </c>
      <c r="F25" s="120"/>
      <c r="G25" s="22" t="s">
        <v>236</v>
      </c>
      <c r="H25" s="120"/>
      <c r="I25" s="35">
        <v>107400000</v>
      </c>
      <c r="J25" s="35">
        <v>26700000</v>
      </c>
      <c r="K25" s="35">
        <f>+I25-J25</f>
        <v>80700000</v>
      </c>
    </row>
    <row r="26" spans="1:11" x14ac:dyDescent="0.25">
      <c r="A26" s="33">
        <v>43102</v>
      </c>
      <c r="B26" s="125" t="s">
        <v>151</v>
      </c>
      <c r="C26" s="121">
        <v>10</v>
      </c>
      <c r="D26" s="121">
        <v>2</v>
      </c>
      <c r="E26" s="123" t="s">
        <v>455</v>
      </c>
      <c r="F26" s="120"/>
      <c r="G26" s="22" t="s">
        <v>237</v>
      </c>
      <c r="H26" s="120"/>
      <c r="I26" s="35">
        <v>47733333</v>
      </c>
      <c r="J26" s="35">
        <v>11866667</v>
      </c>
      <c r="K26" s="35">
        <f>+I26-J26</f>
        <v>35866666</v>
      </c>
    </row>
    <row r="27" spans="1:11" x14ac:dyDescent="0.25">
      <c r="A27" s="33">
        <v>43102</v>
      </c>
      <c r="B27" s="125" t="s">
        <v>152</v>
      </c>
      <c r="C27" s="121">
        <v>12</v>
      </c>
      <c r="D27" s="121">
        <v>3</v>
      </c>
      <c r="E27" s="123" t="s">
        <v>456</v>
      </c>
      <c r="F27" s="120"/>
      <c r="G27" s="22" t="s">
        <v>238</v>
      </c>
      <c r="H27" s="120"/>
      <c r="I27" s="35">
        <v>48000000</v>
      </c>
      <c r="J27" s="35">
        <v>14800000</v>
      </c>
      <c r="K27" s="35">
        <f>+I27-J27</f>
        <v>33200000</v>
      </c>
    </row>
    <row r="28" spans="1:11" x14ac:dyDescent="0.25">
      <c r="A28" s="33">
        <v>43102</v>
      </c>
      <c r="B28" s="125" t="s">
        <v>153</v>
      </c>
      <c r="C28" s="121">
        <v>6</v>
      </c>
      <c r="D28" s="121">
        <v>5</v>
      </c>
      <c r="E28" s="123" t="s">
        <v>455</v>
      </c>
      <c r="F28" s="120"/>
      <c r="G28" s="22" t="s">
        <v>239</v>
      </c>
      <c r="H28" s="120"/>
      <c r="I28" s="35">
        <v>47733333</v>
      </c>
      <c r="J28" s="35">
        <v>11866667</v>
      </c>
      <c r="K28" s="35">
        <f>+I28-J28</f>
        <v>35866666</v>
      </c>
    </row>
    <row r="29" spans="1:11" ht="15" customHeight="1" x14ac:dyDescent="0.25">
      <c r="A29" s="33">
        <v>43102</v>
      </c>
      <c r="B29" s="125" t="s">
        <v>154</v>
      </c>
      <c r="C29" s="34">
        <v>7</v>
      </c>
      <c r="D29" s="34">
        <v>6</v>
      </c>
      <c r="E29" s="10" t="s">
        <v>457</v>
      </c>
      <c r="F29" s="16"/>
      <c r="G29" s="22" t="s">
        <v>240</v>
      </c>
      <c r="H29" s="16"/>
      <c r="I29" s="35">
        <v>29833333</v>
      </c>
      <c r="J29" s="35">
        <v>7333333</v>
      </c>
      <c r="K29" s="35">
        <f t="shared" ref="K29:K59" si="0">+I29-J29</f>
        <v>22500000</v>
      </c>
    </row>
    <row r="30" spans="1:11" x14ac:dyDescent="0.25">
      <c r="A30" s="15">
        <v>43102</v>
      </c>
      <c r="B30" s="125" t="s">
        <v>155</v>
      </c>
      <c r="C30" s="34">
        <v>21</v>
      </c>
      <c r="D30" s="34">
        <v>7</v>
      </c>
      <c r="E30" s="10" t="s">
        <v>458</v>
      </c>
      <c r="F30" s="23"/>
      <c r="G30" s="124" t="s">
        <v>241</v>
      </c>
      <c r="H30" s="23"/>
      <c r="I30" s="35">
        <v>113366667</v>
      </c>
      <c r="J30" s="35">
        <v>27866667</v>
      </c>
      <c r="K30" s="35">
        <f t="shared" si="0"/>
        <v>85500000</v>
      </c>
    </row>
    <row r="31" spans="1:11" x14ac:dyDescent="0.25">
      <c r="A31" s="15">
        <v>43102</v>
      </c>
      <c r="B31" s="125" t="s">
        <v>156</v>
      </c>
      <c r="C31" s="34">
        <v>19</v>
      </c>
      <c r="D31" s="34">
        <v>8</v>
      </c>
      <c r="E31" s="10" t="s">
        <v>459</v>
      </c>
      <c r="F31" s="23"/>
      <c r="G31" s="22" t="s">
        <v>242</v>
      </c>
      <c r="H31" s="23"/>
      <c r="I31" s="35">
        <v>101433333</v>
      </c>
      <c r="J31" s="35">
        <v>25216667</v>
      </c>
      <c r="K31" s="35">
        <f t="shared" si="0"/>
        <v>76216666</v>
      </c>
    </row>
    <row r="32" spans="1:11" x14ac:dyDescent="0.25">
      <c r="A32" s="15">
        <v>43103</v>
      </c>
      <c r="B32" s="125" t="s">
        <v>157</v>
      </c>
      <c r="C32" s="34">
        <v>20</v>
      </c>
      <c r="D32" s="34">
        <v>10</v>
      </c>
      <c r="E32" s="10" t="s">
        <v>460</v>
      </c>
      <c r="F32" s="23"/>
      <c r="G32" s="22" t="s">
        <v>243</v>
      </c>
      <c r="H32" s="23"/>
      <c r="I32" s="35">
        <v>109786667</v>
      </c>
      <c r="J32" s="35">
        <v>26680000</v>
      </c>
      <c r="K32" s="35">
        <f t="shared" si="0"/>
        <v>83106667</v>
      </c>
    </row>
    <row r="33" spans="1:11" x14ac:dyDescent="0.25">
      <c r="A33" s="15">
        <v>43103</v>
      </c>
      <c r="B33" s="125" t="s">
        <v>158</v>
      </c>
      <c r="C33" s="34">
        <v>22</v>
      </c>
      <c r="D33" s="34">
        <v>11</v>
      </c>
      <c r="E33" s="10" t="s">
        <v>461</v>
      </c>
      <c r="F33" s="23"/>
      <c r="G33" s="22" t="s">
        <v>244</v>
      </c>
      <c r="H33" s="23"/>
      <c r="I33" s="35">
        <v>159750000</v>
      </c>
      <c r="J33" s="35">
        <v>39150000</v>
      </c>
      <c r="K33" s="35">
        <f t="shared" si="0"/>
        <v>120600000</v>
      </c>
    </row>
    <row r="34" spans="1:11" x14ac:dyDescent="0.25">
      <c r="A34" s="15">
        <v>43103</v>
      </c>
      <c r="B34" s="125" t="s">
        <v>159</v>
      </c>
      <c r="C34" s="34">
        <v>30</v>
      </c>
      <c r="D34" s="34">
        <v>14</v>
      </c>
      <c r="E34" s="10" t="s">
        <v>456</v>
      </c>
      <c r="F34" s="23"/>
      <c r="G34" s="22" t="s">
        <v>245</v>
      </c>
      <c r="H34" s="23"/>
      <c r="I34" s="35">
        <v>40800000</v>
      </c>
      <c r="J34" s="35">
        <v>14960000</v>
      </c>
      <c r="K34" s="35">
        <f t="shared" si="0"/>
        <v>25840000</v>
      </c>
    </row>
    <row r="35" spans="1:11" x14ac:dyDescent="0.25">
      <c r="A35" s="15">
        <v>43103</v>
      </c>
      <c r="B35" s="125" t="s">
        <v>160</v>
      </c>
      <c r="C35" s="34">
        <v>9</v>
      </c>
      <c r="D35" s="34">
        <v>15</v>
      </c>
      <c r="E35" s="10" t="s">
        <v>462</v>
      </c>
      <c r="F35" s="23"/>
      <c r="G35" s="22" t="s">
        <v>246</v>
      </c>
      <c r="H35" s="23"/>
      <c r="I35" s="35">
        <v>63250000</v>
      </c>
      <c r="J35" s="35">
        <v>16133333</v>
      </c>
      <c r="K35" s="35">
        <f t="shared" si="0"/>
        <v>47116667</v>
      </c>
    </row>
    <row r="36" spans="1:11" x14ac:dyDescent="0.25">
      <c r="A36" s="15">
        <v>43103</v>
      </c>
      <c r="B36" s="125" t="s">
        <v>161</v>
      </c>
      <c r="C36" s="34">
        <v>8</v>
      </c>
      <c r="D36" s="34">
        <v>16</v>
      </c>
      <c r="E36" s="22" t="s">
        <v>463</v>
      </c>
      <c r="F36" s="23"/>
      <c r="G36" s="22" t="s">
        <v>247</v>
      </c>
      <c r="H36" s="23"/>
      <c r="I36" s="35">
        <v>69000000</v>
      </c>
      <c r="J36" s="35">
        <v>17600000</v>
      </c>
      <c r="K36" s="35">
        <f t="shared" si="0"/>
        <v>51400000</v>
      </c>
    </row>
    <row r="37" spans="1:11" x14ac:dyDescent="0.25">
      <c r="A37" s="15">
        <v>43103</v>
      </c>
      <c r="B37" s="125" t="s">
        <v>162</v>
      </c>
      <c r="C37" s="34">
        <v>73</v>
      </c>
      <c r="D37" s="34">
        <v>19</v>
      </c>
      <c r="E37" s="10" t="s">
        <v>464</v>
      </c>
      <c r="F37" s="23"/>
      <c r="G37" s="22" t="s">
        <v>248</v>
      </c>
      <c r="H37" s="23"/>
      <c r="I37" s="35">
        <v>40800000</v>
      </c>
      <c r="J37" s="35">
        <v>14960000</v>
      </c>
      <c r="K37" s="35">
        <f t="shared" si="0"/>
        <v>25840000</v>
      </c>
    </row>
    <row r="38" spans="1:11" x14ac:dyDescent="0.25">
      <c r="A38" s="15">
        <v>43103</v>
      </c>
      <c r="B38" s="125" t="s">
        <v>163</v>
      </c>
      <c r="C38" s="34">
        <v>80</v>
      </c>
      <c r="D38" s="34">
        <v>21</v>
      </c>
      <c r="E38" s="10" t="s">
        <v>465</v>
      </c>
      <c r="F38" s="17"/>
      <c r="G38" s="22" t="s">
        <v>249</v>
      </c>
      <c r="H38" s="23"/>
      <c r="I38" s="35">
        <v>22400000</v>
      </c>
      <c r="J38" s="35">
        <v>8213333</v>
      </c>
      <c r="K38" s="35">
        <f t="shared" si="0"/>
        <v>14186667</v>
      </c>
    </row>
    <row r="39" spans="1:11" x14ac:dyDescent="0.25">
      <c r="A39" s="15">
        <v>43104</v>
      </c>
      <c r="B39" s="125" t="s">
        <v>164</v>
      </c>
      <c r="C39" s="34">
        <v>33</v>
      </c>
      <c r="D39" s="34">
        <v>25</v>
      </c>
      <c r="E39" s="10" t="s">
        <v>466</v>
      </c>
      <c r="F39" s="17"/>
      <c r="G39" s="22" t="s">
        <v>250</v>
      </c>
      <c r="H39" s="23"/>
      <c r="I39" s="35">
        <v>36000000</v>
      </c>
      <c r="J39" s="35">
        <v>13050000</v>
      </c>
      <c r="K39" s="35">
        <f t="shared" si="0"/>
        <v>22950000</v>
      </c>
    </row>
    <row r="40" spans="1:11" x14ac:dyDescent="0.25">
      <c r="A40" s="15">
        <v>43104</v>
      </c>
      <c r="B40" s="125" t="s">
        <v>165</v>
      </c>
      <c r="C40" s="34">
        <v>48</v>
      </c>
      <c r="D40" s="34">
        <v>28</v>
      </c>
      <c r="E40" s="10" t="s">
        <v>467</v>
      </c>
      <c r="F40" s="16"/>
      <c r="G40" s="22" t="s">
        <v>251</v>
      </c>
      <c r="H40" s="23"/>
      <c r="I40" s="35">
        <v>39992000</v>
      </c>
      <c r="J40" s="35">
        <v>14497100</v>
      </c>
      <c r="K40" s="35">
        <f t="shared" si="0"/>
        <v>25494900</v>
      </c>
    </row>
    <row r="41" spans="1:11" x14ac:dyDescent="0.25">
      <c r="A41" s="15">
        <v>43104</v>
      </c>
      <c r="B41" s="125" t="s">
        <v>166</v>
      </c>
      <c r="C41" s="34">
        <v>38</v>
      </c>
      <c r="D41" s="34">
        <v>30</v>
      </c>
      <c r="E41" s="22" t="s">
        <v>468</v>
      </c>
      <c r="F41" s="23"/>
      <c r="G41" s="22" t="s">
        <v>252</v>
      </c>
      <c r="H41" s="23"/>
      <c r="I41" s="35">
        <v>51750000</v>
      </c>
      <c r="J41" s="35">
        <v>13050000</v>
      </c>
      <c r="K41" s="35">
        <f t="shared" si="0"/>
        <v>38700000</v>
      </c>
    </row>
    <row r="42" spans="1:11" x14ac:dyDescent="0.25">
      <c r="A42" s="37">
        <v>43104</v>
      </c>
      <c r="B42" s="125" t="s">
        <v>167</v>
      </c>
      <c r="C42" s="39">
        <v>37</v>
      </c>
      <c r="D42" s="39">
        <v>31</v>
      </c>
      <c r="E42" s="22" t="s">
        <v>469</v>
      </c>
      <c r="F42" s="40"/>
      <c r="G42" s="41" t="s">
        <v>253</v>
      </c>
      <c r="H42" s="42"/>
      <c r="I42" s="35">
        <v>51750000</v>
      </c>
      <c r="J42" s="35">
        <v>13050000</v>
      </c>
      <c r="K42" s="35">
        <f t="shared" si="0"/>
        <v>38700000</v>
      </c>
    </row>
    <row r="43" spans="1:11" x14ac:dyDescent="0.25">
      <c r="A43" s="37">
        <v>43104</v>
      </c>
      <c r="B43" s="126" t="s">
        <v>168</v>
      </c>
      <c r="C43" s="39">
        <v>11</v>
      </c>
      <c r="D43" s="39">
        <v>32</v>
      </c>
      <c r="E43" s="10" t="s">
        <v>470</v>
      </c>
      <c r="F43" s="40"/>
      <c r="G43" s="41" t="s">
        <v>254</v>
      </c>
      <c r="H43" s="42"/>
      <c r="I43" s="35">
        <v>57983333</v>
      </c>
      <c r="J43" s="35">
        <v>14210000</v>
      </c>
      <c r="K43" s="35">
        <f t="shared" si="0"/>
        <v>43773333</v>
      </c>
    </row>
    <row r="44" spans="1:11" x14ac:dyDescent="0.25">
      <c r="A44" s="37">
        <v>43104</v>
      </c>
      <c r="B44" s="126" t="s">
        <v>169</v>
      </c>
      <c r="C44" s="39">
        <v>40</v>
      </c>
      <c r="D44" s="39">
        <v>35</v>
      </c>
      <c r="E44" s="10" t="s">
        <v>471</v>
      </c>
      <c r="F44" s="40"/>
      <c r="G44" s="41" t="s">
        <v>255</v>
      </c>
      <c r="H44" s="42"/>
      <c r="I44" s="35">
        <v>36000000</v>
      </c>
      <c r="J44" s="35">
        <v>13050000</v>
      </c>
      <c r="K44" s="35">
        <f t="shared" si="0"/>
        <v>22950000</v>
      </c>
    </row>
    <row r="45" spans="1:11" x14ac:dyDescent="0.25">
      <c r="A45" s="37">
        <v>43104</v>
      </c>
      <c r="B45" s="126" t="s">
        <v>170</v>
      </c>
      <c r="C45" s="39">
        <v>29</v>
      </c>
      <c r="D45" s="39">
        <v>37</v>
      </c>
      <c r="E45" s="10" t="s">
        <v>466</v>
      </c>
      <c r="F45" s="23"/>
      <c r="G45" s="46" t="s">
        <v>256</v>
      </c>
      <c r="H45" s="42"/>
      <c r="I45" s="35">
        <v>32000000</v>
      </c>
      <c r="J45" s="35">
        <v>11600000</v>
      </c>
      <c r="K45" s="35">
        <f t="shared" si="0"/>
        <v>20400000</v>
      </c>
    </row>
    <row r="46" spans="1:11" x14ac:dyDescent="0.25">
      <c r="A46" s="37">
        <v>43104</v>
      </c>
      <c r="B46" s="126" t="s">
        <v>171</v>
      </c>
      <c r="C46" s="39">
        <v>39</v>
      </c>
      <c r="D46" s="39">
        <v>38</v>
      </c>
      <c r="E46" s="10" t="s">
        <v>472</v>
      </c>
      <c r="F46" s="40"/>
      <c r="G46" s="41" t="s">
        <v>257</v>
      </c>
      <c r="H46" s="42"/>
      <c r="I46" s="35">
        <v>60000000</v>
      </c>
      <c r="J46" s="35">
        <v>21750000</v>
      </c>
      <c r="K46" s="35">
        <f t="shared" si="0"/>
        <v>38250000</v>
      </c>
    </row>
    <row r="47" spans="1:11" x14ac:dyDescent="0.25">
      <c r="A47" s="37">
        <v>43105</v>
      </c>
      <c r="B47" s="126" t="s">
        <v>77</v>
      </c>
      <c r="C47" s="39">
        <v>58</v>
      </c>
      <c r="D47" s="39">
        <v>39</v>
      </c>
      <c r="E47" s="10" t="s">
        <v>473</v>
      </c>
      <c r="F47" s="40"/>
      <c r="G47" s="41" t="s">
        <v>258</v>
      </c>
      <c r="H47" s="42"/>
      <c r="I47" s="35">
        <v>17600000</v>
      </c>
      <c r="J47" s="35">
        <v>6306667</v>
      </c>
      <c r="K47" s="35">
        <f t="shared" si="0"/>
        <v>11293333</v>
      </c>
    </row>
    <row r="48" spans="1:11" x14ac:dyDescent="0.25">
      <c r="A48" s="37">
        <v>43105</v>
      </c>
      <c r="B48" s="126" t="s">
        <v>172</v>
      </c>
      <c r="C48" s="39">
        <v>1</v>
      </c>
      <c r="D48" s="39">
        <v>43</v>
      </c>
      <c r="E48" s="10" t="s">
        <v>474</v>
      </c>
      <c r="F48" s="40"/>
      <c r="G48" s="41" t="s">
        <v>259</v>
      </c>
      <c r="H48" s="42"/>
      <c r="I48" s="35">
        <v>25300000</v>
      </c>
      <c r="J48" s="35">
        <v>6013333</v>
      </c>
      <c r="K48" s="35">
        <f t="shared" si="0"/>
        <v>19286667</v>
      </c>
    </row>
    <row r="49" spans="1:11" x14ac:dyDescent="0.25">
      <c r="A49" s="37">
        <v>43105</v>
      </c>
      <c r="B49" s="126" t="s">
        <v>173</v>
      </c>
      <c r="C49" s="39">
        <v>17</v>
      </c>
      <c r="D49" s="39">
        <v>44</v>
      </c>
      <c r="E49" s="10" t="s">
        <v>473</v>
      </c>
      <c r="F49" s="40"/>
      <c r="G49" s="41" t="s">
        <v>260</v>
      </c>
      <c r="H49" s="42"/>
      <c r="I49" s="35">
        <v>25300000</v>
      </c>
      <c r="J49" s="35">
        <v>5940000</v>
      </c>
      <c r="K49" s="35">
        <f t="shared" si="0"/>
        <v>19360000</v>
      </c>
    </row>
    <row r="50" spans="1:11" x14ac:dyDescent="0.25">
      <c r="A50" s="37">
        <v>43105</v>
      </c>
      <c r="B50" s="126" t="s">
        <v>174</v>
      </c>
      <c r="C50" s="39">
        <v>78</v>
      </c>
      <c r="D50" s="39">
        <v>45</v>
      </c>
      <c r="E50" s="10" t="s">
        <v>475</v>
      </c>
      <c r="F50" s="23"/>
      <c r="G50" s="46" t="s">
        <v>261</v>
      </c>
      <c r="H50" s="42"/>
      <c r="I50" s="35">
        <v>54050000</v>
      </c>
      <c r="J50" s="35">
        <v>13473333</v>
      </c>
      <c r="K50" s="35">
        <f t="shared" si="0"/>
        <v>40576667</v>
      </c>
    </row>
    <row r="51" spans="1:11" x14ac:dyDescent="0.25">
      <c r="A51" s="37">
        <v>43105</v>
      </c>
      <c r="B51" s="126" t="s">
        <v>175</v>
      </c>
      <c r="C51" s="39">
        <v>32</v>
      </c>
      <c r="D51" s="39">
        <v>46</v>
      </c>
      <c r="E51" s="10" t="s">
        <v>476</v>
      </c>
      <c r="F51" s="23"/>
      <c r="G51" s="46" t="s">
        <v>262</v>
      </c>
      <c r="H51" s="42"/>
      <c r="I51" s="35">
        <v>65550000</v>
      </c>
      <c r="J51" s="35">
        <v>16340000</v>
      </c>
      <c r="K51" s="35">
        <f t="shared" si="0"/>
        <v>49210000</v>
      </c>
    </row>
    <row r="52" spans="1:11" x14ac:dyDescent="0.25">
      <c r="A52" s="37">
        <v>43105</v>
      </c>
      <c r="B52" s="126" t="s">
        <v>176</v>
      </c>
      <c r="C52" s="39">
        <v>85</v>
      </c>
      <c r="D52" s="39">
        <v>47</v>
      </c>
      <c r="E52" s="10" t="s">
        <v>477</v>
      </c>
      <c r="F52" s="23"/>
      <c r="G52" s="46" t="s">
        <v>263</v>
      </c>
      <c r="H52" s="42"/>
      <c r="I52" s="35">
        <v>59154833</v>
      </c>
      <c r="J52" s="35">
        <v>9331467</v>
      </c>
      <c r="K52" s="35">
        <f t="shared" si="0"/>
        <v>49823366</v>
      </c>
    </row>
    <row r="53" spans="1:11" x14ac:dyDescent="0.25">
      <c r="A53" s="37">
        <v>43105</v>
      </c>
      <c r="B53" s="126" t="s">
        <v>177</v>
      </c>
      <c r="C53" s="39">
        <v>109</v>
      </c>
      <c r="D53" s="39">
        <v>49</v>
      </c>
      <c r="E53" s="10" t="s">
        <v>478</v>
      </c>
      <c r="F53" s="23"/>
      <c r="G53" s="46" t="s">
        <v>264</v>
      </c>
      <c r="H53" s="42"/>
      <c r="I53" s="35">
        <v>82833333</v>
      </c>
      <c r="J53" s="35">
        <v>20066667</v>
      </c>
      <c r="K53" s="35">
        <f t="shared" si="0"/>
        <v>62766666</v>
      </c>
    </row>
    <row r="54" spans="1:11" x14ac:dyDescent="0.25">
      <c r="A54" s="37">
        <v>43105</v>
      </c>
      <c r="B54" s="126" t="s">
        <v>178</v>
      </c>
      <c r="C54" s="39">
        <v>111</v>
      </c>
      <c r="D54" s="39">
        <v>51</v>
      </c>
      <c r="E54" s="10" t="s">
        <v>479</v>
      </c>
      <c r="F54" s="40"/>
      <c r="G54" s="41" t="s">
        <v>265</v>
      </c>
      <c r="H54" s="42"/>
      <c r="I54" s="35">
        <v>31248000</v>
      </c>
      <c r="J54" s="35">
        <v>11197200</v>
      </c>
      <c r="K54" s="35">
        <f t="shared" si="0"/>
        <v>20050800</v>
      </c>
    </row>
    <row r="55" spans="1:11" x14ac:dyDescent="0.25">
      <c r="A55" s="37">
        <v>43105</v>
      </c>
      <c r="B55" s="126" t="s">
        <v>179</v>
      </c>
      <c r="C55" s="39">
        <v>81</v>
      </c>
      <c r="D55" s="39">
        <v>53</v>
      </c>
      <c r="E55" s="10" t="s">
        <v>480</v>
      </c>
      <c r="F55" s="40"/>
      <c r="G55" s="41" t="s">
        <v>266</v>
      </c>
      <c r="H55" s="42"/>
      <c r="I55" s="35">
        <v>65550000</v>
      </c>
      <c r="J55" s="35">
        <v>15200000</v>
      </c>
      <c r="K55" s="35">
        <f t="shared" si="0"/>
        <v>50350000</v>
      </c>
    </row>
    <row r="56" spans="1:11" x14ac:dyDescent="0.25">
      <c r="A56" s="37">
        <v>43105</v>
      </c>
      <c r="B56" s="126" t="s">
        <v>180</v>
      </c>
      <c r="C56" s="39">
        <v>45</v>
      </c>
      <c r="D56" s="39">
        <v>55</v>
      </c>
      <c r="E56" s="10" t="s">
        <v>481</v>
      </c>
      <c r="F56" s="23"/>
      <c r="G56" s="46" t="s">
        <v>267</v>
      </c>
      <c r="H56" s="42"/>
      <c r="I56" s="35">
        <v>99400000</v>
      </c>
      <c r="J56" s="35">
        <v>24080000</v>
      </c>
      <c r="K56" s="35">
        <f t="shared" si="0"/>
        <v>75320000</v>
      </c>
    </row>
    <row r="57" spans="1:11" x14ac:dyDescent="0.25">
      <c r="A57" s="37">
        <v>43105</v>
      </c>
      <c r="B57" s="126" t="s">
        <v>76</v>
      </c>
      <c r="C57" s="39">
        <v>62</v>
      </c>
      <c r="D57" s="39">
        <v>57</v>
      </c>
      <c r="E57" s="10" t="s">
        <v>473</v>
      </c>
      <c r="F57" s="23"/>
      <c r="G57" s="46" t="s">
        <v>268</v>
      </c>
      <c r="H57" s="42"/>
      <c r="I57" s="35">
        <v>17600000</v>
      </c>
      <c r="J57" s="35">
        <v>6306667</v>
      </c>
      <c r="K57" s="35">
        <f t="shared" si="0"/>
        <v>11293333</v>
      </c>
    </row>
    <row r="58" spans="1:11" x14ac:dyDescent="0.25">
      <c r="A58" s="37">
        <v>43105</v>
      </c>
      <c r="B58" s="126" t="s">
        <v>181</v>
      </c>
      <c r="C58" s="39">
        <v>60</v>
      </c>
      <c r="D58" s="39">
        <v>58</v>
      </c>
      <c r="E58" s="10" t="s">
        <v>473</v>
      </c>
      <c r="F58" s="23"/>
      <c r="G58" s="46" t="s">
        <v>269</v>
      </c>
      <c r="H58" s="42"/>
      <c r="I58" s="35">
        <v>17600000</v>
      </c>
      <c r="J58" s="35">
        <v>6013333</v>
      </c>
      <c r="K58" s="35">
        <f t="shared" si="0"/>
        <v>11586667</v>
      </c>
    </row>
    <row r="59" spans="1:11" x14ac:dyDescent="0.25">
      <c r="A59" s="37">
        <v>43105</v>
      </c>
      <c r="B59" s="126" t="s">
        <v>182</v>
      </c>
      <c r="C59" s="39">
        <v>56</v>
      </c>
      <c r="D59" s="39">
        <v>61</v>
      </c>
      <c r="E59" s="10" t="s">
        <v>482</v>
      </c>
      <c r="F59" s="23"/>
      <c r="G59" s="46" t="s">
        <v>270</v>
      </c>
      <c r="H59" s="42"/>
      <c r="I59" s="35">
        <v>17600000</v>
      </c>
      <c r="J59" s="35">
        <v>6013333</v>
      </c>
      <c r="K59" s="35">
        <f t="shared" si="0"/>
        <v>11586667</v>
      </c>
    </row>
    <row r="60" spans="1:11" ht="14.25" customHeight="1" x14ac:dyDescent="0.25">
      <c r="A60" s="37">
        <v>43105</v>
      </c>
      <c r="B60" s="38" t="s">
        <v>183</v>
      </c>
      <c r="C60" s="24">
        <v>16</v>
      </c>
      <c r="D60" s="39">
        <v>62</v>
      </c>
      <c r="E60" s="10" t="s">
        <v>483</v>
      </c>
      <c r="F60" s="40"/>
      <c r="G60" s="41" t="s">
        <v>271</v>
      </c>
      <c r="H60" s="42"/>
      <c r="I60" s="35">
        <v>25300000</v>
      </c>
      <c r="J60" s="35">
        <v>5940000</v>
      </c>
      <c r="K60" s="35">
        <f t="shared" ref="K60:K218" si="1">+I60-J60</f>
        <v>19360000</v>
      </c>
    </row>
    <row r="61" spans="1:11" ht="14.25" customHeight="1" x14ac:dyDescent="0.25">
      <c r="A61" s="37">
        <v>43105</v>
      </c>
      <c r="B61" s="38" t="s">
        <v>184</v>
      </c>
      <c r="C61" s="24">
        <v>121</v>
      </c>
      <c r="D61" s="39">
        <v>64</v>
      </c>
      <c r="E61" s="10" t="s">
        <v>484</v>
      </c>
      <c r="F61" s="40"/>
      <c r="G61" s="41" t="s">
        <v>272</v>
      </c>
      <c r="H61" s="42"/>
      <c r="I61" s="35">
        <v>31248000</v>
      </c>
      <c r="J61" s="35">
        <v>10676400</v>
      </c>
      <c r="K61" s="35">
        <f t="shared" si="1"/>
        <v>20571600</v>
      </c>
    </row>
    <row r="62" spans="1:11" ht="14.25" customHeight="1" x14ac:dyDescent="0.25">
      <c r="A62" s="37">
        <v>43105</v>
      </c>
      <c r="B62" s="38" t="s">
        <v>185</v>
      </c>
      <c r="C62" s="24">
        <v>107</v>
      </c>
      <c r="D62" s="39">
        <v>65</v>
      </c>
      <c r="E62" s="10" t="s">
        <v>485</v>
      </c>
      <c r="F62" s="40"/>
      <c r="G62" s="41" t="s">
        <v>273</v>
      </c>
      <c r="H62" s="42"/>
      <c r="I62" s="35">
        <v>31248000</v>
      </c>
      <c r="J62" s="35">
        <v>10676400</v>
      </c>
      <c r="K62" s="35">
        <f t="shared" si="1"/>
        <v>20571600</v>
      </c>
    </row>
    <row r="63" spans="1:11" ht="14.25" customHeight="1" x14ac:dyDescent="0.25">
      <c r="A63" s="37">
        <v>43109</v>
      </c>
      <c r="B63" s="38" t="s">
        <v>186</v>
      </c>
      <c r="C63" s="24">
        <v>104</v>
      </c>
      <c r="D63" s="39">
        <v>66</v>
      </c>
      <c r="E63" s="10" t="s">
        <v>486</v>
      </c>
      <c r="F63" s="40"/>
      <c r="G63" s="41" t="s">
        <v>274</v>
      </c>
      <c r="H63" s="42"/>
      <c r="I63" s="35">
        <v>31248000</v>
      </c>
      <c r="J63" s="35">
        <v>10546200</v>
      </c>
      <c r="K63" s="35">
        <f t="shared" si="1"/>
        <v>20701800</v>
      </c>
    </row>
    <row r="64" spans="1:11" ht="14.25" customHeight="1" x14ac:dyDescent="0.25">
      <c r="A64" s="37">
        <v>43109</v>
      </c>
      <c r="B64" s="38" t="s">
        <v>187</v>
      </c>
      <c r="C64" s="24">
        <v>61</v>
      </c>
      <c r="D64" s="39">
        <v>67</v>
      </c>
      <c r="E64" s="10" t="s">
        <v>473</v>
      </c>
      <c r="F64" s="40"/>
      <c r="G64" s="41" t="s">
        <v>275</v>
      </c>
      <c r="H64" s="42"/>
      <c r="I64" s="35">
        <v>17600000</v>
      </c>
      <c r="J64" s="35">
        <v>6013333</v>
      </c>
      <c r="K64" s="35">
        <f t="shared" si="1"/>
        <v>11586667</v>
      </c>
    </row>
    <row r="65" spans="1:11" ht="14.25" customHeight="1" x14ac:dyDescent="0.25">
      <c r="A65" s="37">
        <v>43109</v>
      </c>
      <c r="B65" s="38" t="s">
        <v>188</v>
      </c>
      <c r="C65" s="24">
        <v>54</v>
      </c>
      <c r="D65" s="39">
        <v>68</v>
      </c>
      <c r="E65" s="10" t="s">
        <v>473</v>
      </c>
      <c r="F65" s="40"/>
      <c r="G65" s="41" t="s">
        <v>276</v>
      </c>
      <c r="H65" s="42"/>
      <c r="I65" s="35">
        <v>17600000</v>
      </c>
      <c r="J65" s="35">
        <v>5940000</v>
      </c>
      <c r="K65" s="35">
        <f t="shared" si="1"/>
        <v>11660000</v>
      </c>
    </row>
    <row r="66" spans="1:11" ht="14.25" customHeight="1" x14ac:dyDescent="0.25">
      <c r="A66" s="37">
        <v>43109</v>
      </c>
      <c r="B66" s="38" t="s">
        <v>189</v>
      </c>
      <c r="C66" s="24">
        <v>64</v>
      </c>
      <c r="D66" s="39">
        <v>69</v>
      </c>
      <c r="E66" s="10" t="s">
        <v>473</v>
      </c>
      <c r="F66" s="40"/>
      <c r="G66" s="41" t="s">
        <v>277</v>
      </c>
      <c r="H66" s="42"/>
      <c r="I66" s="35">
        <v>17600000</v>
      </c>
      <c r="J66" s="35">
        <v>6013333</v>
      </c>
      <c r="K66" s="35">
        <f t="shared" si="1"/>
        <v>11586667</v>
      </c>
    </row>
    <row r="67" spans="1:11" ht="14.25" customHeight="1" x14ac:dyDescent="0.25">
      <c r="A67" s="37">
        <v>43109</v>
      </c>
      <c r="B67" s="38" t="s">
        <v>190</v>
      </c>
      <c r="C67" s="24">
        <v>66</v>
      </c>
      <c r="D67" s="39">
        <v>70</v>
      </c>
      <c r="E67" s="10" t="s">
        <v>487</v>
      </c>
      <c r="F67" s="40"/>
      <c r="G67" s="41" t="s">
        <v>278</v>
      </c>
      <c r="H67" s="42"/>
      <c r="I67" s="35">
        <v>31256000</v>
      </c>
      <c r="J67" s="35">
        <v>10679133</v>
      </c>
      <c r="K67" s="35">
        <f t="shared" si="1"/>
        <v>20576867</v>
      </c>
    </row>
    <row r="68" spans="1:11" ht="14.25" customHeight="1" x14ac:dyDescent="0.25">
      <c r="A68" s="37">
        <v>43109</v>
      </c>
      <c r="B68" s="38" t="s">
        <v>191</v>
      </c>
      <c r="C68" s="24">
        <v>76</v>
      </c>
      <c r="D68" s="39">
        <v>72</v>
      </c>
      <c r="E68" s="10" t="s">
        <v>488</v>
      </c>
      <c r="F68" s="40"/>
      <c r="G68" s="41" t="s">
        <v>279</v>
      </c>
      <c r="H68" s="42"/>
      <c r="I68" s="35">
        <v>36000000</v>
      </c>
      <c r="J68" s="35">
        <v>11400000</v>
      </c>
      <c r="K68" s="35">
        <f t="shared" si="1"/>
        <v>24600000</v>
      </c>
    </row>
    <row r="69" spans="1:11" ht="14.25" customHeight="1" x14ac:dyDescent="0.25">
      <c r="A69" s="37">
        <v>43109</v>
      </c>
      <c r="B69" s="38" t="s">
        <v>192</v>
      </c>
      <c r="C69" s="24">
        <v>105</v>
      </c>
      <c r="D69" s="39">
        <v>73</v>
      </c>
      <c r="E69" s="10" t="s">
        <v>489</v>
      </c>
      <c r="F69" s="40"/>
      <c r="G69" s="41" t="s">
        <v>280</v>
      </c>
      <c r="H69" s="42"/>
      <c r="I69" s="35">
        <v>31248000</v>
      </c>
      <c r="J69" s="35">
        <v>10676400</v>
      </c>
      <c r="K69" s="35">
        <f t="shared" si="1"/>
        <v>20571600</v>
      </c>
    </row>
    <row r="70" spans="1:11" ht="14.25" customHeight="1" x14ac:dyDescent="0.25">
      <c r="A70" s="37">
        <v>43109</v>
      </c>
      <c r="B70" s="38" t="s">
        <v>193</v>
      </c>
      <c r="C70" s="24">
        <v>49</v>
      </c>
      <c r="D70" s="39">
        <v>74</v>
      </c>
      <c r="E70" s="10" t="s">
        <v>467</v>
      </c>
      <c r="F70" s="40"/>
      <c r="G70" s="41" t="s">
        <v>281</v>
      </c>
      <c r="H70" s="42"/>
      <c r="I70" s="35">
        <v>39992000</v>
      </c>
      <c r="J70" s="35">
        <v>13664932</v>
      </c>
      <c r="K70" s="35">
        <f t="shared" si="1"/>
        <v>26327068</v>
      </c>
    </row>
    <row r="71" spans="1:11" ht="14.25" customHeight="1" x14ac:dyDescent="0.25">
      <c r="A71" s="37">
        <v>43109</v>
      </c>
      <c r="B71" s="38" t="s">
        <v>194</v>
      </c>
      <c r="C71" s="24">
        <v>15</v>
      </c>
      <c r="D71" s="39">
        <v>75</v>
      </c>
      <c r="E71" s="10" t="s">
        <v>490</v>
      </c>
      <c r="F71" s="40"/>
      <c r="G71" s="41" t="s">
        <v>282</v>
      </c>
      <c r="H71" s="42"/>
      <c r="I71" s="35">
        <v>25300000</v>
      </c>
      <c r="J71" s="35">
        <v>5940000</v>
      </c>
      <c r="K71" s="35">
        <f t="shared" si="1"/>
        <v>19360000</v>
      </c>
    </row>
    <row r="72" spans="1:11" ht="14.25" customHeight="1" x14ac:dyDescent="0.25">
      <c r="A72" s="37">
        <v>43109</v>
      </c>
      <c r="B72" s="38" t="s">
        <v>195</v>
      </c>
      <c r="C72" s="24">
        <v>43</v>
      </c>
      <c r="D72" s="39">
        <v>77</v>
      </c>
      <c r="E72" s="10" t="s">
        <v>491</v>
      </c>
      <c r="F72" s="40"/>
      <c r="G72" s="41" t="s">
        <v>283</v>
      </c>
      <c r="H72" s="42"/>
      <c r="I72" s="35">
        <v>50400000</v>
      </c>
      <c r="J72" s="35">
        <v>17220000</v>
      </c>
      <c r="K72" s="35">
        <f t="shared" si="1"/>
        <v>33180000</v>
      </c>
    </row>
    <row r="73" spans="1:11" ht="14.25" customHeight="1" x14ac:dyDescent="0.25">
      <c r="A73" s="37">
        <v>43109</v>
      </c>
      <c r="B73" s="38" t="s">
        <v>196</v>
      </c>
      <c r="C73" s="24">
        <v>70</v>
      </c>
      <c r="D73" s="39">
        <v>78</v>
      </c>
      <c r="E73" s="10" t="s">
        <v>492</v>
      </c>
      <c r="F73" s="40"/>
      <c r="G73" s="41" t="s">
        <v>284</v>
      </c>
      <c r="H73" s="42"/>
      <c r="I73" s="35">
        <v>50400000</v>
      </c>
      <c r="J73" s="35">
        <v>17010000</v>
      </c>
      <c r="K73" s="35">
        <f t="shared" si="1"/>
        <v>33390000</v>
      </c>
    </row>
    <row r="74" spans="1:11" ht="14.25" customHeight="1" x14ac:dyDescent="0.25">
      <c r="A74" s="37">
        <v>43109</v>
      </c>
      <c r="B74" s="38" t="s">
        <v>197</v>
      </c>
      <c r="C74" s="24">
        <v>106</v>
      </c>
      <c r="D74" s="39">
        <v>81</v>
      </c>
      <c r="E74" s="10" t="s">
        <v>489</v>
      </c>
      <c r="F74" s="40"/>
      <c r="G74" s="41" t="s">
        <v>285</v>
      </c>
      <c r="H74" s="42"/>
      <c r="I74" s="35">
        <v>31248000</v>
      </c>
      <c r="J74" s="35">
        <v>10546200</v>
      </c>
      <c r="K74" s="35">
        <f t="shared" si="1"/>
        <v>20701800</v>
      </c>
    </row>
    <row r="75" spans="1:11" ht="14.25" customHeight="1" x14ac:dyDescent="0.25">
      <c r="A75" s="37">
        <v>43109</v>
      </c>
      <c r="B75" s="38" t="s">
        <v>198</v>
      </c>
      <c r="C75" s="24">
        <v>63</v>
      </c>
      <c r="D75" s="39">
        <v>82</v>
      </c>
      <c r="E75" s="10" t="s">
        <v>473</v>
      </c>
      <c r="F75" s="40"/>
      <c r="G75" s="41" t="s">
        <v>286</v>
      </c>
      <c r="H75" s="42"/>
      <c r="I75" s="35">
        <v>17600000</v>
      </c>
      <c r="J75" s="35">
        <v>5940000</v>
      </c>
      <c r="K75" s="35">
        <f t="shared" si="1"/>
        <v>11660000</v>
      </c>
    </row>
    <row r="76" spans="1:11" ht="14.25" customHeight="1" x14ac:dyDescent="0.25">
      <c r="A76" s="37">
        <v>43109</v>
      </c>
      <c r="B76" s="38" t="s">
        <v>199</v>
      </c>
      <c r="C76" s="24">
        <v>110</v>
      </c>
      <c r="D76" s="39">
        <v>86</v>
      </c>
      <c r="E76" s="10" t="s">
        <v>493</v>
      </c>
      <c r="F76" s="40"/>
      <c r="G76" s="41" t="s">
        <v>287</v>
      </c>
      <c r="H76" s="42"/>
      <c r="I76" s="35">
        <v>35200000</v>
      </c>
      <c r="J76" s="35">
        <v>11880000</v>
      </c>
      <c r="K76" s="35">
        <f t="shared" si="1"/>
        <v>23320000</v>
      </c>
    </row>
    <row r="77" spans="1:11" ht="14.25" customHeight="1" x14ac:dyDescent="0.25">
      <c r="A77" s="37">
        <v>43110</v>
      </c>
      <c r="B77" s="38" t="s">
        <v>200</v>
      </c>
      <c r="C77" s="24">
        <v>55</v>
      </c>
      <c r="D77" s="39">
        <v>89</v>
      </c>
      <c r="E77" s="40" t="s">
        <v>473</v>
      </c>
      <c r="F77" s="40"/>
      <c r="G77" s="41" t="s">
        <v>288</v>
      </c>
      <c r="H77" s="42"/>
      <c r="I77" s="35">
        <v>17600000</v>
      </c>
      <c r="J77" s="35">
        <v>5060000</v>
      </c>
      <c r="K77" s="35">
        <f t="shared" si="1"/>
        <v>12540000</v>
      </c>
    </row>
    <row r="78" spans="1:11" ht="14.25" customHeight="1" x14ac:dyDescent="0.25">
      <c r="A78" s="37">
        <v>43110</v>
      </c>
      <c r="B78" s="38" t="s">
        <v>201</v>
      </c>
      <c r="C78" s="24">
        <v>59</v>
      </c>
      <c r="D78" s="39">
        <v>90</v>
      </c>
      <c r="E78" s="40" t="s">
        <v>494</v>
      </c>
      <c r="F78" s="40"/>
      <c r="G78" s="41" t="s">
        <v>289</v>
      </c>
      <c r="H78" s="42"/>
      <c r="I78" s="35">
        <v>17600000</v>
      </c>
      <c r="J78" s="35">
        <v>5940000</v>
      </c>
      <c r="K78" s="35">
        <f t="shared" si="1"/>
        <v>11660000</v>
      </c>
    </row>
    <row r="79" spans="1:11" ht="14.25" customHeight="1" x14ac:dyDescent="0.25">
      <c r="A79" s="37">
        <v>43110</v>
      </c>
      <c r="B79" s="38" t="s">
        <v>202</v>
      </c>
      <c r="C79" s="24">
        <v>86</v>
      </c>
      <c r="D79" s="39">
        <v>91</v>
      </c>
      <c r="E79" s="40" t="s">
        <v>453</v>
      </c>
      <c r="F79" s="40"/>
      <c r="G79" s="41" t="s">
        <v>290</v>
      </c>
      <c r="H79" s="42"/>
      <c r="I79" s="35">
        <v>99400000</v>
      </c>
      <c r="J79" s="35">
        <v>22680000</v>
      </c>
      <c r="K79" s="35">
        <f t="shared" si="1"/>
        <v>76720000</v>
      </c>
    </row>
    <row r="80" spans="1:11" ht="14.25" customHeight="1" x14ac:dyDescent="0.25">
      <c r="A80" s="37">
        <v>43110</v>
      </c>
      <c r="B80" s="38" t="s">
        <v>203</v>
      </c>
      <c r="C80" s="24">
        <v>90</v>
      </c>
      <c r="D80" s="39">
        <v>92</v>
      </c>
      <c r="E80" s="40" t="s">
        <v>495</v>
      </c>
      <c r="F80" s="40"/>
      <c r="G80" s="41" t="s">
        <v>291</v>
      </c>
      <c r="H80" s="42"/>
      <c r="I80" s="35">
        <v>87500000</v>
      </c>
      <c r="J80" s="35">
        <v>20250000</v>
      </c>
      <c r="K80" s="35">
        <f t="shared" si="1"/>
        <v>67250000</v>
      </c>
    </row>
    <row r="81" spans="1:11" ht="14.25" customHeight="1" x14ac:dyDescent="0.25">
      <c r="A81" s="37">
        <v>43110</v>
      </c>
      <c r="B81" s="38" t="s">
        <v>204</v>
      </c>
      <c r="C81" s="24">
        <v>92</v>
      </c>
      <c r="D81" s="39">
        <v>94</v>
      </c>
      <c r="E81" s="129" t="s">
        <v>496</v>
      </c>
      <c r="F81" s="40"/>
      <c r="G81" s="41" t="s">
        <v>292</v>
      </c>
      <c r="H81" s="42"/>
      <c r="I81" s="35">
        <v>42000000</v>
      </c>
      <c r="J81" s="35">
        <v>14000000</v>
      </c>
      <c r="K81" s="35">
        <f t="shared" si="1"/>
        <v>28000000</v>
      </c>
    </row>
    <row r="82" spans="1:11" ht="14.25" customHeight="1" x14ac:dyDescent="0.25">
      <c r="A82" s="37">
        <v>43110</v>
      </c>
      <c r="B82" s="38" t="s">
        <v>205</v>
      </c>
      <c r="C82" s="24">
        <v>128</v>
      </c>
      <c r="D82" s="39">
        <v>95</v>
      </c>
      <c r="E82" s="129" t="s">
        <v>497</v>
      </c>
      <c r="F82" s="40"/>
      <c r="G82" s="41" t="s">
        <v>293</v>
      </c>
      <c r="H82" s="42"/>
      <c r="I82" s="35">
        <v>39992000</v>
      </c>
      <c r="J82" s="35">
        <v>13497300</v>
      </c>
      <c r="K82" s="35">
        <f t="shared" si="1"/>
        <v>26494700</v>
      </c>
    </row>
    <row r="83" spans="1:11" ht="14.25" customHeight="1" x14ac:dyDescent="0.25">
      <c r="A83" s="37">
        <v>43110</v>
      </c>
      <c r="B83" s="38" t="s">
        <v>206</v>
      </c>
      <c r="C83" s="24">
        <v>133</v>
      </c>
      <c r="D83" s="39">
        <v>96</v>
      </c>
      <c r="E83" s="40" t="s">
        <v>498</v>
      </c>
      <c r="F83" s="40"/>
      <c r="G83" s="41" t="s">
        <v>294</v>
      </c>
      <c r="H83" s="42"/>
      <c r="I83" s="35">
        <v>25300000</v>
      </c>
      <c r="J83" s="35">
        <v>5866667</v>
      </c>
      <c r="K83" s="35">
        <f t="shared" si="1"/>
        <v>19433333</v>
      </c>
    </row>
    <row r="84" spans="1:11" ht="14.25" customHeight="1" x14ac:dyDescent="0.25">
      <c r="A84" s="37">
        <v>43110</v>
      </c>
      <c r="B84" s="38" t="s">
        <v>207</v>
      </c>
      <c r="C84" s="24">
        <v>87</v>
      </c>
      <c r="D84" s="39">
        <v>98</v>
      </c>
      <c r="E84" s="40" t="s">
        <v>499</v>
      </c>
      <c r="F84" s="40"/>
      <c r="G84" s="41" t="s">
        <v>295</v>
      </c>
      <c r="H84" s="42"/>
      <c r="I84" s="35">
        <v>39992000</v>
      </c>
      <c r="J84" s="35">
        <v>13497300</v>
      </c>
      <c r="K84" s="35">
        <f t="shared" si="1"/>
        <v>26494700</v>
      </c>
    </row>
    <row r="85" spans="1:11" ht="14.25" customHeight="1" x14ac:dyDescent="0.25">
      <c r="A85" s="37">
        <v>43110</v>
      </c>
      <c r="B85" s="38" t="s">
        <v>208</v>
      </c>
      <c r="C85" s="24">
        <v>124</v>
      </c>
      <c r="D85" s="39">
        <v>103</v>
      </c>
      <c r="E85" s="40" t="s">
        <v>500</v>
      </c>
      <c r="F85" s="40"/>
      <c r="G85" s="41" t="s">
        <v>296</v>
      </c>
      <c r="H85" s="42"/>
      <c r="I85" s="35">
        <v>44000000</v>
      </c>
      <c r="J85" s="35">
        <v>14666667</v>
      </c>
      <c r="K85" s="35">
        <f t="shared" si="1"/>
        <v>29333333</v>
      </c>
    </row>
    <row r="86" spans="1:11" ht="14.25" customHeight="1" x14ac:dyDescent="0.25">
      <c r="A86" s="37">
        <v>43110</v>
      </c>
      <c r="B86" s="38" t="s">
        <v>209</v>
      </c>
      <c r="C86" s="24">
        <v>93</v>
      </c>
      <c r="D86" s="39">
        <v>104</v>
      </c>
      <c r="E86" s="40" t="s">
        <v>501</v>
      </c>
      <c r="F86" s="40"/>
      <c r="G86" s="41" t="s">
        <v>297</v>
      </c>
      <c r="H86" s="42"/>
      <c r="I86" s="35">
        <v>32800000</v>
      </c>
      <c r="J86" s="35">
        <v>10933333</v>
      </c>
      <c r="K86" s="35">
        <f t="shared" si="1"/>
        <v>21866667</v>
      </c>
    </row>
    <row r="87" spans="1:11" ht="14.25" customHeight="1" x14ac:dyDescent="0.25">
      <c r="A87" s="37">
        <v>43110</v>
      </c>
      <c r="B87" s="38" t="s">
        <v>210</v>
      </c>
      <c r="C87" s="24">
        <v>123</v>
      </c>
      <c r="D87" s="39">
        <v>105</v>
      </c>
      <c r="E87" s="10" t="s">
        <v>451</v>
      </c>
      <c r="F87" s="40"/>
      <c r="G87" s="41" t="s">
        <v>298</v>
      </c>
      <c r="H87" s="42"/>
      <c r="I87" s="35">
        <v>26425000</v>
      </c>
      <c r="J87" s="35">
        <v>6040000</v>
      </c>
      <c r="K87" s="35">
        <f t="shared" si="1"/>
        <v>20385000</v>
      </c>
    </row>
    <row r="88" spans="1:11" ht="14.25" customHeight="1" x14ac:dyDescent="0.25">
      <c r="A88" s="37">
        <v>43110</v>
      </c>
      <c r="B88" s="38" t="s">
        <v>211</v>
      </c>
      <c r="C88" s="24">
        <v>89</v>
      </c>
      <c r="D88" s="39">
        <v>106</v>
      </c>
      <c r="E88" s="40" t="s">
        <v>502</v>
      </c>
      <c r="F88" s="40"/>
      <c r="G88" s="41" t="s">
        <v>299</v>
      </c>
      <c r="H88" s="42"/>
      <c r="I88" s="35">
        <v>29200000</v>
      </c>
      <c r="J88" s="35">
        <v>9733333</v>
      </c>
      <c r="K88" s="35">
        <f t="shared" si="1"/>
        <v>19466667</v>
      </c>
    </row>
    <row r="89" spans="1:11" ht="14.25" customHeight="1" x14ac:dyDescent="0.25">
      <c r="A89" s="37">
        <v>43110</v>
      </c>
      <c r="B89" s="38" t="s">
        <v>212</v>
      </c>
      <c r="C89" s="24">
        <v>94</v>
      </c>
      <c r="D89" s="39">
        <v>107</v>
      </c>
      <c r="E89" s="40" t="s">
        <v>503</v>
      </c>
      <c r="F89" s="40"/>
      <c r="G89" s="41" t="s">
        <v>300</v>
      </c>
      <c r="H89" s="42"/>
      <c r="I89" s="35">
        <v>42000000</v>
      </c>
      <c r="J89" s="35">
        <v>13825000</v>
      </c>
      <c r="K89" s="35">
        <f t="shared" si="1"/>
        <v>28175000</v>
      </c>
    </row>
    <row r="90" spans="1:11" ht="14.25" customHeight="1" x14ac:dyDescent="0.25">
      <c r="A90" s="37">
        <v>43110</v>
      </c>
      <c r="B90" s="38" t="s">
        <v>213</v>
      </c>
      <c r="C90" s="24">
        <v>95</v>
      </c>
      <c r="D90" s="39">
        <v>108</v>
      </c>
      <c r="E90" s="40" t="s">
        <v>504</v>
      </c>
      <c r="F90" s="40"/>
      <c r="G90" s="41" t="s">
        <v>301</v>
      </c>
      <c r="H90" s="42"/>
      <c r="I90" s="35">
        <v>37600000</v>
      </c>
      <c r="J90" s="35">
        <v>12533333</v>
      </c>
      <c r="K90" s="35">
        <f t="shared" si="1"/>
        <v>25066667</v>
      </c>
    </row>
    <row r="91" spans="1:11" ht="14.25" customHeight="1" x14ac:dyDescent="0.25">
      <c r="A91" s="37">
        <v>43110</v>
      </c>
      <c r="B91" s="38" t="s">
        <v>214</v>
      </c>
      <c r="C91" s="24">
        <v>144</v>
      </c>
      <c r="D91" s="39">
        <v>109</v>
      </c>
      <c r="E91" s="40" t="s">
        <v>477</v>
      </c>
      <c r="F91" s="40"/>
      <c r="G91" s="41" t="s">
        <v>302</v>
      </c>
      <c r="H91" s="42"/>
      <c r="I91" s="35">
        <v>88000000</v>
      </c>
      <c r="J91" s="35">
        <v>21333333</v>
      </c>
      <c r="K91" s="35">
        <f t="shared" si="1"/>
        <v>66666667</v>
      </c>
    </row>
    <row r="92" spans="1:11" ht="14.25" customHeight="1" x14ac:dyDescent="0.25">
      <c r="A92" s="37">
        <v>43111</v>
      </c>
      <c r="B92" s="38" t="s">
        <v>215</v>
      </c>
      <c r="C92" s="24">
        <v>127</v>
      </c>
      <c r="D92" s="39">
        <v>111</v>
      </c>
      <c r="E92" s="40" t="s">
        <v>477</v>
      </c>
      <c r="F92" s="40"/>
      <c r="G92" s="41" t="s">
        <v>303</v>
      </c>
      <c r="H92" s="42"/>
      <c r="I92" s="35">
        <v>50400000</v>
      </c>
      <c r="J92" s="35">
        <v>16800000</v>
      </c>
      <c r="K92" s="35">
        <f t="shared" si="1"/>
        <v>33600000</v>
      </c>
    </row>
    <row r="93" spans="1:11" ht="14.25" customHeight="1" x14ac:dyDescent="0.25">
      <c r="A93" s="37">
        <v>43111</v>
      </c>
      <c r="B93" s="38" t="s">
        <v>216</v>
      </c>
      <c r="C93" s="24">
        <v>65</v>
      </c>
      <c r="D93" s="39">
        <v>112</v>
      </c>
      <c r="E93" s="40" t="s">
        <v>487</v>
      </c>
      <c r="F93" s="40"/>
      <c r="G93" s="41" t="s">
        <v>304</v>
      </c>
      <c r="H93" s="42"/>
      <c r="I93" s="35">
        <v>31256000</v>
      </c>
      <c r="J93" s="35">
        <v>10418667</v>
      </c>
      <c r="K93" s="35">
        <f t="shared" si="1"/>
        <v>20837333</v>
      </c>
    </row>
    <row r="94" spans="1:11" ht="14.25" customHeight="1" x14ac:dyDescent="0.25">
      <c r="A94" s="37">
        <v>43111</v>
      </c>
      <c r="B94" s="38" t="s">
        <v>217</v>
      </c>
      <c r="C94" s="24">
        <v>149</v>
      </c>
      <c r="D94" s="39">
        <v>124</v>
      </c>
      <c r="E94" s="40" t="s">
        <v>452</v>
      </c>
      <c r="F94" s="40"/>
      <c r="G94" s="41" t="s">
        <v>305</v>
      </c>
      <c r="H94" s="42"/>
      <c r="I94" s="35">
        <v>17600000</v>
      </c>
      <c r="J94" s="35">
        <v>5793333</v>
      </c>
      <c r="K94" s="35">
        <f t="shared" si="1"/>
        <v>11806667</v>
      </c>
    </row>
    <row r="95" spans="1:11" ht="14.25" customHeight="1" x14ac:dyDescent="0.25">
      <c r="A95" s="37">
        <v>43111</v>
      </c>
      <c r="B95" s="38" t="s">
        <v>218</v>
      </c>
      <c r="C95" s="24">
        <v>149</v>
      </c>
      <c r="D95" s="39">
        <v>125</v>
      </c>
      <c r="E95" s="40" t="s">
        <v>452</v>
      </c>
      <c r="F95" s="40"/>
      <c r="G95" s="41" t="s">
        <v>306</v>
      </c>
      <c r="H95" s="42"/>
      <c r="I95" s="35">
        <v>17600000</v>
      </c>
      <c r="J95" s="35">
        <v>5793333</v>
      </c>
      <c r="K95" s="35">
        <f t="shared" si="1"/>
        <v>11806667</v>
      </c>
    </row>
    <row r="96" spans="1:11" ht="14.25" customHeight="1" x14ac:dyDescent="0.25">
      <c r="A96" s="37">
        <v>43111</v>
      </c>
      <c r="B96" s="38" t="s">
        <v>219</v>
      </c>
      <c r="C96" s="24">
        <v>149</v>
      </c>
      <c r="D96" s="39">
        <v>126</v>
      </c>
      <c r="E96" s="40" t="s">
        <v>452</v>
      </c>
      <c r="F96" s="40"/>
      <c r="G96" s="41" t="s">
        <v>307</v>
      </c>
      <c r="H96" s="42"/>
      <c r="I96" s="35">
        <v>17600000</v>
      </c>
      <c r="J96" s="35">
        <v>5793333</v>
      </c>
      <c r="K96" s="35">
        <f t="shared" si="1"/>
        <v>11806667</v>
      </c>
    </row>
    <row r="97" spans="1:11" ht="14.25" customHeight="1" x14ac:dyDescent="0.25">
      <c r="A97" s="37">
        <v>43111</v>
      </c>
      <c r="B97" s="38" t="s">
        <v>220</v>
      </c>
      <c r="C97" s="24">
        <v>161</v>
      </c>
      <c r="D97" s="39">
        <v>127</v>
      </c>
      <c r="E97" s="40" t="s">
        <v>505</v>
      </c>
      <c r="F97" s="40"/>
      <c r="G97" s="41" t="s">
        <v>308</v>
      </c>
      <c r="H97" s="42"/>
      <c r="I97" s="35">
        <v>75075000</v>
      </c>
      <c r="J97" s="35">
        <v>17972500</v>
      </c>
      <c r="K97" s="35">
        <f t="shared" si="1"/>
        <v>57102500</v>
      </c>
    </row>
    <row r="98" spans="1:11" ht="14.25" customHeight="1" x14ac:dyDescent="0.25">
      <c r="A98" s="37">
        <v>43111</v>
      </c>
      <c r="B98" s="38" t="s">
        <v>221</v>
      </c>
      <c r="C98" s="24">
        <v>159</v>
      </c>
      <c r="D98" s="39">
        <v>128</v>
      </c>
      <c r="E98" s="40" t="s">
        <v>485</v>
      </c>
      <c r="F98" s="40"/>
      <c r="G98" s="41" t="s">
        <v>309</v>
      </c>
      <c r="H98" s="42"/>
      <c r="I98" s="35">
        <v>32000000</v>
      </c>
      <c r="J98" s="35">
        <v>10533333</v>
      </c>
      <c r="K98" s="35">
        <f t="shared" si="1"/>
        <v>21466667</v>
      </c>
    </row>
    <row r="99" spans="1:11" ht="14.25" customHeight="1" x14ac:dyDescent="0.25">
      <c r="A99" s="37">
        <v>43111</v>
      </c>
      <c r="B99" s="38" t="s">
        <v>222</v>
      </c>
      <c r="C99" s="24">
        <v>158</v>
      </c>
      <c r="D99" s="39">
        <v>129</v>
      </c>
      <c r="E99" s="40" t="s">
        <v>506</v>
      </c>
      <c r="F99" s="40"/>
      <c r="G99" s="41" t="s">
        <v>310</v>
      </c>
      <c r="H99" s="42"/>
      <c r="I99" s="35">
        <v>30400000</v>
      </c>
      <c r="J99" s="35">
        <v>10006667</v>
      </c>
      <c r="K99" s="35">
        <f t="shared" si="1"/>
        <v>20393333</v>
      </c>
    </row>
    <row r="100" spans="1:11" ht="14.25" customHeight="1" x14ac:dyDescent="0.25">
      <c r="A100" s="37">
        <v>43112</v>
      </c>
      <c r="B100" s="38" t="s">
        <v>223</v>
      </c>
      <c r="C100" s="24">
        <v>88</v>
      </c>
      <c r="D100" s="39">
        <v>134</v>
      </c>
      <c r="E100" s="128" t="s">
        <v>507</v>
      </c>
      <c r="F100" s="40"/>
      <c r="G100" s="41" t="s">
        <v>311</v>
      </c>
      <c r="H100" s="42"/>
      <c r="I100" s="35">
        <v>47366667</v>
      </c>
      <c r="J100" s="35">
        <v>10691333</v>
      </c>
      <c r="K100" s="35">
        <f t="shared" si="1"/>
        <v>36675334</v>
      </c>
    </row>
    <row r="101" spans="1:11" ht="14.25" customHeight="1" x14ac:dyDescent="0.25">
      <c r="A101" s="37">
        <v>43112</v>
      </c>
      <c r="B101" s="38" t="s">
        <v>224</v>
      </c>
      <c r="C101" s="24">
        <v>122</v>
      </c>
      <c r="D101" s="39">
        <v>140</v>
      </c>
      <c r="E101" s="128" t="s">
        <v>508</v>
      </c>
      <c r="F101" s="40"/>
      <c r="G101" s="41" t="s">
        <v>312</v>
      </c>
      <c r="H101" s="42"/>
      <c r="I101" s="35">
        <v>36000000</v>
      </c>
      <c r="J101" s="35">
        <v>9000000</v>
      </c>
      <c r="K101" s="35">
        <f t="shared" si="1"/>
        <v>27000000</v>
      </c>
    </row>
    <row r="102" spans="1:11" ht="14.25" customHeight="1" x14ac:dyDescent="0.25">
      <c r="A102" s="37">
        <v>43112</v>
      </c>
      <c r="B102" s="38" t="s">
        <v>79</v>
      </c>
      <c r="C102" s="24">
        <v>172</v>
      </c>
      <c r="D102" s="39">
        <v>145</v>
      </c>
      <c r="E102" s="128" t="s">
        <v>509</v>
      </c>
      <c r="F102" s="40"/>
      <c r="G102" s="41" t="s">
        <v>313</v>
      </c>
      <c r="H102" s="42"/>
      <c r="I102" s="35">
        <v>40632000</v>
      </c>
      <c r="J102" s="35">
        <v>13374700</v>
      </c>
      <c r="K102" s="35">
        <f t="shared" si="1"/>
        <v>27257300</v>
      </c>
    </row>
    <row r="103" spans="1:11" ht="14.25" customHeight="1" x14ac:dyDescent="0.25">
      <c r="A103" s="37">
        <v>43112</v>
      </c>
      <c r="B103" s="38" t="s">
        <v>225</v>
      </c>
      <c r="C103" s="24">
        <v>173</v>
      </c>
      <c r="D103" s="39">
        <v>151</v>
      </c>
      <c r="E103" s="128" t="s">
        <v>510</v>
      </c>
      <c r="F103" s="40"/>
      <c r="G103" s="41" t="s">
        <v>314</v>
      </c>
      <c r="H103" s="42"/>
      <c r="I103" s="35">
        <v>31256000</v>
      </c>
      <c r="J103" s="35">
        <v>10288433</v>
      </c>
      <c r="K103" s="35">
        <f t="shared" si="1"/>
        <v>20967567</v>
      </c>
    </row>
    <row r="104" spans="1:11" ht="14.25" customHeight="1" x14ac:dyDescent="0.25">
      <c r="A104" s="37">
        <v>43112</v>
      </c>
      <c r="B104" s="38" t="s">
        <v>226</v>
      </c>
      <c r="C104" s="24">
        <v>156</v>
      </c>
      <c r="D104" s="39">
        <v>154</v>
      </c>
      <c r="E104" s="128" t="s">
        <v>477</v>
      </c>
      <c r="F104" s="40"/>
      <c r="G104" s="41" t="s">
        <v>315</v>
      </c>
      <c r="H104" s="42"/>
      <c r="I104" s="35">
        <v>69300000</v>
      </c>
      <c r="J104" s="35">
        <v>15960000</v>
      </c>
      <c r="K104" s="35">
        <f t="shared" si="1"/>
        <v>53340000</v>
      </c>
    </row>
    <row r="105" spans="1:11" ht="14.25" customHeight="1" x14ac:dyDescent="0.25">
      <c r="A105" s="37">
        <v>43112</v>
      </c>
      <c r="B105" s="38" t="s">
        <v>227</v>
      </c>
      <c r="C105" s="24">
        <v>174</v>
      </c>
      <c r="D105" s="39">
        <v>157</v>
      </c>
      <c r="E105" s="128" t="s">
        <v>511</v>
      </c>
      <c r="F105" s="40"/>
      <c r="G105" s="41" t="s">
        <v>316</v>
      </c>
      <c r="H105" s="42"/>
      <c r="I105" s="35">
        <v>30992000</v>
      </c>
      <c r="J105" s="35">
        <v>9814133</v>
      </c>
      <c r="K105" s="35">
        <f t="shared" si="1"/>
        <v>21177867</v>
      </c>
    </row>
    <row r="106" spans="1:11" ht="14.25" customHeight="1" x14ac:dyDescent="0.25">
      <c r="A106" s="37">
        <v>43115</v>
      </c>
      <c r="B106" s="38" t="s">
        <v>228</v>
      </c>
      <c r="C106" s="24">
        <v>91</v>
      </c>
      <c r="D106" s="39">
        <v>158</v>
      </c>
      <c r="E106" s="128" t="s">
        <v>512</v>
      </c>
      <c r="F106" s="40"/>
      <c r="G106" s="41" t="s">
        <v>317</v>
      </c>
      <c r="H106" s="42"/>
      <c r="I106" s="35">
        <v>30400000</v>
      </c>
      <c r="J106" s="35">
        <v>9626667</v>
      </c>
      <c r="K106" s="35">
        <f t="shared" si="1"/>
        <v>20773333</v>
      </c>
    </row>
    <row r="107" spans="1:11" ht="14.25" customHeight="1" x14ac:dyDescent="0.25">
      <c r="A107" s="37">
        <v>43115</v>
      </c>
      <c r="B107" s="38" t="s">
        <v>229</v>
      </c>
      <c r="C107" s="24">
        <v>150</v>
      </c>
      <c r="D107" s="39">
        <v>159</v>
      </c>
      <c r="E107" t="s">
        <v>452</v>
      </c>
      <c r="F107" s="40"/>
      <c r="G107" s="41" t="s">
        <v>318</v>
      </c>
      <c r="H107" s="42"/>
      <c r="I107" s="35">
        <v>17600000</v>
      </c>
      <c r="J107" s="35">
        <v>5573333</v>
      </c>
      <c r="K107" s="35">
        <f t="shared" si="1"/>
        <v>12026667</v>
      </c>
    </row>
    <row r="108" spans="1:11" ht="14.25" customHeight="1" x14ac:dyDescent="0.25">
      <c r="A108" s="37">
        <v>43115</v>
      </c>
      <c r="B108" s="38" t="s">
        <v>230</v>
      </c>
      <c r="C108" s="24">
        <v>189</v>
      </c>
      <c r="D108" s="39">
        <v>163</v>
      </c>
      <c r="E108" s="128" t="s">
        <v>475</v>
      </c>
      <c r="F108" s="40"/>
      <c r="G108" s="41" t="s">
        <v>319</v>
      </c>
      <c r="H108" s="42"/>
      <c r="I108" s="35">
        <v>60500000</v>
      </c>
      <c r="J108" s="35">
        <v>13933333</v>
      </c>
      <c r="K108" s="35">
        <f t="shared" si="1"/>
        <v>46566667</v>
      </c>
    </row>
    <row r="109" spans="1:11" ht="14.25" customHeight="1" x14ac:dyDescent="0.25">
      <c r="A109" s="37">
        <v>43115</v>
      </c>
      <c r="B109" s="38" t="s">
        <v>231</v>
      </c>
      <c r="C109" s="24">
        <v>180</v>
      </c>
      <c r="D109" s="39">
        <v>165</v>
      </c>
      <c r="E109" s="128" t="s">
        <v>513</v>
      </c>
      <c r="F109" s="40"/>
      <c r="G109" s="41" t="s">
        <v>320</v>
      </c>
      <c r="H109" s="42"/>
      <c r="I109" s="35">
        <v>58400000</v>
      </c>
      <c r="J109" s="35">
        <v>18493333</v>
      </c>
      <c r="K109" s="35">
        <f t="shared" si="1"/>
        <v>39906667</v>
      </c>
    </row>
    <row r="110" spans="1:11" ht="14.25" customHeight="1" x14ac:dyDescent="0.25">
      <c r="A110" s="37">
        <v>43115</v>
      </c>
      <c r="B110" s="38" t="s">
        <v>232</v>
      </c>
      <c r="C110" s="24">
        <v>208</v>
      </c>
      <c r="D110" s="39">
        <v>174</v>
      </c>
      <c r="E110" s="129" t="s">
        <v>514</v>
      </c>
      <c r="F110" s="40"/>
      <c r="G110" s="41" t="s">
        <v>321</v>
      </c>
      <c r="H110" s="42"/>
      <c r="I110" s="35">
        <v>37600000</v>
      </c>
      <c r="J110" s="35">
        <v>11750000</v>
      </c>
      <c r="K110" s="35">
        <f t="shared" si="1"/>
        <v>25850000</v>
      </c>
    </row>
    <row r="111" spans="1:11" ht="14.25" customHeight="1" x14ac:dyDescent="0.25">
      <c r="A111" s="37">
        <v>43115</v>
      </c>
      <c r="B111" s="38" t="s">
        <v>233</v>
      </c>
      <c r="C111" s="24">
        <v>157</v>
      </c>
      <c r="D111" s="39">
        <v>179</v>
      </c>
      <c r="E111" s="129" t="s">
        <v>515</v>
      </c>
      <c r="F111" s="40"/>
      <c r="G111" s="41" t="s">
        <v>322</v>
      </c>
      <c r="H111" s="42"/>
      <c r="I111" s="35">
        <v>18120000</v>
      </c>
      <c r="J111" s="35">
        <v>5662500</v>
      </c>
      <c r="K111" s="35">
        <f t="shared" si="1"/>
        <v>12457500</v>
      </c>
    </row>
    <row r="112" spans="1:11" ht="14.25" customHeight="1" x14ac:dyDescent="0.25">
      <c r="A112" s="37">
        <v>43115</v>
      </c>
      <c r="B112" s="38" t="s">
        <v>234</v>
      </c>
      <c r="C112" s="24">
        <v>178</v>
      </c>
      <c r="D112" s="39">
        <v>183</v>
      </c>
      <c r="E112" s="128" t="s">
        <v>516</v>
      </c>
      <c r="F112" s="40"/>
      <c r="G112" s="41" t="s">
        <v>323</v>
      </c>
      <c r="H112" s="42"/>
      <c r="I112" s="35">
        <v>24915000</v>
      </c>
      <c r="J112" s="35">
        <v>5662500</v>
      </c>
      <c r="K112" s="35">
        <f t="shared" si="1"/>
        <v>19252500</v>
      </c>
    </row>
    <row r="113" spans="1:11" ht="14.25" customHeight="1" x14ac:dyDescent="0.25">
      <c r="A113" s="37">
        <v>43116</v>
      </c>
      <c r="B113" s="38" t="s">
        <v>235</v>
      </c>
      <c r="C113" s="24">
        <v>162</v>
      </c>
      <c r="D113" s="39">
        <v>212</v>
      </c>
      <c r="E113" s="128" t="s">
        <v>517</v>
      </c>
      <c r="F113" s="40"/>
      <c r="G113" s="41" t="s">
        <v>324</v>
      </c>
      <c r="H113" s="42"/>
      <c r="I113" s="35">
        <v>60375000</v>
      </c>
      <c r="J113" s="35">
        <v>12950000</v>
      </c>
      <c r="K113" s="35">
        <f t="shared" si="1"/>
        <v>47425000</v>
      </c>
    </row>
    <row r="114" spans="1:11" ht="14.25" customHeight="1" x14ac:dyDescent="0.25">
      <c r="A114" s="37">
        <v>43117</v>
      </c>
      <c r="B114" s="161">
        <v>134</v>
      </c>
      <c r="C114" s="24">
        <v>149</v>
      </c>
      <c r="D114" s="39">
        <v>236</v>
      </c>
      <c r="E114" s="128" t="s">
        <v>452</v>
      </c>
      <c r="F114" s="40"/>
      <c r="G114" s="41" t="s">
        <v>799</v>
      </c>
      <c r="H114" s="42"/>
      <c r="I114" s="35">
        <v>17600000</v>
      </c>
      <c r="J114" s="35">
        <v>5353333</v>
      </c>
      <c r="K114" s="35">
        <f t="shared" si="1"/>
        <v>12246667</v>
      </c>
    </row>
    <row r="115" spans="1:11" ht="14.25" customHeight="1" x14ac:dyDescent="0.25">
      <c r="A115" s="37">
        <v>43118</v>
      </c>
      <c r="B115" s="161">
        <v>284</v>
      </c>
      <c r="C115" s="24">
        <v>360</v>
      </c>
      <c r="D115" s="39">
        <v>271</v>
      </c>
      <c r="E115" s="128" t="s">
        <v>901</v>
      </c>
      <c r="F115" s="40"/>
      <c r="G115" s="41" t="s">
        <v>800</v>
      </c>
      <c r="H115" s="42"/>
      <c r="I115" s="35">
        <v>16800000</v>
      </c>
      <c r="J115" s="35">
        <v>5040000</v>
      </c>
      <c r="K115" s="35">
        <f t="shared" si="1"/>
        <v>11760000</v>
      </c>
    </row>
    <row r="116" spans="1:11" ht="14.25" customHeight="1" x14ac:dyDescent="0.25">
      <c r="A116" s="37">
        <v>43119</v>
      </c>
      <c r="B116" s="161">
        <v>294</v>
      </c>
      <c r="C116" s="24">
        <v>339</v>
      </c>
      <c r="D116" s="39">
        <v>282</v>
      </c>
      <c r="E116" s="128" t="s">
        <v>902</v>
      </c>
      <c r="F116" s="40"/>
      <c r="G116" s="41" t="s">
        <v>801</v>
      </c>
      <c r="H116" s="42"/>
      <c r="I116" s="35">
        <v>79333333</v>
      </c>
      <c r="J116" s="35">
        <v>16800000</v>
      </c>
      <c r="K116" s="35">
        <f t="shared" si="1"/>
        <v>62533333</v>
      </c>
    </row>
    <row r="117" spans="1:11" ht="14.25" customHeight="1" x14ac:dyDescent="0.25">
      <c r="A117" s="37">
        <v>43119</v>
      </c>
      <c r="B117" s="161">
        <v>172</v>
      </c>
      <c r="C117" s="24">
        <v>179</v>
      </c>
      <c r="D117" s="39">
        <v>293</v>
      </c>
      <c r="E117" s="128" t="s">
        <v>453</v>
      </c>
      <c r="F117" s="40"/>
      <c r="G117" s="41" t="s">
        <v>802</v>
      </c>
      <c r="H117" s="42"/>
      <c r="I117" s="35">
        <v>56000000</v>
      </c>
      <c r="J117" s="35">
        <v>16800000</v>
      </c>
      <c r="K117" s="35">
        <f t="shared" si="1"/>
        <v>39200000</v>
      </c>
    </row>
    <row r="118" spans="1:11" ht="14.25" customHeight="1" x14ac:dyDescent="0.25">
      <c r="A118" s="37">
        <v>43119</v>
      </c>
      <c r="B118" s="161">
        <v>221</v>
      </c>
      <c r="C118" s="24">
        <v>272</v>
      </c>
      <c r="D118" s="39">
        <v>295</v>
      </c>
      <c r="E118" s="128" t="s">
        <v>903</v>
      </c>
      <c r="F118" s="40"/>
      <c r="G118" s="41" t="s">
        <v>803</v>
      </c>
      <c r="H118" s="42"/>
      <c r="I118" s="35">
        <v>18752000</v>
      </c>
      <c r="J118" s="35">
        <v>5313067</v>
      </c>
      <c r="K118" s="35">
        <f t="shared" si="1"/>
        <v>13438933</v>
      </c>
    </row>
    <row r="119" spans="1:11" ht="14.25" customHeight="1" x14ac:dyDescent="0.25">
      <c r="A119" s="37">
        <v>43119</v>
      </c>
      <c r="B119" s="161">
        <v>241</v>
      </c>
      <c r="C119" s="24">
        <v>273</v>
      </c>
      <c r="D119" s="39">
        <v>297</v>
      </c>
      <c r="E119" s="128" t="s">
        <v>903</v>
      </c>
      <c r="F119" s="40"/>
      <c r="G119" s="41" t="s">
        <v>804</v>
      </c>
      <c r="H119" s="42"/>
      <c r="I119" s="35">
        <v>18752000</v>
      </c>
      <c r="J119" s="35">
        <v>5234933</v>
      </c>
      <c r="K119" s="35">
        <f t="shared" si="1"/>
        <v>13517067</v>
      </c>
    </row>
    <row r="120" spans="1:11" ht="14.25" customHeight="1" x14ac:dyDescent="0.25">
      <c r="A120" s="37">
        <v>43119</v>
      </c>
      <c r="B120" s="161">
        <v>289</v>
      </c>
      <c r="C120" s="24">
        <v>360</v>
      </c>
      <c r="D120" s="39">
        <v>308</v>
      </c>
      <c r="E120" s="128" t="s">
        <v>901</v>
      </c>
      <c r="F120" s="40"/>
      <c r="G120" s="41" t="s">
        <v>805</v>
      </c>
      <c r="H120" s="42"/>
      <c r="I120" s="35">
        <v>16800000</v>
      </c>
      <c r="J120" s="35">
        <v>4550000</v>
      </c>
      <c r="K120" s="35">
        <f t="shared" si="1"/>
        <v>12250000</v>
      </c>
    </row>
    <row r="121" spans="1:11" ht="14.25" customHeight="1" x14ac:dyDescent="0.25">
      <c r="A121" s="37">
        <v>43119</v>
      </c>
      <c r="B121" s="161">
        <v>292</v>
      </c>
      <c r="C121" s="24">
        <v>360</v>
      </c>
      <c r="D121" s="39">
        <v>309</v>
      </c>
      <c r="E121" s="128" t="s">
        <v>901</v>
      </c>
      <c r="F121" s="40"/>
      <c r="G121" s="41" t="s">
        <v>806</v>
      </c>
      <c r="H121" s="42"/>
      <c r="I121" s="35">
        <v>16800000</v>
      </c>
      <c r="J121" s="35">
        <v>4830000</v>
      </c>
      <c r="K121" s="35">
        <f t="shared" si="1"/>
        <v>11970000</v>
      </c>
    </row>
    <row r="122" spans="1:11" ht="14.25" customHeight="1" x14ac:dyDescent="0.25">
      <c r="A122" s="37">
        <v>43119</v>
      </c>
      <c r="B122" s="161">
        <v>311</v>
      </c>
      <c r="C122" s="24">
        <v>361</v>
      </c>
      <c r="D122" s="39">
        <v>318</v>
      </c>
      <c r="E122" s="128" t="s">
        <v>901</v>
      </c>
      <c r="F122" s="40"/>
      <c r="G122" s="41" t="s">
        <v>807</v>
      </c>
      <c r="H122" s="42"/>
      <c r="I122" s="35">
        <v>13600000</v>
      </c>
      <c r="J122" s="35">
        <v>2833333</v>
      </c>
      <c r="K122" s="35">
        <f t="shared" si="1"/>
        <v>10766667</v>
      </c>
    </row>
    <row r="123" spans="1:11" ht="14.25" customHeight="1" x14ac:dyDescent="0.25">
      <c r="A123" s="37">
        <v>43119</v>
      </c>
      <c r="B123" s="161">
        <v>285</v>
      </c>
      <c r="C123" s="24">
        <v>360</v>
      </c>
      <c r="D123" s="39">
        <v>323</v>
      </c>
      <c r="E123" s="128" t="s">
        <v>901</v>
      </c>
      <c r="F123" s="40"/>
      <c r="G123" s="41" t="s">
        <v>808</v>
      </c>
      <c r="H123" s="42"/>
      <c r="I123" s="35">
        <v>16800000</v>
      </c>
      <c r="J123" s="35">
        <v>5040000</v>
      </c>
      <c r="K123" s="35">
        <f t="shared" si="1"/>
        <v>11760000</v>
      </c>
    </row>
    <row r="124" spans="1:11" ht="14.25" customHeight="1" x14ac:dyDescent="0.25">
      <c r="A124" s="37">
        <v>43119</v>
      </c>
      <c r="B124" s="161">
        <v>293</v>
      </c>
      <c r="C124" s="24">
        <v>360</v>
      </c>
      <c r="D124" s="39">
        <v>324</v>
      </c>
      <c r="E124" s="128" t="s">
        <v>901</v>
      </c>
      <c r="F124" s="40"/>
      <c r="G124" s="41" t="s">
        <v>809</v>
      </c>
      <c r="H124" s="42"/>
      <c r="I124" s="35">
        <v>16800000</v>
      </c>
      <c r="J124" s="35">
        <v>4830000</v>
      </c>
      <c r="K124" s="35">
        <f t="shared" si="1"/>
        <v>11970000</v>
      </c>
    </row>
    <row r="125" spans="1:11" ht="14.25" customHeight="1" x14ac:dyDescent="0.25">
      <c r="A125" s="37">
        <v>43119</v>
      </c>
      <c r="B125" s="161">
        <v>288</v>
      </c>
      <c r="C125" s="24">
        <v>360</v>
      </c>
      <c r="D125" s="39">
        <v>325</v>
      </c>
      <c r="E125" s="128" t="s">
        <v>901</v>
      </c>
      <c r="F125" s="40"/>
      <c r="G125" s="41" t="s">
        <v>810</v>
      </c>
      <c r="H125" s="42"/>
      <c r="I125" s="35">
        <v>16800000</v>
      </c>
      <c r="J125" s="35">
        <v>4830000</v>
      </c>
      <c r="K125" s="35">
        <f t="shared" si="1"/>
        <v>11970000</v>
      </c>
    </row>
    <row r="126" spans="1:11" ht="14.25" customHeight="1" x14ac:dyDescent="0.25">
      <c r="A126" s="37">
        <v>43119</v>
      </c>
      <c r="B126" s="161">
        <v>290</v>
      </c>
      <c r="C126" s="24">
        <v>360</v>
      </c>
      <c r="D126" s="39">
        <v>326</v>
      </c>
      <c r="E126" s="128" t="s">
        <v>901</v>
      </c>
      <c r="F126" s="40"/>
      <c r="G126" s="41" t="s">
        <v>811</v>
      </c>
      <c r="H126" s="42"/>
      <c r="I126" s="35">
        <v>16800000</v>
      </c>
      <c r="J126" s="35">
        <v>4760000</v>
      </c>
      <c r="K126" s="35">
        <f t="shared" si="1"/>
        <v>12040000</v>
      </c>
    </row>
    <row r="127" spans="1:11" ht="14.25" customHeight="1" x14ac:dyDescent="0.25">
      <c r="A127" s="37">
        <v>43119</v>
      </c>
      <c r="B127" s="161">
        <v>317</v>
      </c>
      <c r="C127" s="24">
        <v>361</v>
      </c>
      <c r="D127" s="39">
        <v>331</v>
      </c>
      <c r="E127" s="128" t="s">
        <v>901</v>
      </c>
      <c r="F127" s="40"/>
      <c r="G127" s="41" t="s">
        <v>812</v>
      </c>
      <c r="H127" s="42"/>
      <c r="I127" s="35">
        <v>13600000</v>
      </c>
      <c r="J127" s="35">
        <v>3910000</v>
      </c>
      <c r="K127" s="35">
        <f t="shared" si="1"/>
        <v>9690000</v>
      </c>
    </row>
    <row r="128" spans="1:11" ht="14.25" customHeight="1" x14ac:dyDescent="0.25">
      <c r="A128" s="37">
        <v>43119</v>
      </c>
      <c r="B128" s="161">
        <v>323</v>
      </c>
      <c r="C128" s="24">
        <v>361</v>
      </c>
      <c r="D128" s="39">
        <v>332</v>
      </c>
      <c r="E128" s="128" t="s">
        <v>901</v>
      </c>
      <c r="F128" s="40"/>
      <c r="G128" s="41" t="s">
        <v>813</v>
      </c>
      <c r="H128" s="42"/>
      <c r="I128" s="35">
        <v>13600000</v>
      </c>
      <c r="J128" s="35">
        <v>3910000</v>
      </c>
      <c r="K128" s="35">
        <f t="shared" si="1"/>
        <v>9690000</v>
      </c>
    </row>
    <row r="129" spans="1:11" ht="14.25" customHeight="1" x14ac:dyDescent="0.25">
      <c r="A129" s="37">
        <v>43119</v>
      </c>
      <c r="B129" s="161">
        <v>325</v>
      </c>
      <c r="C129" s="24">
        <v>361</v>
      </c>
      <c r="D129" s="39">
        <v>333</v>
      </c>
      <c r="E129" s="128" t="s">
        <v>901</v>
      </c>
      <c r="F129" s="40"/>
      <c r="G129" s="41" t="s">
        <v>814</v>
      </c>
      <c r="H129" s="42"/>
      <c r="I129" s="35">
        <v>13600000</v>
      </c>
      <c r="J129" s="35">
        <v>3910000</v>
      </c>
      <c r="K129" s="35">
        <f t="shared" si="1"/>
        <v>9690000</v>
      </c>
    </row>
    <row r="130" spans="1:11" ht="14.25" customHeight="1" x14ac:dyDescent="0.25">
      <c r="A130" s="37">
        <v>43119</v>
      </c>
      <c r="B130" s="161">
        <v>326</v>
      </c>
      <c r="C130" s="24">
        <v>361</v>
      </c>
      <c r="D130" s="39">
        <v>334</v>
      </c>
      <c r="E130" s="128" t="s">
        <v>901</v>
      </c>
      <c r="F130" s="40"/>
      <c r="G130" s="41" t="s">
        <v>815</v>
      </c>
      <c r="H130" s="42"/>
      <c r="I130" s="35">
        <v>13600000</v>
      </c>
      <c r="J130" s="35">
        <v>3910000</v>
      </c>
      <c r="K130" s="35">
        <f t="shared" si="1"/>
        <v>9690000</v>
      </c>
    </row>
    <row r="131" spans="1:11" ht="14.25" customHeight="1" x14ac:dyDescent="0.25">
      <c r="A131" s="37">
        <v>43119</v>
      </c>
      <c r="B131" s="161">
        <v>321</v>
      </c>
      <c r="C131" s="24">
        <v>361</v>
      </c>
      <c r="D131" s="39">
        <v>346</v>
      </c>
      <c r="E131" s="128" t="s">
        <v>901</v>
      </c>
      <c r="F131" s="40"/>
      <c r="G131" s="41" t="s">
        <v>816</v>
      </c>
      <c r="H131" s="42"/>
      <c r="I131" s="35">
        <v>13600000</v>
      </c>
      <c r="J131" s="35">
        <v>3910000</v>
      </c>
      <c r="K131" s="35">
        <f t="shared" si="1"/>
        <v>9690000</v>
      </c>
    </row>
    <row r="132" spans="1:11" ht="14.25" customHeight="1" x14ac:dyDescent="0.25">
      <c r="A132" s="37">
        <v>43119</v>
      </c>
      <c r="B132" s="161">
        <v>327</v>
      </c>
      <c r="C132" s="24">
        <v>361</v>
      </c>
      <c r="D132" s="39">
        <v>348</v>
      </c>
      <c r="E132" s="128" t="s">
        <v>901</v>
      </c>
      <c r="F132" s="40"/>
      <c r="G132" s="41" t="s">
        <v>817</v>
      </c>
      <c r="H132" s="42"/>
      <c r="I132" s="35">
        <v>13600000</v>
      </c>
      <c r="J132" s="35">
        <v>3909994</v>
      </c>
      <c r="K132" s="35">
        <f t="shared" si="1"/>
        <v>9690006</v>
      </c>
    </row>
    <row r="133" spans="1:11" ht="14.25" customHeight="1" x14ac:dyDescent="0.25">
      <c r="A133" s="37">
        <v>43119</v>
      </c>
      <c r="B133" s="161">
        <v>286</v>
      </c>
      <c r="C133" s="24">
        <v>360</v>
      </c>
      <c r="D133" s="39">
        <v>354</v>
      </c>
      <c r="E133" s="128" t="s">
        <v>901</v>
      </c>
      <c r="F133" s="40"/>
      <c r="G133" s="41" t="s">
        <v>818</v>
      </c>
      <c r="H133" s="42"/>
      <c r="I133" s="35">
        <v>16800000</v>
      </c>
      <c r="J133" s="35">
        <v>4830000</v>
      </c>
      <c r="K133" s="35">
        <f t="shared" si="1"/>
        <v>11970000</v>
      </c>
    </row>
    <row r="134" spans="1:11" ht="14.25" customHeight="1" x14ac:dyDescent="0.25">
      <c r="A134" s="37">
        <v>43119</v>
      </c>
      <c r="B134" s="161">
        <v>313</v>
      </c>
      <c r="C134" s="24">
        <v>361</v>
      </c>
      <c r="D134" s="39">
        <v>356</v>
      </c>
      <c r="E134" s="128" t="s">
        <v>901</v>
      </c>
      <c r="F134" s="40"/>
      <c r="G134" s="41" t="s">
        <v>819</v>
      </c>
      <c r="H134" s="42"/>
      <c r="I134" s="35">
        <v>13600000</v>
      </c>
      <c r="J134" s="35">
        <v>3910000</v>
      </c>
      <c r="K134" s="35">
        <f t="shared" si="1"/>
        <v>9690000</v>
      </c>
    </row>
    <row r="135" spans="1:11" ht="14.25" customHeight="1" x14ac:dyDescent="0.25">
      <c r="A135" s="37">
        <v>43119</v>
      </c>
      <c r="B135" s="161">
        <v>314</v>
      </c>
      <c r="C135" s="24">
        <v>361</v>
      </c>
      <c r="D135" s="39">
        <v>357</v>
      </c>
      <c r="E135" s="128" t="s">
        <v>901</v>
      </c>
      <c r="F135" s="40"/>
      <c r="G135" s="41" t="s">
        <v>820</v>
      </c>
      <c r="H135" s="42"/>
      <c r="I135" s="35">
        <v>13600000</v>
      </c>
      <c r="J135" s="35">
        <v>3853333</v>
      </c>
      <c r="K135" s="35">
        <f t="shared" si="1"/>
        <v>9746667</v>
      </c>
    </row>
    <row r="136" spans="1:11" ht="14.25" customHeight="1" x14ac:dyDescent="0.25">
      <c r="A136" s="37">
        <v>43119</v>
      </c>
      <c r="B136" s="161">
        <v>315</v>
      </c>
      <c r="C136" s="24">
        <v>361</v>
      </c>
      <c r="D136" s="39">
        <v>358</v>
      </c>
      <c r="E136" s="128" t="s">
        <v>901</v>
      </c>
      <c r="F136" s="40"/>
      <c r="G136" s="41" t="s">
        <v>821</v>
      </c>
      <c r="H136" s="42"/>
      <c r="I136" s="35">
        <v>13600000</v>
      </c>
      <c r="J136" s="35">
        <v>3910000</v>
      </c>
      <c r="K136" s="35">
        <f t="shared" si="1"/>
        <v>9690000</v>
      </c>
    </row>
    <row r="137" spans="1:11" ht="14.25" customHeight="1" x14ac:dyDescent="0.25">
      <c r="A137" s="37">
        <v>43119</v>
      </c>
      <c r="B137" s="161">
        <v>320</v>
      </c>
      <c r="C137" s="24">
        <v>361</v>
      </c>
      <c r="D137" s="39">
        <v>364</v>
      </c>
      <c r="E137" s="128" t="s">
        <v>901</v>
      </c>
      <c r="F137" s="40"/>
      <c r="G137" s="41" t="s">
        <v>822</v>
      </c>
      <c r="H137" s="42"/>
      <c r="I137" s="35">
        <v>13600000</v>
      </c>
      <c r="J137" s="35">
        <v>4080000</v>
      </c>
      <c r="K137" s="35">
        <f t="shared" si="1"/>
        <v>9520000</v>
      </c>
    </row>
    <row r="138" spans="1:11" ht="14.25" customHeight="1" x14ac:dyDescent="0.25">
      <c r="A138" s="37">
        <v>43119</v>
      </c>
      <c r="B138" s="161">
        <v>319</v>
      </c>
      <c r="C138" s="24">
        <v>361</v>
      </c>
      <c r="D138" s="39">
        <v>366</v>
      </c>
      <c r="E138" s="128" t="s">
        <v>901</v>
      </c>
      <c r="F138" s="40"/>
      <c r="G138" s="41" t="s">
        <v>823</v>
      </c>
      <c r="H138" s="42"/>
      <c r="I138" s="35">
        <v>13600000</v>
      </c>
      <c r="J138" s="35">
        <v>3910000</v>
      </c>
      <c r="K138" s="35">
        <f t="shared" si="1"/>
        <v>9690000</v>
      </c>
    </row>
    <row r="139" spans="1:11" ht="14.25" customHeight="1" x14ac:dyDescent="0.25">
      <c r="A139" s="37">
        <v>43119</v>
      </c>
      <c r="B139" s="161">
        <v>318</v>
      </c>
      <c r="C139" s="24">
        <v>361</v>
      </c>
      <c r="D139" s="39">
        <v>367</v>
      </c>
      <c r="E139" s="128" t="s">
        <v>901</v>
      </c>
      <c r="F139" s="40"/>
      <c r="G139" s="41" t="s">
        <v>824</v>
      </c>
      <c r="H139" s="42"/>
      <c r="I139" s="35">
        <v>13600000</v>
      </c>
      <c r="J139" s="35">
        <v>3910000</v>
      </c>
      <c r="K139" s="35">
        <f t="shared" si="1"/>
        <v>9690000</v>
      </c>
    </row>
    <row r="140" spans="1:11" ht="14.25" customHeight="1" x14ac:dyDescent="0.25">
      <c r="A140" s="37">
        <v>43122</v>
      </c>
      <c r="B140" s="161">
        <v>287</v>
      </c>
      <c r="C140" s="24">
        <v>360</v>
      </c>
      <c r="D140" s="39">
        <v>370</v>
      </c>
      <c r="E140" s="128" t="s">
        <v>901</v>
      </c>
      <c r="F140" s="40"/>
      <c r="G140" s="41" t="s">
        <v>825</v>
      </c>
      <c r="H140" s="42"/>
      <c r="I140" s="35">
        <v>16800000</v>
      </c>
      <c r="J140" s="35">
        <v>4830000</v>
      </c>
      <c r="K140" s="35">
        <f t="shared" si="1"/>
        <v>11970000</v>
      </c>
    </row>
    <row r="141" spans="1:11" ht="14.25" customHeight="1" x14ac:dyDescent="0.25">
      <c r="A141" s="37">
        <v>43122</v>
      </c>
      <c r="B141" s="161">
        <v>324</v>
      </c>
      <c r="C141" s="24">
        <v>361</v>
      </c>
      <c r="D141" s="39">
        <v>371</v>
      </c>
      <c r="E141" s="128" t="s">
        <v>901</v>
      </c>
      <c r="F141" s="40"/>
      <c r="G141" s="41" t="s">
        <v>826</v>
      </c>
      <c r="H141" s="42"/>
      <c r="I141" s="35">
        <v>13600000</v>
      </c>
      <c r="J141" s="35">
        <v>3910000</v>
      </c>
      <c r="K141" s="35">
        <f t="shared" si="1"/>
        <v>9690000</v>
      </c>
    </row>
    <row r="142" spans="1:11" ht="14.25" customHeight="1" x14ac:dyDescent="0.25">
      <c r="A142" s="37">
        <v>43122</v>
      </c>
      <c r="B142" s="161">
        <v>328</v>
      </c>
      <c r="C142" s="24">
        <v>361</v>
      </c>
      <c r="D142" s="39">
        <v>372</v>
      </c>
      <c r="E142" s="128" t="s">
        <v>901</v>
      </c>
      <c r="F142" s="40"/>
      <c r="G142" s="41" t="s">
        <v>827</v>
      </c>
      <c r="H142" s="42"/>
      <c r="I142" s="35">
        <v>13600000</v>
      </c>
      <c r="J142" s="35">
        <v>3910000</v>
      </c>
      <c r="K142" s="35">
        <f t="shared" si="1"/>
        <v>9690000</v>
      </c>
    </row>
    <row r="143" spans="1:11" ht="14.25" customHeight="1" x14ac:dyDescent="0.25">
      <c r="A143" s="37">
        <v>43122</v>
      </c>
      <c r="B143" s="161">
        <v>329</v>
      </c>
      <c r="C143" s="24">
        <v>361</v>
      </c>
      <c r="D143" s="39">
        <v>376</v>
      </c>
      <c r="E143" s="128" t="s">
        <v>901</v>
      </c>
      <c r="F143" s="40"/>
      <c r="G143" s="41" t="s">
        <v>828</v>
      </c>
      <c r="H143" s="42"/>
      <c r="I143" s="35">
        <v>13600000</v>
      </c>
      <c r="J143" s="35">
        <v>3910000</v>
      </c>
      <c r="K143" s="35">
        <f t="shared" si="1"/>
        <v>9690000</v>
      </c>
    </row>
    <row r="144" spans="1:11" ht="14.25" customHeight="1" x14ac:dyDescent="0.25">
      <c r="A144" s="37">
        <v>43122</v>
      </c>
      <c r="B144" s="161">
        <v>429</v>
      </c>
      <c r="C144" s="24">
        <v>446</v>
      </c>
      <c r="D144" s="39">
        <v>378</v>
      </c>
      <c r="E144" s="128" t="s">
        <v>904</v>
      </c>
      <c r="F144" s="40"/>
      <c r="G144" s="41" t="s">
        <v>829</v>
      </c>
      <c r="H144" s="42"/>
      <c r="I144" s="35">
        <v>190400000</v>
      </c>
      <c r="J144" s="35">
        <v>55533332</v>
      </c>
      <c r="K144" s="35">
        <f t="shared" si="1"/>
        <v>134866668</v>
      </c>
    </row>
    <row r="145" spans="1:11" ht="14.25" customHeight="1" x14ac:dyDescent="0.25">
      <c r="A145" s="37">
        <v>43122</v>
      </c>
      <c r="B145" s="161">
        <v>291</v>
      </c>
      <c r="C145" s="24">
        <v>360</v>
      </c>
      <c r="D145" s="39">
        <v>380</v>
      </c>
      <c r="E145" s="128" t="s">
        <v>901</v>
      </c>
      <c r="F145" s="40"/>
      <c r="G145" s="41" t="s">
        <v>830</v>
      </c>
      <c r="H145" s="42"/>
      <c r="I145" s="35">
        <v>16800000</v>
      </c>
      <c r="J145" s="35">
        <v>4830000</v>
      </c>
      <c r="K145" s="35">
        <f t="shared" si="1"/>
        <v>11970000</v>
      </c>
    </row>
    <row r="146" spans="1:11" ht="14.25" customHeight="1" x14ac:dyDescent="0.25">
      <c r="A146" s="37">
        <v>43122</v>
      </c>
      <c r="B146" s="161">
        <v>405</v>
      </c>
      <c r="C146" s="24">
        <v>383</v>
      </c>
      <c r="D146" s="39">
        <v>397</v>
      </c>
      <c r="E146" s="128" t="s">
        <v>452</v>
      </c>
      <c r="F146" s="40"/>
      <c r="G146" s="41" t="s">
        <v>831</v>
      </c>
      <c r="H146" s="42"/>
      <c r="I146" s="35">
        <v>17600000</v>
      </c>
      <c r="J146" s="35">
        <v>5060000</v>
      </c>
      <c r="K146" s="35">
        <f t="shared" si="1"/>
        <v>12540000</v>
      </c>
    </row>
    <row r="147" spans="1:11" ht="14.25" customHeight="1" x14ac:dyDescent="0.25">
      <c r="A147" s="37">
        <v>43122</v>
      </c>
      <c r="B147" s="161">
        <v>409</v>
      </c>
      <c r="C147" s="24">
        <v>429</v>
      </c>
      <c r="D147" s="39">
        <v>398</v>
      </c>
      <c r="E147" s="128" t="s">
        <v>905</v>
      </c>
      <c r="F147" s="40"/>
      <c r="G147" s="41" t="s">
        <v>832</v>
      </c>
      <c r="H147" s="42"/>
      <c r="I147" s="35">
        <v>15628000</v>
      </c>
      <c r="J147" s="35">
        <v>8855867</v>
      </c>
      <c r="K147" s="35">
        <f t="shared" si="1"/>
        <v>6772133</v>
      </c>
    </row>
    <row r="148" spans="1:11" ht="14.25" customHeight="1" x14ac:dyDescent="0.25">
      <c r="A148" s="37">
        <v>43122</v>
      </c>
      <c r="B148" s="161">
        <v>413</v>
      </c>
      <c r="C148" s="24">
        <v>430</v>
      </c>
      <c r="D148" s="39">
        <v>399</v>
      </c>
      <c r="E148" s="128" t="s">
        <v>901</v>
      </c>
      <c r="F148" s="40"/>
      <c r="G148" s="41" t="s">
        <v>833</v>
      </c>
      <c r="H148" s="42"/>
      <c r="I148" s="35">
        <v>11840000</v>
      </c>
      <c r="J148" s="35">
        <v>3354667</v>
      </c>
      <c r="K148" s="35">
        <f t="shared" si="1"/>
        <v>8485333</v>
      </c>
    </row>
    <row r="149" spans="1:11" ht="14.25" customHeight="1" x14ac:dyDescent="0.25">
      <c r="A149" s="37">
        <v>43122</v>
      </c>
      <c r="B149" s="161">
        <v>312</v>
      </c>
      <c r="C149" s="24">
        <v>361</v>
      </c>
      <c r="D149" s="39">
        <v>409</v>
      </c>
      <c r="E149" s="128" t="s">
        <v>901</v>
      </c>
      <c r="F149" s="40"/>
      <c r="G149" s="41" t="s">
        <v>834</v>
      </c>
      <c r="H149" s="42"/>
      <c r="I149" s="35">
        <v>13600000</v>
      </c>
      <c r="J149" s="35">
        <v>3853334</v>
      </c>
      <c r="K149" s="35">
        <f t="shared" si="1"/>
        <v>9746666</v>
      </c>
    </row>
    <row r="150" spans="1:11" ht="14.25" customHeight="1" x14ac:dyDescent="0.25">
      <c r="A150" s="37">
        <v>43122</v>
      </c>
      <c r="B150" s="161">
        <v>316</v>
      </c>
      <c r="C150" s="24">
        <v>361</v>
      </c>
      <c r="D150" s="39">
        <v>410</v>
      </c>
      <c r="E150" s="128" t="s">
        <v>901</v>
      </c>
      <c r="F150" s="40"/>
      <c r="G150" s="41" t="s">
        <v>835</v>
      </c>
      <c r="H150" s="42"/>
      <c r="I150" s="35">
        <v>13600000</v>
      </c>
      <c r="J150" s="35">
        <v>3853333</v>
      </c>
      <c r="K150" s="35">
        <f t="shared" si="1"/>
        <v>9746667</v>
      </c>
    </row>
    <row r="151" spans="1:11" ht="14.25" customHeight="1" x14ac:dyDescent="0.25">
      <c r="A151" s="37">
        <v>43122</v>
      </c>
      <c r="B151" s="161">
        <v>435</v>
      </c>
      <c r="C151" s="24">
        <v>443</v>
      </c>
      <c r="D151" s="39">
        <v>413</v>
      </c>
      <c r="E151" s="128" t="s">
        <v>902</v>
      </c>
      <c r="F151" s="40"/>
      <c r="G151" s="41" t="s">
        <v>836</v>
      </c>
      <c r="H151" s="42"/>
      <c r="I151" s="35">
        <v>56072000</v>
      </c>
      <c r="J151" s="35">
        <v>15887067</v>
      </c>
      <c r="K151" s="35">
        <f t="shared" si="1"/>
        <v>40184933</v>
      </c>
    </row>
    <row r="152" spans="1:11" ht="14.25" customHeight="1" x14ac:dyDescent="0.25">
      <c r="A152" s="37">
        <v>43123</v>
      </c>
      <c r="B152" s="161">
        <v>404</v>
      </c>
      <c r="C152" s="24">
        <v>385</v>
      </c>
      <c r="D152" s="39">
        <v>422</v>
      </c>
      <c r="E152" s="128" t="s">
        <v>906</v>
      </c>
      <c r="F152" s="40"/>
      <c r="G152" s="41" t="s">
        <v>837</v>
      </c>
      <c r="H152" s="42"/>
      <c r="I152" s="35">
        <v>39999600</v>
      </c>
      <c r="J152" s="35">
        <v>11333220</v>
      </c>
      <c r="K152" s="35">
        <f t="shared" si="1"/>
        <v>28666380</v>
      </c>
    </row>
    <row r="153" spans="1:11" ht="14.25" customHeight="1" x14ac:dyDescent="0.25">
      <c r="A153" s="37">
        <v>43123</v>
      </c>
      <c r="B153" s="161">
        <v>408</v>
      </c>
      <c r="C153" s="24">
        <v>386</v>
      </c>
      <c r="D153" s="39">
        <v>424</v>
      </c>
      <c r="E153" s="128" t="s">
        <v>907</v>
      </c>
      <c r="F153" s="40"/>
      <c r="G153" s="41" t="s">
        <v>838</v>
      </c>
      <c r="H153" s="42"/>
      <c r="I153" s="35">
        <v>44000000</v>
      </c>
      <c r="J153" s="35">
        <v>12466667</v>
      </c>
      <c r="K153" s="35">
        <f t="shared" si="1"/>
        <v>31533333</v>
      </c>
    </row>
    <row r="154" spans="1:11" ht="14.25" customHeight="1" x14ac:dyDescent="0.25">
      <c r="A154" s="37">
        <v>43123</v>
      </c>
      <c r="B154" s="161">
        <v>322</v>
      </c>
      <c r="C154" s="24">
        <v>361</v>
      </c>
      <c r="D154" s="39">
        <v>425</v>
      </c>
      <c r="E154" s="128" t="s">
        <v>901</v>
      </c>
      <c r="F154" s="40"/>
      <c r="G154" s="41" t="s">
        <v>839</v>
      </c>
      <c r="H154" s="42"/>
      <c r="I154" s="35">
        <v>13600000</v>
      </c>
      <c r="J154" s="35">
        <v>3853333</v>
      </c>
      <c r="K154" s="35">
        <f t="shared" si="1"/>
        <v>9746667</v>
      </c>
    </row>
    <row r="155" spans="1:11" ht="14.25" customHeight="1" x14ac:dyDescent="0.25">
      <c r="A155" s="37">
        <v>43123</v>
      </c>
      <c r="B155" s="161">
        <v>412</v>
      </c>
      <c r="C155" s="24">
        <v>391</v>
      </c>
      <c r="D155" s="39">
        <v>438</v>
      </c>
      <c r="E155" s="128" t="s">
        <v>908</v>
      </c>
      <c r="F155" s="40"/>
      <c r="G155" s="41" t="s">
        <v>840</v>
      </c>
      <c r="H155" s="42"/>
      <c r="I155" s="35">
        <v>64000000</v>
      </c>
      <c r="J155" s="35">
        <v>17866667</v>
      </c>
      <c r="K155" s="35">
        <f t="shared" si="1"/>
        <v>46133333</v>
      </c>
    </row>
    <row r="156" spans="1:11" ht="14.25" customHeight="1" x14ac:dyDescent="0.25">
      <c r="A156" s="37">
        <v>43123</v>
      </c>
      <c r="B156" s="161">
        <v>406</v>
      </c>
      <c r="C156" s="24">
        <v>384</v>
      </c>
      <c r="D156" s="39">
        <v>442</v>
      </c>
      <c r="E156" s="128" t="s">
        <v>452</v>
      </c>
      <c r="F156" s="40"/>
      <c r="G156" s="41" t="s">
        <v>841</v>
      </c>
      <c r="H156" s="42"/>
      <c r="I156" s="35">
        <v>17600000</v>
      </c>
      <c r="J156" s="35">
        <v>4986667</v>
      </c>
      <c r="K156" s="35">
        <f t="shared" si="1"/>
        <v>12613333</v>
      </c>
    </row>
    <row r="157" spans="1:11" ht="14.25" customHeight="1" x14ac:dyDescent="0.25">
      <c r="A157" s="37">
        <v>43123</v>
      </c>
      <c r="B157" s="161">
        <v>305</v>
      </c>
      <c r="C157" s="24">
        <v>348</v>
      </c>
      <c r="D157" s="39">
        <v>444</v>
      </c>
      <c r="E157" s="128" t="s">
        <v>909</v>
      </c>
      <c r="F157" s="40"/>
      <c r="G157" s="41" t="s">
        <v>842</v>
      </c>
      <c r="H157" s="42"/>
      <c r="I157" s="35">
        <v>24200000</v>
      </c>
      <c r="J157" s="35">
        <v>4913333</v>
      </c>
      <c r="K157" s="35">
        <f t="shared" si="1"/>
        <v>19286667</v>
      </c>
    </row>
    <row r="158" spans="1:11" ht="14.25" customHeight="1" x14ac:dyDescent="0.25">
      <c r="A158" s="37">
        <v>43123</v>
      </c>
      <c r="B158" s="161">
        <v>573</v>
      </c>
      <c r="C158" s="24">
        <v>338</v>
      </c>
      <c r="D158" s="39">
        <v>456</v>
      </c>
      <c r="E158" s="128" t="s">
        <v>910</v>
      </c>
      <c r="F158" s="40"/>
      <c r="G158" s="41" t="s">
        <v>843</v>
      </c>
      <c r="H158" s="42"/>
      <c r="I158" s="35">
        <v>18250000</v>
      </c>
      <c r="J158" s="35">
        <v>4050000</v>
      </c>
      <c r="K158" s="35">
        <f t="shared" si="1"/>
        <v>14200000</v>
      </c>
    </row>
    <row r="159" spans="1:11" ht="14.25" customHeight="1" x14ac:dyDescent="0.25">
      <c r="A159" s="37">
        <v>43123</v>
      </c>
      <c r="B159" s="161">
        <v>376</v>
      </c>
      <c r="C159" s="24">
        <v>390</v>
      </c>
      <c r="D159" s="39">
        <v>461</v>
      </c>
      <c r="E159" s="128" t="s">
        <v>911</v>
      </c>
      <c r="F159" s="40"/>
      <c r="G159" s="41" t="s">
        <v>844</v>
      </c>
      <c r="H159" s="42"/>
      <c r="I159" s="35">
        <v>18120000</v>
      </c>
      <c r="J159" s="35">
        <v>4983000</v>
      </c>
      <c r="K159" s="35">
        <f t="shared" si="1"/>
        <v>13137000</v>
      </c>
    </row>
    <row r="160" spans="1:11" ht="14.25" customHeight="1" x14ac:dyDescent="0.25">
      <c r="A160" s="37">
        <v>43124</v>
      </c>
      <c r="B160" s="161">
        <v>378</v>
      </c>
      <c r="C160" s="24">
        <v>389</v>
      </c>
      <c r="D160" s="39">
        <v>463</v>
      </c>
      <c r="E160" s="128" t="s">
        <v>911</v>
      </c>
      <c r="F160" s="40"/>
      <c r="G160" s="41" t="s">
        <v>845</v>
      </c>
      <c r="H160" s="42"/>
      <c r="I160" s="35">
        <v>18120000</v>
      </c>
      <c r="J160" s="35">
        <v>4983000</v>
      </c>
      <c r="K160" s="35">
        <f t="shared" si="1"/>
        <v>13137000</v>
      </c>
    </row>
    <row r="161" spans="1:11" ht="14.25" customHeight="1" x14ac:dyDescent="0.25">
      <c r="A161" s="37">
        <v>43124</v>
      </c>
      <c r="B161" s="161">
        <v>446</v>
      </c>
      <c r="C161" s="24">
        <v>460</v>
      </c>
      <c r="D161" s="39">
        <v>464</v>
      </c>
      <c r="E161" s="128" t="s">
        <v>912</v>
      </c>
      <c r="F161" s="40"/>
      <c r="G161" s="41" t="s">
        <v>846</v>
      </c>
      <c r="H161" s="42"/>
      <c r="I161" s="35">
        <v>42400000</v>
      </c>
      <c r="J161" s="35">
        <v>11836667</v>
      </c>
      <c r="K161" s="35">
        <f t="shared" si="1"/>
        <v>30563333</v>
      </c>
    </row>
    <row r="162" spans="1:11" ht="14.25" customHeight="1" x14ac:dyDescent="0.25">
      <c r="A162" s="37">
        <v>43124</v>
      </c>
      <c r="B162" s="161">
        <v>377</v>
      </c>
      <c r="C162" s="24">
        <v>388</v>
      </c>
      <c r="D162" s="39">
        <v>468</v>
      </c>
      <c r="E162" s="128" t="s">
        <v>911</v>
      </c>
      <c r="F162" s="40"/>
      <c r="G162" s="41" t="s">
        <v>847</v>
      </c>
      <c r="H162" s="42"/>
      <c r="I162" s="35">
        <v>18120000</v>
      </c>
      <c r="J162" s="35">
        <v>4983000</v>
      </c>
      <c r="K162" s="35">
        <f t="shared" si="1"/>
        <v>13137000</v>
      </c>
    </row>
    <row r="163" spans="1:11" ht="14.25" customHeight="1" x14ac:dyDescent="0.25">
      <c r="A163" s="37">
        <v>43124</v>
      </c>
      <c r="B163" s="161">
        <v>407</v>
      </c>
      <c r="C163" s="24">
        <v>387</v>
      </c>
      <c r="D163" s="39">
        <v>469</v>
      </c>
      <c r="E163" s="128" t="s">
        <v>905</v>
      </c>
      <c r="F163" s="40"/>
      <c r="G163" s="41" t="s">
        <v>848</v>
      </c>
      <c r="H163" s="42"/>
      <c r="I163" s="35">
        <v>31256000</v>
      </c>
      <c r="J163" s="35">
        <v>8595400</v>
      </c>
      <c r="K163" s="35">
        <f t="shared" si="1"/>
        <v>22660600</v>
      </c>
    </row>
    <row r="164" spans="1:11" ht="14.25" customHeight="1" x14ac:dyDescent="0.25">
      <c r="A164" s="37">
        <v>43124</v>
      </c>
      <c r="B164" s="161">
        <v>433</v>
      </c>
      <c r="C164" s="24">
        <v>481</v>
      </c>
      <c r="D164" s="39">
        <v>472</v>
      </c>
      <c r="E164" s="128" t="s">
        <v>907</v>
      </c>
      <c r="F164" s="40"/>
      <c r="G164" s="41" t="s">
        <v>849</v>
      </c>
      <c r="H164" s="42"/>
      <c r="I164" s="35">
        <v>44000000</v>
      </c>
      <c r="J164" s="35">
        <v>6600000</v>
      </c>
      <c r="K164" s="35">
        <f t="shared" si="1"/>
        <v>37400000</v>
      </c>
    </row>
    <row r="165" spans="1:11" ht="14.25" customHeight="1" x14ac:dyDescent="0.25">
      <c r="A165" s="37">
        <v>43124</v>
      </c>
      <c r="B165" s="161">
        <v>453</v>
      </c>
      <c r="C165" s="24">
        <v>466</v>
      </c>
      <c r="D165" s="39">
        <v>474</v>
      </c>
      <c r="E165" s="128" t="s">
        <v>901</v>
      </c>
      <c r="F165" s="40"/>
      <c r="G165" s="41" t="s">
        <v>850</v>
      </c>
      <c r="H165" s="42"/>
      <c r="I165" s="35">
        <v>13600000</v>
      </c>
      <c r="J165" s="35">
        <v>3796667</v>
      </c>
      <c r="K165" s="35">
        <f t="shared" si="1"/>
        <v>9803333</v>
      </c>
    </row>
    <row r="166" spans="1:11" ht="14.25" customHeight="1" x14ac:dyDescent="0.25">
      <c r="A166" s="37">
        <v>43124</v>
      </c>
      <c r="B166" s="161">
        <v>454</v>
      </c>
      <c r="C166" s="24">
        <v>465</v>
      </c>
      <c r="D166" s="39">
        <v>475</v>
      </c>
      <c r="E166" s="128" t="s">
        <v>901</v>
      </c>
      <c r="F166" s="40"/>
      <c r="G166" s="41" t="s">
        <v>851</v>
      </c>
      <c r="H166" s="42"/>
      <c r="I166" s="35">
        <v>13600000</v>
      </c>
      <c r="J166" s="35">
        <v>3796667</v>
      </c>
      <c r="K166" s="35">
        <f t="shared" si="1"/>
        <v>9803333</v>
      </c>
    </row>
    <row r="167" spans="1:11" ht="14.25" customHeight="1" x14ac:dyDescent="0.25">
      <c r="A167" s="37">
        <v>43124</v>
      </c>
      <c r="B167" s="161">
        <v>447</v>
      </c>
      <c r="C167" s="24">
        <v>464</v>
      </c>
      <c r="D167" s="39">
        <v>482</v>
      </c>
      <c r="E167" s="128" t="s">
        <v>452</v>
      </c>
      <c r="F167" s="40"/>
      <c r="G167" s="41" t="s">
        <v>852</v>
      </c>
      <c r="H167" s="42"/>
      <c r="I167" s="35">
        <v>17600000</v>
      </c>
      <c r="J167" s="35">
        <v>4840000</v>
      </c>
      <c r="K167" s="35">
        <f t="shared" si="1"/>
        <v>12760000</v>
      </c>
    </row>
    <row r="168" spans="1:11" ht="14.25" customHeight="1" x14ac:dyDescent="0.25">
      <c r="A168" s="37">
        <v>43124</v>
      </c>
      <c r="B168" s="161">
        <v>469</v>
      </c>
      <c r="C168" s="24">
        <v>473</v>
      </c>
      <c r="D168" s="39">
        <v>483</v>
      </c>
      <c r="E168" s="128" t="s">
        <v>913</v>
      </c>
      <c r="F168" s="40"/>
      <c r="G168" s="41" t="s">
        <v>853</v>
      </c>
      <c r="H168" s="42"/>
      <c r="I168" s="35">
        <v>40632000</v>
      </c>
      <c r="J168" s="35">
        <v>11004500</v>
      </c>
      <c r="K168" s="35">
        <f t="shared" si="1"/>
        <v>29627500</v>
      </c>
    </row>
    <row r="169" spans="1:11" ht="14.25" customHeight="1" x14ac:dyDescent="0.25">
      <c r="A169" s="37">
        <v>43125</v>
      </c>
      <c r="B169" s="161">
        <v>448</v>
      </c>
      <c r="C169" s="24">
        <v>463</v>
      </c>
      <c r="D169" s="39">
        <v>484</v>
      </c>
      <c r="E169" s="128" t="s">
        <v>452</v>
      </c>
      <c r="F169" s="40"/>
      <c r="G169" s="41" t="s">
        <v>854</v>
      </c>
      <c r="H169" s="42"/>
      <c r="I169" s="35">
        <v>17600000</v>
      </c>
      <c r="J169" s="35">
        <v>4400000</v>
      </c>
      <c r="K169" s="35">
        <f t="shared" si="1"/>
        <v>13200000</v>
      </c>
    </row>
    <row r="170" spans="1:11" ht="14.25" customHeight="1" x14ac:dyDescent="0.25">
      <c r="A170" s="37">
        <v>43125</v>
      </c>
      <c r="B170" s="161">
        <v>449</v>
      </c>
      <c r="C170" s="24">
        <v>462</v>
      </c>
      <c r="D170" s="39">
        <v>485</v>
      </c>
      <c r="E170" s="128" t="s">
        <v>452</v>
      </c>
      <c r="F170" s="40"/>
      <c r="G170" s="41" t="s">
        <v>855</v>
      </c>
      <c r="H170" s="42"/>
      <c r="I170" s="35">
        <v>17600000</v>
      </c>
      <c r="J170" s="35">
        <v>4840000</v>
      </c>
      <c r="K170" s="35">
        <f t="shared" si="1"/>
        <v>12760000</v>
      </c>
    </row>
    <row r="171" spans="1:11" ht="14.25" customHeight="1" x14ac:dyDescent="0.25">
      <c r="A171" s="37">
        <v>43125</v>
      </c>
      <c r="B171" s="161">
        <v>458</v>
      </c>
      <c r="C171" s="24">
        <v>458</v>
      </c>
      <c r="D171" s="39">
        <v>486</v>
      </c>
      <c r="E171" s="128" t="s">
        <v>901</v>
      </c>
      <c r="F171" s="40"/>
      <c r="G171" s="41" t="s">
        <v>856</v>
      </c>
      <c r="H171" s="42"/>
      <c r="I171" s="35">
        <v>16800000</v>
      </c>
      <c r="J171" s="35">
        <v>4620000</v>
      </c>
      <c r="K171" s="35">
        <f t="shared" si="1"/>
        <v>12180000</v>
      </c>
    </row>
    <row r="172" spans="1:11" ht="14.25" customHeight="1" x14ac:dyDescent="0.25">
      <c r="A172" s="37">
        <v>43125</v>
      </c>
      <c r="B172" s="161">
        <v>33</v>
      </c>
      <c r="C172" s="24">
        <v>316</v>
      </c>
      <c r="D172" s="39">
        <v>489</v>
      </c>
      <c r="E172" s="128" t="s">
        <v>914</v>
      </c>
      <c r="F172" s="40"/>
      <c r="G172" s="41" t="s">
        <v>857</v>
      </c>
      <c r="H172" s="42"/>
      <c r="I172" s="35">
        <v>3808372</v>
      </c>
      <c r="J172" s="35">
        <v>3808372</v>
      </c>
      <c r="K172" s="35">
        <f t="shared" si="1"/>
        <v>0</v>
      </c>
    </row>
    <row r="173" spans="1:11" ht="14.25" customHeight="1" x14ac:dyDescent="0.25">
      <c r="A173" s="37">
        <v>43125</v>
      </c>
      <c r="B173" s="161">
        <v>452</v>
      </c>
      <c r="C173" s="24">
        <v>467</v>
      </c>
      <c r="D173" s="39">
        <v>492</v>
      </c>
      <c r="E173" s="128" t="s">
        <v>901</v>
      </c>
      <c r="F173" s="40"/>
      <c r="G173" s="41" t="s">
        <v>858</v>
      </c>
      <c r="H173" s="42"/>
      <c r="I173" s="35">
        <v>13600000</v>
      </c>
      <c r="J173" s="35">
        <v>3740000</v>
      </c>
      <c r="K173" s="35">
        <f t="shared" si="1"/>
        <v>9860000</v>
      </c>
    </row>
    <row r="174" spans="1:11" ht="14.25" customHeight="1" x14ac:dyDescent="0.25">
      <c r="A174" s="37">
        <v>43125</v>
      </c>
      <c r="B174" s="161">
        <v>467</v>
      </c>
      <c r="C174" s="24">
        <v>482</v>
      </c>
      <c r="D174" s="39">
        <v>493</v>
      </c>
      <c r="E174" s="128" t="s">
        <v>915</v>
      </c>
      <c r="F174" s="40"/>
      <c r="G174" s="41" t="s">
        <v>859</v>
      </c>
      <c r="H174" s="42"/>
      <c r="I174" s="35">
        <v>97980000</v>
      </c>
      <c r="J174" s="35">
        <v>12130858</v>
      </c>
      <c r="K174" s="35">
        <f t="shared" si="1"/>
        <v>85849142</v>
      </c>
    </row>
    <row r="175" spans="1:11" ht="14.25" customHeight="1" x14ac:dyDescent="0.25">
      <c r="A175" s="37">
        <v>43125</v>
      </c>
      <c r="B175" s="161">
        <v>468</v>
      </c>
      <c r="C175" s="24">
        <v>472</v>
      </c>
      <c r="D175" s="39">
        <v>494</v>
      </c>
      <c r="E175" s="128" t="s">
        <v>913</v>
      </c>
      <c r="F175" s="40"/>
      <c r="G175" s="41" t="s">
        <v>860</v>
      </c>
      <c r="H175" s="42"/>
      <c r="I175" s="35">
        <v>40632000</v>
      </c>
      <c r="J175" s="35">
        <v>11173800</v>
      </c>
      <c r="K175" s="35">
        <f t="shared" si="1"/>
        <v>29458200</v>
      </c>
    </row>
    <row r="176" spans="1:11" ht="14.25" customHeight="1" x14ac:dyDescent="0.25">
      <c r="A176" s="37">
        <v>43125</v>
      </c>
      <c r="B176" s="161">
        <v>450</v>
      </c>
      <c r="C176" s="24">
        <v>469</v>
      </c>
      <c r="D176" s="39">
        <v>496</v>
      </c>
      <c r="E176" s="128" t="s">
        <v>901</v>
      </c>
      <c r="F176" s="40"/>
      <c r="G176" s="41" t="s">
        <v>861</v>
      </c>
      <c r="H176" s="42"/>
      <c r="I176" s="35">
        <v>13600000</v>
      </c>
      <c r="J176" s="35">
        <v>3513333</v>
      </c>
      <c r="K176" s="35">
        <f t="shared" si="1"/>
        <v>10086667</v>
      </c>
    </row>
    <row r="177" spans="1:11" ht="14.25" customHeight="1" x14ac:dyDescent="0.25">
      <c r="A177" s="37">
        <v>43125</v>
      </c>
      <c r="B177" s="161">
        <v>451</v>
      </c>
      <c r="C177" s="24">
        <v>468</v>
      </c>
      <c r="D177" s="39">
        <v>497</v>
      </c>
      <c r="E177" s="128" t="s">
        <v>901</v>
      </c>
      <c r="F177" s="40"/>
      <c r="G177" s="41" t="s">
        <v>862</v>
      </c>
      <c r="H177" s="42"/>
      <c r="I177" s="35">
        <v>13600000</v>
      </c>
      <c r="J177" s="35">
        <v>3513333</v>
      </c>
      <c r="K177" s="35">
        <f t="shared" si="1"/>
        <v>10086667</v>
      </c>
    </row>
    <row r="178" spans="1:11" ht="14.25" customHeight="1" x14ac:dyDescent="0.25">
      <c r="A178" s="37">
        <v>43125</v>
      </c>
      <c r="B178" s="161">
        <v>480</v>
      </c>
      <c r="C178" s="24">
        <v>495</v>
      </c>
      <c r="D178" s="39">
        <v>499</v>
      </c>
      <c r="E178" s="128" t="s">
        <v>916</v>
      </c>
      <c r="F178" s="40"/>
      <c r="G178" s="41" t="s">
        <v>863</v>
      </c>
      <c r="H178" s="42"/>
      <c r="I178" s="35">
        <v>53600000</v>
      </c>
      <c r="J178" s="35">
        <v>13623333</v>
      </c>
      <c r="K178" s="35">
        <f t="shared" si="1"/>
        <v>39976667</v>
      </c>
    </row>
    <row r="179" spans="1:11" ht="14.25" customHeight="1" x14ac:dyDescent="0.25">
      <c r="A179" s="37">
        <v>43125</v>
      </c>
      <c r="B179" s="161">
        <v>466</v>
      </c>
      <c r="C179" s="24">
        <v>479</v>
      </c>
      <c r="D179" s="39">
        <v>505</v>
      </c>
      <c r="E179" s="128" t="s">
        <v>913</v>
      </c>
      <c r="F179" s="40"/>
      <c r="G179" s="41" t="s">
        <v>864</v>
      </c>
      <c r="H179" s="42"/>
      <c r="I179" s="35">
        <v>40632000</v>
      </c>
      <c r="J179" s="35">
        <v>10327300</v>
      </c>
      <c r="K179" s="35">
        <f t="shared" si="1"/>
        <v>30304700</v>
      </c>
    </row>
    <row r="180" spans="1:11" ht="14.25" customHeight="1" x14ac:dyDescent="0.25">
      <c r="A180" s="37">
        <v>43125</v>
      </c>
      <c r="B180" s="161">
        <v>484</v>
      </c>
      <c r="C180" s="24">
        <v>506</v>
      </c>
      <c r="D180" s="39">
        <v>506</v>
      </c>
      <c r="E180" s="128" t="s">
        <v>913</v>
      </c>
      <c r="F180" s="40"/>
      <c r="G180" s="41" t="s">
        <v>865</v>
      </c>
      <c r="H180" s="42"/>
      <c r="I180" s="35">
        <v>40632000</v>
      </c>
      <c r="J180" s="35">
        <v>11004500</v>
      </c>
      <c r="K180" s="35">
        <f t="shared" si="1"/>
        <v>29627500</v>
      </c>
    </row>
    <row r="181" spans="1:11" ht="14.25" customHeight="1" x14ac:dyDescent="0.25">
      <c r="A181" s="37">
        <v>43125</v>
      </c>
      <c r="B181" s="161">
        <v>483</v>
      </c>
      <c r="C181" s="24">
        <v>494</v>
      </c>
      <c r="D181" s="39">
        <v>507</v>
      </c>
      <c r="E181" s="128" t="s">
        <v>913</v>
      </c>
      <c r="F181" s="40"/>
      <c r="G181" s="41" t="s">
        <v>866</v>
      </c>
      <c r="H181" s="42"/>
      <c r="I181" s="35">
        <v>40632000</v>
      </c>
      <c r="J181" s="35">
        <v>10496600</v>
      </c>
      <c r="K181" s="35">
        <f t="shared" si="1"/>
        <v>30135400</v>
      </c>
    </row>
    <row r="182" spans="1:11" ht="14.25" customHeight="1" x14ac:dyDescent="0.25">
      <c r="A182" s="37">
        <v>43125</v>
      </c>
      <c r="B182" s="161">
        <v>482</v>
      </c>
      <c r="C182" s="24">
        <v>488</v>
      </c>
      <c r="D182" s="39">
        <v>508</v>
      </c>
      <c r="E182" s="128" t="s">
        <v>917</v>
      </c>
      <c r="F182" s="40"/>
      <c r="G182" s="41" t="s">
        <v>867</v>
      </c>
      <c r="H182" s="42"/>
      <c r="I182" s="35">
        <v>42400000</v>
      </c>
      <c r="J182" s="35">
        <v>11483333</v>
      </c>
      <c r="K182" s="35">
        <f t="shared" si="1"/>
        <v>30916667</v>
      </c>
    </row>
    <row r="183" spans="1:11" ht="14.25" customHeight="1" x14ac:dyDescent="0.25">
      <c r="A183" s="37">
        <v>43125</v>
      </c>
      <c r="B183" s="161">
        <v>485</v>
      </c>
      <c r="C183" s="24">
        <v>507</v>
      </c>
      <c r="D183" s="39">
        <v>509</v>
      </c>
      <c r="E183" s="128" t="s">
        <v>913</v>
      </c>
      <c r="F183" s="40"/>
      <c r="G183" s="41" t="s">
        <v>868</v>
      </c>
      <c r="H183" s="42"/>
      <c r="I183" s="35">
        <v>40632000</v>
      </c>
      <c r="J183" s="35">
        <v>10327300</v>
      </c>
      <c r="K183" s="35">
        <f t="shared" si="1"/>
        <v>30304700</v>
      </c>
    </row>
    <row r="184" spans="1:11" ht="14.25" customHeight="1" x14ac:dyDescent="0.25">
      <c r="A184" s="37">
        <v>43125</v>
      </c>
      <c r="B184" s="161">
        <v>487</v>
      </c>
      <c r="C184" s="24">
        <v>508</v>
      </c>
      <c r="D184" s="39">
        <v>510</v>
      </c>
      <c r="E184" s="128" t="s">
        <v>918</v>
      </c>
      <c r="F184" s="40"/>
      <c r="G184" s="41" t="s">
        <v>869</v>
      </c>
      <c r="H184" s="42"/>
      <c r="I184" s="35">
        <v>89250000</v>
      </c>
      <c r="J184" s="35">
        <v>0</v>
      </c>
      <c r="K184" s="35">
        <f t="shared" si="1"/>
        <v>89250000</v>
      </c>
    </row>
    <row r="185" spans="1:11" ht="14.25" customHeight="1" x14ac:dyDescent="0.25">
      <c r="A185" s="37">
        <v>43126</v>
      </c>
      <c r="B185" s="161">
        <v>545</v>
      </c>
      <c r="C185" s="24">
        <v>565</v>
      </c>
      <c r="D185" s="39">
        <v>537</v>
      </c>
      <c r="E185" s="128" t="s">
        <v>488</v>
      </c>
      <c r="F185" s="40"/>
      <c r="G185" s="41" t="s">
        <v>870</v>
      </c>
      <c r="H185" s="42"/>
      <c r="I185" s="35">
        <v>36000000</v>
      </c>
      <c r="J185" s="35">
        <v>9300000</v>
      </c>
      <c r="K185" s="35">
        <f t="shared" si="1"/>
        <v>26700000</v>
      </c>
    </row>
    <row r="186" spans="1:11" ht="14.25" customHeight="1" x14ac:dyDescent="0.25">
      <c r="A186" s="37">
        <v>43126</v>
      </c>
      <c r="B186" s="161">
        <v>547</v>
      </c>
      <c r="C186" s="24">
        <v>581</v>
      </c>
      <c r="D186" s="39">
        <v>546</v>
      </c>
      <c r="E186" s="128" t="s">
        <v>919</v>
      </c>
      <c r="F186" s="40"/>
      <c r="G186" s="41" t="s">
        <v>871</v>
      </c>
      <c r="H186" s="42"/>
      <c r="I186" s="35">
        <v>32000000</v>
      </c>
      <c r="J186" s="35">
        <v>8000000</v>
      </c>
      <c r="K186" s="35">
        <f t="shared" si="1"/>
        <v>24000000</v>
      </c>
    </row>
    <row r="187" spans="1:11" ht="14.25" customHeight="1" x14ac:dyDescent="0.25">
      <c r="A187" s="37">
        <v>43126</v>
      </c>
      <c r="B187" s="161">
        <v>595</v>
      </c>
      <c r="C187" s="24">
        <v>616</v>
      </c>
      <c r="D187" s="39">
        <v>567</v>
      </c>
      <c r="E187" s="128" t="s">
        <v>920</v>
      </c>
      <c r="F187" s="40"/>
      <c r="G187" s="41" t="s">
        <v>872</v>
      </c>
      <c r="H187" s="42"/>
      <c r="I187" s="35">
        <v>30000000</v>
      </c>
      <c r="J187" s="35">
        <v>0</v>
      </c>
      <c r="K187" s="35">
        <f t="shared" si="1"/>
        <v>30000000</v>
      </c>
    </row>
    <row r="188" spans="1:11" ht="14.25" customHeight="1" x14ac:dyDescent="0.25">
      <c r="A188" s="37">
        <v>43126</v>
      </c>
      <c r="B188" s="161">
        <v>590</v>
      </c>
      <c r="C188" s="24">
        <v>607</v>
      </c>
      <c r="D188" s="39">
        <v>571</v>
      </c>
      <c r="E188" s="128" t="s">
        <v>921</v>
      </c>
      <c r="F188" s="40"/>
      <c r="G188" s="41" t="s">
        <v>805</v>
      </c>
      <c r="H188" s="42"/>
      <c r="I188" s="35">
        <v>16800000</v>
      </c>
      <c r="J188" s="35">
        <v>4270000</v>
      </c>
      <c r="K188" s="35">
        <f t="shared" si="1"/>
        <v>12530000</v>
      </c>
    </row>
    <row r="189" spans="1:11" ht="14.25" customHeight="1" x14ac:dyDescent="0.25">
      <c r="A189" s="37">
        <v>43126</v>
      </c>
      <c r="B189" s="161">
        <v>567</v>
      </c>
      <c r="C189" s="24">
        <v>606</v>
      </c>
      <c r="D189" s="39">
        <v>579</v>
      </c>
      <c r="E189" s="128" t="s">
        <v>922</v>
      </c>
      <c r="F189" s="40"/>
      <c r="G189" s="41" t="s">
        <v>873</v>
      </c>
      <c r="H189" s="42"/>
      <c r="I189" s="35">
        <v>16800000</v>
      </c>
      <c r="J189" s="35">
        <v>4200000</v>
      </c>
      <c r="K189" s="35">
        <f t="shared" si="1"/>
        <v>12600000</v>
      </c>
    </row>
    <row r="190" spans="1:11" ht="14.25" customHeight="1" x14ac:dyDescent="0.25">
      <c r="A190" s="37">
        <v>43126</v>
      </c>
      <c r="B190" s="161">
        <v>601</v>
      </c>
      <c r="C190" s="24">
        <v>637</v>
      </c>
      <c r="D190" s="39">
        <v>580</v>
      </c>
      <c r="E190" s="128" t="s">
        <v>923</v>
      </c>
      <c r="F190" s="40"/>
      <c r="G190" s="41" t="s">
        <v>874</v>
      </c>
      <c r="H190" s="42"/>
      <c r="I190" s="35">
        <v>31256000</v>
      </c>
      <c r="J190" s="35">
        <v>7944233</v>
      </c>
      <c r="K190" s="35">
        <f t="shared" si="1"/>
        <v>23311767</v>
      </c>
    </row>
    <row r="191" spans="1:11" ht="14.25" customHeight="1" x14ac:dyDescent="0.25">
      <c r="A191" s="37">
        <v>43126</v>
      </c>
      <c r="B191" s="161">
        <v>587</v>
      </c>
      <c r="C191" s="24">
        <v>632</v>
      </c>
      <c r="D191" s="39">
        <v>584</v>
      </c>
      <c r="E191" s="128" t="s">
        <v>924</v>
      </c>
      <c r="F191" s="40"/>
      <c r="G191" s="41" t="s">
        <v>875</v>
      </c>
      <c r="H191" s="42"/>
      <c r="I191" s="35">
        <v>36000000</v>
      </c>
      <c r="J191" s="35">
        <v>9150000</v>
      </c>
      <c r="K191" s="35">
        <f t="shared" si="1"/>
        <v>26850000</v>
      </c>
    </row>
    <row r="192" spans="1:11" ht="14.25" customHeight="1" x14ac:dyDescent="0.25">
      <c r="A192" s="37">
        <v>43126</v>
      </c>
      <c r="B192" s="161">
        <v>564</v>
      </c>
      <c r="C192" s="24">
        <v>567</v>
      </c>
      <c r="D192" s="39">
        <v>597</v>
      </c>
      <c r="E192" s="128" t="s">
        <v>925</v>
      </c>
      <c r="F192" s="40"/>
      <c r="G192" s="41" t="s">
        <v>876</v>
      </c>
      <c r="H192" s="42"/>
      <c r="I192" s="35">
        <v>28000000</v>
      </c>
      <c r="J192" s="35">
        <v>7116667</v>
      </c>
      <c r="K192" s="35">
        <f t="shared" si="1"/>
        <v>20883333</v>
      </c>
    </row>
    <row r="193" spans="1:11" ht="14.25" customHeight="1" x14ac:dyDescent="0.25">
      <c r="A193" s="37">
        <v>43126</v>
      </c>
      <c r="B193" s="161">
        <v>533</v>
      </c>
      <c r="C193" s="24">
        <v>566</v>
      </c>
      <c r="D193" s="39">
        <v>604</v>
      </c>
      <c r="E193" s="128" t="s">
        <v>926</v>
      </c>
      <c r="F193" s="40"/>
      <c r="G193" s="41" t="s">
        <v>877</v>
      </c>
      <c r="H193" s="42"/>
      <c r="I193" s="35">
        <v>18120000</v>
      </c>
      <c r="J193" s="35">
        <v>4605500</v>
      </c>
      <c r="K193" s="35">
        <f t="shared" si="1"/>
        <v>13514500</v>
      </c>
    </row>
    <row r="194" spans="1:11" ht="14.25" customHeight="1" x14ac:dyDescent="0.25">
      <c r="A194" s="37">
        <v>43126</v>
      </c>
      <c r="B194" s="161">
        <v>609</v>
      </c>
      <c r="C194" s="24">
        <v>639</v>
      </c>
      <c r="D194" s="39">
        <v>605</v>
      </c>
      <c r="E194" s="128" t="s">
        <v>927</v>
      </c>
      <c r="F194" s="40"/>
      <c r="G194" s="41" t="s">
        <v>878</v>
      </c>
      <c r="H194" s="42"/>
      <c r="I194" s="35">
        <v>42800000</v>
      </c>
      <c r="J194" s="35">
        <v>10700000</v>
      </c>
      <c r="K194" s="35">
        <f t="shared" si="1"/>
        <v>32100000</v>
      </c>
    </row>
    <row r="195" spans="1:11" ht="14.25" customHeight="1" x14ac:dyDescent="0.25">
      <c r="A195" s="37">
        <v>43126</v>
      </c>
      <c r="B195" s="161">
        <v>614</v>
      </c>
      <c r="C195" s="24">
        <v>642</v>
      </c>
      <c r="D195" s="39">
        <v>610</v>
      </c>
      <c r="E195" s="128" t="s">
        <v>928</v>
      </c>
      <c r="F195" s="40"/>
      <c r="G195" s="41" t="s">
        <v>879</v>
      </c>
      <c r="H195" s="42"/>
      <c r="I195" s="35">
        <v>72000000</v>
      </c>
      <c r="J195" s="35">
        <v>18000000</v>
      </c>
      <c r="K195" s="35">
        <f t="shared" si="1"/>
        <v>54000000</v>
      </c>
    </row>
    <row r="196" spans="1:11" ht="14.25" customHeight="1" x14ac:dyDescent="0.25">
      <c r="A196" s="37">
        <v>43126</v>
      </c>
      <c r="B196" s="161">
        <v>611</v>
      </c>
      <c r="C196" s="24">
        <v>622</v>
      </c>
      <c r="D196" s="39">
        <v>613</v>
      </c>
      <c r="E196" s="128" t="s">
        <v>929</v>
      </c>
      <c r="F196" s="40"/>
      <c r="G196" s="41" t="s">
        <v>880</v>
      </c>
      <c r="H196" s="42"/>
      <c r="I196" s="35">
        <v>90000000</v>
      </c>
      <c r="J196" s="35">
        <v>27500000</v>
      </c>
      <c r="K196" s="35">
        <f t="shared" si="1"/>
        <v>62500000</v>
      </c>
    </row>
    <row r="197" spans="1:11" ht="14.25" customHeight="1" x14ac:dyDescent="0.25">
      <c r="A197" s="37">
        <v>43126</v>
      </c>
      <c r="B197" s="161">
        <v>613</v>
      </c>
      <c r="C197" s="24">
        <v>654</v>
      </c>
      <c r="D197" s="39">
        <v>620</v>
      </c>
      <c r="E197" s="128" t="s">
        <v>930</v>
      </c>
      <c r="F197" s="40"/>
      <c r="G197" s="41" t="s">
        <v>881</v>
      </c>
      <c r="H197" s="42"/>
      <c r="I197" s="35">
        <v>16000000</v>
      </c>
      <c r="J197" s="35">
        <v>4000000</v>
      </c>
      <c r="K197" s="35">
        <f t="shared" si="1"/>
        <v>12000000</v>
      </c>
    </row>
    <row r="198" spans="1:11" ht="14.25" customHeight="1" x14ac:dyDescent="0.25">
      <c r="A198" s="37">
        <v>43126</v>
      </c>
      <c r="B198" s="161">
        <v>605</v>
      </c>
      <c r="C198" s="24">
        <v>653</v>
      </c>
      <c r="D198" s="39">
        <v>623</v>
      </c>
      <c r="E198" s="128" t="s">
        <v>931</v>
      </c>
      <c r="F198" s="40"/>
      <c r="G198" s="41" t="s">
        <v>882</v>
      </c>
      <c r="H198" s="42"/>
      <c r="I198" s="35">
        <v>17600000</v>
      </c>
      <c r="J198" s="35">
        <v>4400000</v>
      </c>
      <c r="K198" s="35">
        <f t="shared" si="1"/>
        <v>13200000</v>
      </c>
    </row>
    <row r="199" spans="1:11" ht="14.25" customHeight="1" x14ac:dyDescent="0.25">
      <c r="A199" s="37">
        <v>43126</v>
      </c>
      <c r="B199" s="161">
        <v>592</v>
      </c>
      <c r="C199" s="24">
        <v>634</v>
      </c>
      <c r="D199" s="39">
        <v>625</v>
      </c>
      <c r="E199" s="128" t="s">
        <v>932</v>
      </c>
      <c r="F199" s="40"/>
      <c r="G199" s="41" t="s">
        <v>883</v>
      </c>
      <c r="H199" s="42"/>
      <c r="I199" s="35">
        <v>25395000</v>
      </c>
      <c r="J199" s="35">
        <v>9988700</v>
      </c>
      <c r="K199" s="35">
        <f t="shared" si="1"/>
        <v>15406300</v>
      </c>
    </row>
    <row r="200" spans="1:11" ht="14.25" customHeight="1" x14ac:dyDescent="0.25">
      <c r="A200" s="37">
        <v>43126</v>
      </c>
      <c r="B200" s="161">
        <v>616</v>
      </c>
      <c r="C200" s="24">
        <v>657</v>
      </c>
      <c r="D200" s="39">
        <v>626</v>
      </c>
      <c r="E200" s="128" t="s">
        <v>493</v>
      </c>
      <c r="F200" s="40"/>
      <c r="G200" s="41" t="s">
        <v>884</v>
      </c>
      <c r="H200" s="42"/>
      <c r="I200" s="35">
        <v>31256000</v>
      </c>
      <c r="J200" s="35">
        <v>7944233</v>
      </c>
      <c r="K200" s="35">
        <f t="shared" si="1"/>
        <v>23311767</v>
      </c>
    </row>
    <row r="201" spans="1:11" ht="14.25" customHeight="1" x14ac:dyDescent="0.25">
      <c r="A201" s="37">
        <v>43126</v>
      </c>
      <c r="B201" s="161">
        <v>619</v>
      </c>
      <c r="C201" s="24">
        <v>652</v>
      </c>
      <c r="D201" s="39">
        <v>628</v>
      </c>
      <c r="E201" s="128" t="s">
        <v>931</v>
      </c>
      <c r="F201" s="40"/>
      <c r="G201" s="41" t="s">
        <v>885</v>
      </c>
      <c r="H201" s="42"/>
      <c r="I201" s="35">
        <v>17600000</v>
      </c>
      <c r="J201" s="35">
        <v>4400000</v>
      </c>
      <c r="K201" s="35">
        <f t="shared" si="1"/>
        <v>13200000</v>
      </c>
    </row>
    <row r="202" spans="1:11" ht="14.25" customHeight="1" x14ac:dyDescent="0.25">
      <c r="A202" s="37">
        <v>43126</v>
      </c>
      <c r="B202" s="161">
        <v>622</v>
      </c>
      <c r="C202" s="24">
        <v>669</v>
      </c>
      <c r="D202" s="39">
        <v>631</v>
      </c>
      <c r="E202" s="128" t="s">
        <v>933</v>
      </c>
      <c r="F202" s="40"/>
      <c r="G202" s="41" t="s">
        <v>886</v>
      </c>
      <c r="H202" s="42"/>
      <c r="I202" s="35">
        <v>20000000</v>
      </c>
      <c r="J202" s="35">
        <v>8133333</v>
      </c>
      <c r="K202" s="35">
        <f t="shared" si="1"/>
        <v>11866667</v>
      </c>
    </row>
    <row r="203" spans="1:11" ht="14.25" customHeight="1" x14ac:dyDescent="0.25">
      <c r="A203" s="37">
        <v>43126</v>
      </c>
      <c r="B203" s="161">
        <v>607</v>
      </c>
      <c r="C203" s="24">
        <v>625</v>
      </c>
      <c r="D203" s="39">
        <v>639</v>
      </c>
      <c r="E203" s="128" t="s">
        <v>930</v>
      </c>
      <c r="F203" s="40"/>
      <c r="G203" s="41" t="s">
        <v>887</v>
      </c>
      <c r="H203" s="42"/>
      <c r="I203" s="35">
        <v>16000000</v>
      </c>
      <c r="J203" s="35">
        <v>4066667</v>
      </c>
      <c r="K203" s="35">
        <f t="shared" si="1"/>
        <v>11933333</v>
      </c>
    </row>
    <row r="204" spans="1:11" ht="14.25" customHeight="1" x14ac:dyDescent="0.25">
      <c r="A204" s="37">
        <v>43126</v>
      </c>
      <c r="B204" s="161">
        <v>560</v>
      </c>
      <c r="C204" s="24">
        <v>582</v>
      </c>
      <c r="D204" s="39">
        <v>643</v>
      </c>
      <c r="E204" s="128" t="s">
        <v>934</v>
      </c>
      <c r="F204" s="40"/>
      <c r="G204" s="41" t="s">
        <v>888</v>
      </c>
      <c r="H204" s="42"/>
      <c r="I204" s="35">
        <v>52000000</v>
      </c>
      <c r="J204" s="35">
        <v>13216667</v>
      </c>
      <c r="K204" s="35">
        <f t="shared" si="1"/>
        <v>38783333</v>
      </c>
    </row>
    <row r="205" spans="1:11" ht="14.25" customHeight="1" x14ac:dyDescent="0.25">
      <c r="A205" s="37">
        <v>43126</v>
      </c>
      <c r="B205" s="161">
        <v>624</v>
      </c>
      <c r="C205" s="24">
        <v>665</v>
      </c>
      <c r="D205" s="39">
        <v>653</v>
      </c>
      <c r="E205" s="128" t="s">
        <v>901</v>
      </c>
      <c r="F205" s="40"/>
      <c r="G205" s="41" t="s">
        <v>889</v>
      </c>
      <c r="H205" s="42"/>
      <c r="I205" s="35">
        <v>16800000</v>
      </c>
      <c r="J205" s="35">
        <v>0</v>
      </c>
      <c r="K205" s="35">
        <f t="shared" si="1"/>
        <v>16800000</v>
      </c>
    </row>
    <row r="206" spans="1:11" ht="14.25" customHeight="1" x14ac:dyDescent="0.25">
      <c r="A206" s="37">
        <v>43126</v>
      </c>
      <c r="B206" s="161">
        <v>640</v>
      </c>
      <c r="C206" s="24">
        <v>668</v>
      </c>
      <c r="D206" s="39">
        <v>654</v>
      </c>
      <c r="E206" s="128" t="s">
        <v>913</v>
      </c>
      <c r="F206" s="40"/>
      <c r="G206" s="41" t="s">
        <v>890</v>
      </c>
      <c r="H206" s="42"/>
      <c r="I206" s="35">
        <v>36000000</v>
      </c>
      <c r="J206" s="35">
        <v>9000000</v>
      </c>
      <c r="K206" s="35">
        <f t="shared" si="1"/>
        <v>27000000</v>
      </c>
    </row>
    <row r="207" spans="1:11" ht="14.25" customHeight="1" x14ac:dyDescent="0.25">
      <c r="A207" s="37">
        <v>43126</v>
      </c>
      <c r="B207" s="161">
        <v>621</v>
      </c>
      <c r="C207" s="24">
        <v>664</v>
      </c>
      <c r="D207" s="39">
        <v>656</v>
      </c>
      <c r="E207" s="128" t="s">
        <v>935</v>
      </c>
      <c r="F207" s="40"/>
      <c r="G207" s="41" t="s">
        <v>891</v>
      </c>
      <c r="H207" s="42"/>
      <c r="I207" s="35">
        <v>17600000</v>
      </c>
      <c r="J207" s="35">
        <v>4400000</v>
      </c>
      <c r="K207" s="35">
        <f t="shared" si="1"/>
        <v>13200000</v>
      </c>
    </row>
    <row r="208" spans="1:11" ht="14.25" customHeight="1" x14ac:dyDescent="0.25">
      <c r="A208" s="37">
        <v>43126</v>
      </c>
      <c r="B208" s="161">
        <v>634</v>
      </c>
      <c r="C208" s="24">
        <v>659</v>
      </c>
      <c r="D208" s="39">
        <v>658</v>
      </c>
      <c r="E208" s="128" t="s">
        <v>452</v>
      </c>
      <c r="F208" s="40"/>
      <c r="G208" s="41" t="s">
        <v>892</v>
      </c>
      <c r="H208" s="42"/>
      <c r="I208" s="35">
        <v>17600000</v>
      </c>
      <c r="J208" s="35">
        <v>4473333</v>
      </c>
      <c r="K208" s="35">
        <f t="shared" si="1"/>
        <v>13126667</v>
      </c>
    </row>
    <row r="209" spans="1:12" ht="14.25" customHeight="1" x14ac:dyDescent="0.25">
      <c r="A209" s="37">
        <v>43126</v>
      </c>
      <c r="B209" s="161">
        <v>630</v>
      </c>
      <c r="C209" s="24">
        <v>675</v>
      </c>
      <c r="D209" s="39">
        <v>661</v>
      </c>
      <c r="E209" s="128" t="s">
        <v>901</v>
      </c>
      <c r="F209" s="40"/>
      <c r="G209" s="41" t="s">
        <v>893</v>
      </c>
      <c r="H209" s="42"/>
      <c r="I209" s="35">
        <v>13600000</v>
      </c>
      <c r="J209" s="35">
        <v>3400000</v>
      </c>
      <c r="K209" s="35">
        <f t="shared" si="1"/>
        <v>10200000</v>
      </c>
    </row>
    <row r="210" spans="1:12" ht="14.25" customHeight="1" x14ac:dyDescent="0.25">
      <c r="A210" s="37">
        <v>43126</v>
      </c>
      <c r="B210" s="161">
        <v>647</v>
      </c>
      <c r="C210" s="24">
        <v>655</v>
      </c>
      <c r="D210" s="39">
        <v>663</v>
      </c>
      <c r="E210" s="128" t="s">
        <v>913</v>
      </c>
      <c r="F210" s="40"/>
      <c r="G210" s="41" t="s">
        <v>894</v>
      </c>
      <c r="H210" s="42"/>
      <c r="I210" s="35">
        <v>40632000</v>
      </c>
      <c r="J210" s="35">
        <v>10158000</v>
      </c>
      <c r="K210" s="35">
        <f t="shared" si="1"/>
        <v>30474000</v>
      </c>
    </row>
    <row r="211" spans="1:12" ht="14.25" customHeight="1" x14ac:dyDescent="0.25">
      <c r="A211" s="37">
        <v>43126</v>
      </c>
      <c r="B211" s="161">
        <v>648</v>
      </c>
      <c r="C211" s="24">
        <v>687</v>
      </c>
      <c r="D211" s="39">
        <v>666</v>
      </c>
      <c r="E211" s="128" t="s">
        <v>936</v>
      </c>
      <c r="F211" s="40"/>
      <c r="G211" s="41" t="s">
        <v>895</v>
      </c>
      <c r="H211" s="42"/>
      <c r="I211" s="35">
        <v>32000000</v>
      </c>
      <c r="J211" s="35">
        <v>8000000</v>
      </c>
      <c r="K211" s="35">
        <f t="shared" si="1"/>
        <v>24000000</v>
      </c>
    </row>
    <row r="212" spans="1:12" ht="14.25" customHeight="1" x14ac:dyDescent="0.25">
      <c r="A212" s="37">
        <v>43126</v>
      </c>
      <c r="B212" s="161">
        <v>629</v>
      </c>
      <c r="C212" s="24">
        <v>674</v>
      </c>
      <c r="D212" s="39">
        <v>672</v>
      </c>
      <c r="E212" s="128" t="s">
        <v>901</v>
      </c>
      <c r="F212" s="40"/>
      <c r="G212" s="41" t="s">
        <v>896</v>
      </c>
      <c r="H212" s="42"/>
      <c r="I212" s="35">
        <v>13600000</v>
      </c>
      <c r="J212" s="35">
        <v>3400000</v>
      </c>
      <c r="K212" s="35">
        <f t="shared" si="1"/>
        <v>10200000</v>
      </c>
    </row>
    <row r="213" spans="1:12" ht="14.25" customHeight="1" x14ac:dyDescent="0.25">
      <c r="A213" s="37">
        <v>43126</v>
      </c>
      <c r="B213" s="161">
        <v>628</v>
      </c>
      <c r="C213" s="24">
        <v>673</v>
      </c>
      <c r="D213" s="39">
        <v>674</v>
      </c>
      <c r="E213" s="128" t="s">
        <v>901</v>
      </c>
      <c r="F213" s="40"/>
      <c r="G213" s="41" t="s">
        <v>897</v>
      </c>
      <c r="H213" s="42"/>
      <c r="I213" s="35">
        <v>13600000</v>
      </c>
      <c r="J213" s="35">
        <v>3400000</v>
      </c>
      <c r="K213" s="35">
        <f t="shared" si="1"/>
        <v>10200000</v>
      </c>
    </row>
    <row r="214" spans="1:12" ht="14.25" customHeight="1" x14ac:dyDescent="0.25">
      <c r="A214" s="37">
        <v>43126</v>
      </c>
      <c r="B214" s="161">
        <v>659</v>
      </c>
      <c r="C214" s="24">
        <v>694</v>
      </c>
      <c r="D214" s="39">
        <v>675</v>
      </c>
      <c r="E214" s="128" t="s">
        <v>937</v>
      </c>
      <c r="F214" s="40"/>
      <c r="G214" s="41" t="s">
        <v>898</v>
      </c>
      <c r="H214" s="42"/>
      <c r="I214" s="35">
        <v>16800000</v>
      </c>
      <c r="J214" s="35">
        <v>4270000</v>
      </c>
      <c r="K214" s="35">
        <f t="shared" si="1"/>
        <v>12530000</v>
      </c>
    </row>
    <row r="215" spans="1:12" ht="14.25" customHeight="1" x14ac:dyDescent="0.25">
      <c r="A215" s="37">
        <v>43126</v>
      </c>
      <c r="B215" s="161">
        <v>660</v>
      </c>
      <c r="C215" s="24">
        <v>695</v>
      </c>
      <c r="D215" s="39">
        <v>676</v>
      </c>
      <c r="E215" s="128" t="s">
        <v>938</v>
      </c>
      <c r="F215" s="40"/>
      <c r="G215" s="41" t="s">
        <v>899</v>
      </c>
      <c r="H215" s="42"/>
      <c r="I215" s="35">
        <v>18120000</v>
      </c>
      <c r="J215" s="35">
        <v>4530000</v>
      </c>
      <c r="K215" s="35">
        <f t="shared" si="1"/>
        <v>13590000</v>
      </c>
    </row>
    <row r="216" spans="1:12" ht="14.25" customHeight="1" x14ac:dyDescent="0.25">
      <c r="A216" s="37">
        <v>43126</v>
      </c>
      <c r="B216" s="161">
        <v>627</v>
      </c>
      <c r="C216" s="24">
        <v>671</v>
      </c>
      <c r="D216" s="39">
        <v>679</v>
      </c>
      <c r="E216" s="128" t="s">
        <v>901</v>
      </c>
      <c r="F216" s="40"/>
      <c r="G216" s="41" t="s">
        <v>900</v>
      </c>
      <c r="H216" s="42"/>
      <c r="I216" s="35">
        <v>13600000</v>
      </c>
      <c r="J216" s="35">
        <v>3400000</v>
      </c>
      <c r="K216" s="35">
        <f t="shared" si="1"/>
        <v>10200000</v>
      </c>
    </row>
    <row r="217" spans="1:12" ht="14.25" customHeight="1" x14ac:dyDescent="0.25">
      <c r="A217" s="37">
        <v>43186</v>
      </c>
      <c r="B217" s="161" t="s">
        <v>1318</v>
      </c>
      <c r="C217" s="24">
        <v>754</v>
      </c>
      <c r="D217" s="39">
        <v>773</v>
      </c>
      <c r="E217" s="128" t="s">
        <v>1316</v>
      </c>
      <c r="F217" s="40"/>
      <c r="G217" s="41" t="s">
        <v>1316</v>
      </c>
      <c r="H217" s="42"/>
      <c r="I217" s="35">
        <v>17750000</v>
      </c>
      <c r="J217" s="35">
        <v>0</v>
      </c>
      <c r="K217" s="35">
        <f t="shared" si="1"/>
        <v>17750000</v>
      </c>
    </row>
    <row r="218" spans="1:12" ht="14.25" customHeight="1" x14ac:dyDescent="0.25">
      <c r="A218" s="37">
        <v>43207</v>
      </c>
      <c r="B218" s="161" t="s">
        <v>1335</v>
      </c>
      <c r="C218" s="24">
        <v>755</v>
      </c>
      <c r="D218" s="39">
        <v>796</v>
      </c>
      <c r="E218" s="128" t="s">
        <v>1336</v>
      </c>
      <c r="F218" s="40"/>
      <c r="G218" s="172" t="s">
        <v>1337</v>
      </c>
      <c r="H218" s="42"/>
      <c r="I218" s="35">
        <v>139800</v>
      </c>
      <c r="J218" s="35"/>
      <c r="K218" s="35">
        <f t="shared" si="1"/>
        <v>139800</v>
      </c>
    </row>
    <row r="219" spans="1:12" ht="14.25" customHeight="1" x14ac:dyDescent="0.25">
      <c r="A219" s="37"/>
      <c r="B219" s="38"/>
      <c r="C219" s="134"/>
      <c r="D219" s="39"/>
      <c r="E219" s="128"/>
      <c r="F219" s="40"/>
      <c r="G219" s="41"/>
      <c r="H219" s="42"/>
      <c r="I219" s="35"/>
      <c r="J219" s="35"/>
      <c r="K219" s="35"/>
      <c r="L219" s="3" t="s">
        <v>1321</v>
      </c>
    </row>
    <row r="220" spans="1:12" x14ac:dyDescent="0.25">
      <c r="A220" s="25"/>
      <c r="B220" s="26"/>
      <c r="C220" s="26"/>
      <c r="D220" s="26"/>
      <c r="E220" s="26"/>
      <c r="F220" s="26"/>
      <c r="G220" s="175" t="s">
        <v>22</v>
      </c>
      <c r="H220" s="176"/>
      <c r="I220" s="44">
        <f>SUM(I25:I219)</f>
        <v>6841174937</v>
      </c>
      <c r="J220" s="44">
        <f>SUM(J25:J219)</f>
        <v>1845519571</v>
      </c>
      <c r="K220" s="139">
        <f>SUM(K25:K219)</f>
        <v>4995655366</v>
      </c>
    </row>
    <row r="221" spans="1:12" ht="12.75" customHeight="1" x14ac:dyDescent="0.25">
      <c r="A221" s="25"/>
      <c r="B221" s="26"/>
      <c r="C221" s="26"/>
      <c r="D221" s="26"/>
      <c r="E221" s="26"/>
      <c r="F221" s="26"/>
      <c r="G221" s="26"/>
      <c r="H221" s="26"/>
      <c r="I221" s="30"/>
      <c r="J221" s="53"/>
      <c r="K221" s="31"/>
    </row>
    <row r="222" spans="1:12" ht="24.95" customHeight="1" x14ac:dyDescent="0.25">
      <c r="A222" s="151" t="s">
        <v>29</v>
      </c>
      <c r="B222" s="152" t="s">
        <v>23</v>
      </c>
      <c r="C222" s="151" t="s">
        <v>9</v>
      </c>
      <c r="D222" s="153" t="s">
        <v>0</v>
      </c>
      <c r="E222" s="151" t="s">
        <v>18</v>
      </c>
      <c r="F222" s="151" t="s">
        <v>25</v>
      </c>
      <c r="G222" s="151" t="s">
        <v>19</v>
      </c>
      <c r="H222" s="151" t="s">
        <v>30</v>
      </c>
      <c r="I222" s="151" t="s">
        <v>15</v>
      </c>
      <c r="J222" s="151" t="s">
        <v>31</v>
      </c>
      <c r="K222" s="151" t="s">
        <v>6</v>
      </c>
    </row>
    <row r="223" spans="1:12" ht="24.95" customHeight="1" x14ac:dyDescent="0.25">
      <c r="A223" s="154">
        <v>7741687000</v>
      </c>
      <c r="B223" s="154"/>
      <c r="C223" s="154">
        <v>0</v>
      </c>
      <c r="D223" s="155">
        <f>+A223+B223-C223</f>
        <v>7741687000</v>
      </c>
      <c r="E223" s="155">
        <f>+I220</f>
        <v>6841174937</v>
      </c>
      <c r="F223" s="156">
        <f>+E223/D223</f>
        <v>0.88368012514585004</v>
      </c>
      <c r="G223" s="155">
        <f>+I21</f>
        <v>194881700</v>
      </c>
      <c r="H223" s="155">
        <f>+D223-E223-G223</f>
        <v>705630363</v>
      </c>
      <c r="I223" s="158">
        <f>+J220</f>
        <v>1845519571</v>
      </c>
      <c r="J223" s="156">
        <f>+I223/D223</f>
        <v>0.23838726249201239</v>
      </c>
      <c r="K223" s="158">
        <f>+K220</f>
        <v>4995655366</v>
      </c>
    </row>
    <row r="224" spans="1:12" x14ac:dyDescent="0.25">
      <c r="A224" s="157">
        <v>1</v>
      </c>
      <c r="B224" s="157">
        <v>2</v>
      </c>
      <c r="C224" s="157">
        <v>3</v>
      </c>
      <c r="D224" s="157" t="s">
        <v>5</v>
      </c>
      <c r="E224" s="157">
        <v>5</v>
      </c>
      <c r="F224" s="157" t="s">
        <v>21</v>
      </c>
      <c r="G224" s="157">
        <v>7</v>
      </c>
      <c r="H224" s="157" t="s">
        <v>12</v>
      </c>
      <c r="I224" s="157">
        <v>9</v>
      </c>
      <c r="J224" s="157" t="s">
        <v>33</v>
      </c>
      <c r="K224" s="157" t="s">
        <v>34</v>
      </c>
    </row>
    <row r="226" spans="2:9" x14ac:dyDescent="0.25">
      <c r="G226" s="113"/>
      <c r="I226" s="113"/>
    </row>
    <row r="228" spans="2:9" x14ac:dyDescent="0.25">
      <c r="B228" s="113"/>
      <c r="H228" s="113"/>
    </row>
    <row r="229" spans="2:9" x14ac:dyDescent="0.25">
      <c r="I229" s="113"/>
    </row>
  </sheetData>
  <mergeCells count="15">
    <mergeCell ref="A6:A7"/>
    <mergeCell ref="B6:B7"/>
    <mergeCell ref="D6:D7"/>
    <mergeCell ref="E6:H6"/>
    <mergeCell ref="I6:I7"/>
    <mergeCell ref="J6:K7"/>
    <mergeCell ref="E7:H7"/>
    <mergeCell ref="G220:H220"/>
    <mergeCell ref="G21:H21"/>
    <mergeCell ref="A23:A24"/>
    <mergeCell ref="E23:H23"/>
    <mergeCell ref="I23:I24"/>
    <mergeCell ref="J23:J24"/>
    <mergeCell ref="E24:F24"/>
    <mergeCell ref="G24:H24"/>
  </mergeCells>
  <printOptions horizontalCentered="1" verticalCentered="1"/>
  <pageMargins left="0.19685039370078741" right="0.19685039370078741" top="0.39370078740157483" bottom="0.39370078740157483" header="0" footer="0"/>
  <pageSetup scale="70" orientation="landscape" horizontalDpi="4294967293"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16" workbookViewId="0">
      <selection activeCell="F27" sqref="F27"/>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4">
        <v>1120</v>
      </c>
      <c r="B3" s="145" t="s">
        <v>45</v>
      </c>
      <c r="C3" s="146"/>
      <c r="D3" s="146"/>
      <c r="E3" s="147"/>
      <c r="F3" s="148"/>
      <c r="G3" s="148"/>
      <c r="H3" s="148"/>
      <c r="I3" s="148"/>
      <c r="J3" s="149"/>
      <c r="K3" s="149"/>
    </row>
    <row r="4" spans="1:11" ht="15" customHeight="1" x14ac:dyDescent="0.25">
      <c r="A4" s="144" t="s">
        <v>44</v>
      </c>
      <c r="B4" s="145" t="s">
        <v>46</v>
      </c>
      <c r="C4" s="146"/>
      <c r="D4" s="146"/>
      <c r="E4" s="147"/>
      <c r="F4" s="148"/>
      <c r="G4" s="148"/>
      <c r="H4" s="148"/>
      <c r="I4" s="148"/>
      <c r="J4" s="149"/>
      <c r="K4" s="149" t="s">
        <v>1332</v>
      </c>
    </row>
    <row r="5" spans="1:11" ht="12.75" customHeight="1" x14ac:dyDescent="0.25">
      <c r="A5" s="5"/>
      <c r="B5" s="5"/>
      <c r="C5" s="5"/>
      <c r="D5" s="5"/>
      <c r="E5" s="5"/>
      <c r="F5" s="5"/>
      <c r="G5" s="5"/>
      <c r="H5" s="5"/>
      <c r="I5" s="5"/>
      <c r="J5" s="5"/>
      <c r="K5" s="6"/>
    </row>
    <row r="6" spans="1:11" x14ac:dyDescent="0.25">
      <c r="A6" s="177" t="s">
        <v>7</v>
      </c>
      <c r="B6" s="182" t="s">
        <v>35</v>
      </c>
      <c r="C6" s="49"/>
      <c r="D6" s="177" t="s">
        <v>20</v>
      </c>
      <c r="E6" s="179" t="s">
        <v>19</v>
      </c>
      <c r="F6" s="180"/>
      <c r="G6" s="180"/>
      <c r="H6" s="181"/>
      <c r="I6" s="177" t="s">
        <v>10</v>
      </c>
      <c r="J6" s="184" t="s">
        <v>28</v>
      </c>
      <c r="K6" s="185"/>
    </row>
    <row r="7" spans="1:11" x14ac:dyDescent="0.25">
      <c r="A7" s="178"/>
      <c r="B7" s="183"/>
      <c r="C7" s="50"/>
      <c r="D7" s="178"/>
      <c r="E7" s="179" t="s">
        <v>4</v>
      </c>
      <c r="F7" s="180"/>
      <c r="G7" s="180"/>
      <c r="H7" s="181"/>
      <c r="I7" s="178"/>
      <c r="J7" s="186"/>
      <c r="K7" s="187"/>
    </row>
    <row r="8" spans="1:11" ht="15" customHeight="1" x14ac:dyDescent="0.25">
      <c r="A8" s="15"/>
      <c r="B8" s="22"/>
      <c r="C8" s="16"/>
      <c r="D8" s="24"/>
      <c r="E8" s="22"/>
      <c r="F8" s="17"/>
      <c r="G8" s="18"/>
      <c r="H8" s="19"/>
      <c r="I8" s="35"/>
      <c r="J8" s="10"/>
      <c r="K8" s="16"/>
    </row>
    <row r="9" spans="1:11" ht="15" customHeight="1" x14ac:dyDescent="0.25">
      <c r="A9" s="15">
        <v>43132</v>
      </c>
      <c r="B9" s="188" t="s">
        <v>74</v>
      </c>
      <c r="C9" s="189"/>
      <c r="D9" s="24">
        <v>705</v>
      </c>
      <c r="E9" s="188" t="s">
        <v>1276</v>
      </c>
      <c r="F9" s="189"/>
      <c r="G9" s="189"/>
      <c r="H9" s="190"/>
      <c r="I9" s="35">
        <f>431922367-344207017</f>
        <v>87715350</v>
      </c>
      <c r="J9" s="10" t="s">
        <v>443</v>
      </c>
      <c r="K9" s="16"/>
    </row>
    <row r="10" spans="1:11" ht="15" customHeight="1" x14ac:dyDescent="0.25">
      <c r="A10" s="15">
        <v>43174</v>
      </c>
      <c r="B10" s="188" t="s">
        <v>74</v>
      </c>
      <c r="C10" s="189"/>
      <c r="D10" s="24">
        <v>745</v>
      </c>
      <c r="E10" s="22" t="s">
        <v>1312</v>
      </c>
      <c r="F10" s="165"/>
      <c r="G10" s="165"/>
      <c r="H10" s="165"/>
      <c r="I10" s="35">
        <v>46565333</v>
      </c>
      <c r="J10" s="10"/>
      <c r="K10" s="16"/>
    </row>
    <row r="11" spans="1:11" ht="12.75" customHeight="1" x14ac:dyDescent="0.25">
      <c r="A11" s="15"/>
      <c r="B11" s="22"/>
      <c r="C11" s="166"/>
      <c r="D11" s="167"/>
      <c r="E11" s="10"/>
      <c r="F11" s="17"/>
      <c r="G11" s="17"/>
      <c r="H11" s="16"/>
      <c r="I11" s="35"/>
      <c r="J11" s="21"/>
      <c r="K11" s="19"/>
    </row>
    <row r="12" spans="1:11" x14ac:dyDescent="0.25">
      <c r="A12" s="25"/>
      <c r="B12" s="26"/>
      <c r="C12" s="26"/>
      <c r="D12" s="26"/>
      <c r="E12" s="26"/>
      <c r="F12" s="26"/>
      <c r="G12" s="175" t="s">
        <v>22</v>
      </c>
      <c r="H12" s="176"/>
      <c r="I12" s="27">
        <f>SUM(I8:I11)</f>
        <v>134280683</v>
      </c>
      <c r="J12" s="28"/>
      <c r="K12" s="29"/>
    </row>
    <row r="13" spans="1:11" ht="12.75" customHeight="1" x14ac:dyDescent="0.25">
      <c r="A13" s="25"/>
      <c r="B13" s="26"/>
      <c r="C13" s="26"/>
      <c r="D13" s="26"/>
      <c r="E13" s="26"/>
      <c r="F13" s="26"/>
      <c r="G13" s="26"/>
      <c r="H13" s="26"/>
      <c r="I13" s="30"/>
      <c r="J13" s="30"/>
      <c r="K13" s="31"/>
    </row>
    <row r="14" spans="1:11" x14ac:dyDescent="0.25">
      <c r="A14" s="177" t="s">
        <v>7</v>
      </c>
      <c r="B14" s="45" t="s">
        <v>16</v>
      </c>
      <c r="C14" s="51" t="s">
        <v>26</v>
      </c>
      <c r="D14" s="32" t="s">
        <v>26</v>
      </c>
      <c r="E14" s="179" t="s">
        <v>18</v>
      </c>
      <c r="F14" s="180"/>
      <c r="G14" s="180"/>
      <c r="H14" s="181"/>
      <c r="I14" s="177" t="s">
        <v>10</v>
      </c>
      <c r="J14" s="177" t="s">
        <v>8</v>
      </c>
      <c r="K14" s="51" t="s">
        <v>1</v>
      </c>
    </row>
    <row r="15" spans="1:11" x14ac:dyDescent="0.25">
      <c r="A15" s="178"/>
      <c r="B15" s="52" t="s">
        <v>17</v>
      </c>
      <c r="C15" s="52" t="s">
        <v>14</v>
      </c>
      <c r="D15" s="52" t="s">
        <v>13</v>
      </c>
      <c r="E15" s="179" t="s">
        <v>4</v>
      </c>
      <c r="F15" s="181"/>
      <c r="G15" s="179" t="s">
        <v>11</v>
      </c>
      <c r="H15" s="181"/>
      <c r="I15" s="178"/>
      <c r="J15" s="178"/>
      <c r="K15" s="52" t="s">
        <v>2</v>
      </c>
    </row>
    <row r="16" spans="1:11" ht="15" customHeight="1" x14ac:dyDescent="0.25">
      <c r="A16" s="15">
        <v>43110</v>
      </c>
      <c r="B16" s="36" t="s">
        <v>333</v>
      </c>
      <c r="C16" s="34">
        <v>137</v>
      </c>
      <c r="D16" s="34">
        <v>101</v>
      </c>
      <c r="E16" s="10" t="s">
        <v>551</v>
      </c>
      <c r="F16" s="23"/>
      <c r="G16" t="s">
        <v>326</v>
      </c>
      <c r="H16" s="16"/>
      <c r="I16" s="35">
        <v>46000000</v>
      </c>
      <c r="J16" s="35">
        <v>15333333</v>
      </c>
      <c r="K16" s="35">
        <f>+I16-J16</f>
        <v>30666667</v>
      </c>
    </row>
    <row r="17" spans="1:11" ht="15" customHeight="1" x14ac:dyDescent="0.25">
      <c r="A17" s="15">
        <v>43111</v>
      </c>
      <c r="B17" s="36" t="s">
        <v>334</v>
      </c>
      <c r="C17" s="34">
        <v>154</v>
      </c>
      <c r="D17" s="34">
        <v>115</v>
      </c>
      <c r="E17" s="10" t="s">
        <v>552</v>
      </c>
      <c r="F17" s="23"/>
      <c r="G17" s="47" t="s">
        <v>948</v>
      </c>
      <c r="H17" s="16"/>
      <c r="I17" s="35">
        <v>25127000</v>
      </c>
      <c r="J17" s="35">
        <v>0</v>
      </c>
      <c r="K17" s="35">
        <f>+I17-J17</f>
        <v>25127000</v>
      </c>
    </row>
    <row r="18" spans="1:11" ht="15" customHeight="1" x14ac:dyDescent="0.25">
      <c r="A18" s="15">
        <v>43111</v>
      </c>
      <c r="B18" s="36" t="s">
        <v>340</v>
      </c>
      <c r="C18" s="34">
        <v>155</v>
      </c>
      <c r="D18" s="34">
        <v>130</v>
      </c>
      <c r="E18" s="10" t="s">
        <v>553</v>
      </c>
      <c r="F18" s="23"/>
      <c r="G18" s="22" t="s">
        <v>327</v>
      </c>
      <c r="H18" s="16"/>
      <c r="I18" s="35">
        <v>17600000</v>
      </c>
      <c r="J18" s="35">
        <v>17600000</v>
      </c>
      <c r="K18" s="35">
        <f t="shared" ref="K18:K36" si="0">+I18-J18</f>
        <v>0</v>
      </c>
    </row>
    <row r="19" spans="1:11" ht="15" customHeight="1" x14ac:dyDescent="0.25">
      <c r="A19" s="15">
        <v>43115</v>
      </c>
      <c r="B19" s="36" t="s">
        <v>335</v>
      </c>
      <c r="C19" s="34">
        <v>205</v>
      </c>
      <c r="D19" s="34">
        <v>166</v>
      </c>
      <c r="E19" s="10" t="s">
        <v>554</v>
      </c>
      <c r="F19" s="23"/>
      <c r="G19" s="41" t="s">
        <v>328</v>
      </c>
      <c r="H19" s="16"/>
      <c r="I19" s="35">
        <v>32800000</v>
      </c>
      <c r="J19" s="35">
        <v>10386667</v>
      </c>
      <c r="K19" s="35">
        <f t="shared" si="0"/>
        <v>22413333</v>
      </c>
    </row>
    <row r="20" spans="1:11" ht="15" customHeight="1" x14ac:dyDescent="0.25">
      <c r="A20" s="15">
        <v>43115</v>
      </c>
      <c r="B20" s="36" t="s">
        <v>336</v>
      </c>
      <c r="C20" s="34">
        <v>186</v>
      </c>
      <c r="D20" s="34">
        <v>170</v>
      </c>
      <c r="E20" s="10" t="s">
        <v>555</v>
      </c>
      <c r="F20" s="23"/>
      <c r="G20" s="41" t="s">
        <v>329</v>
      </c>
      <c r="H20" s="16"/>
      <c r="I20" s="35">
        <v>71500000</v>
      </c>
      <c r="J20" s="35">
        <v>16466667</v>
      </c>
      <c r="K20" s="35">
        <f t="shared" si="0"/>
        <v>55033333</v>
      </c>
    </row>
    <row r="21" spans="1:11" ht="15" customHeight="1" x14ac:dyDescent="0.25">
      <c r="A21" s="15">
        <v>43115</v>
      </c>
      <c r="B21" s="36" t="s">
        <v>337</v>
      </c>
      <c r="C21" s="34">
        <v>207</v>
      </c>
      <c r="D21" s="34">
        <v>173</v>
      </c>
      <c r="E21" s="10" t="s">
        <v>556</v>
      </c>
      <c r="F21" s="23"/>
      <c r="G21" s="41" t="s">
        <v>330</v>
      </c>
      <c r="H21" s="16"/>
      <c r="I21" s="35">
        <v>37800000</v>
      </c>
      <c r="J21" s="35">
        <v>11812500</v>
      </c>
      <c r="K21" s="35">
        <f t="shared" si="0"/>
        <v>25987500</v>
      </c>
    </row>
    <row r="22" spans="1:11" x14ac:dyDescent="0.25">
      <c r="A22" s="15">
        <v>43115</v>
      </c>
      <c r="B22" s="36" t="s">
        <v>338</v>
      </c>
      <c r="C22" s="34">
        <v>225</v>
      </c>
      <c r="D22" s="34">
        <v>193</v>
      </c>
      <c r="E22" s="10" t="s">
        <v>557</v>
      </c>
      <c r="F22" s="23"/>
      <c r="G22" s="47" t="s">
        <v>331</v>
      </c>
      <c r="H22" s="23"/>
      <c r="I22" s="35">
        <v>26800000</v>
      </c>
      <c r="J22" s="35">
        <v>8375000</v>
      </c>
      <c r="K22" s="35">
        <f t="shared" si="0"/>
        <v>18425000</v>
      </c>
    </row>
    <row r="23" spans="1:11" x14ac:dyDescent="0.25">
      <c r="A23" s="15">
        <v>43115</v>
      </c>
      <c r="B23" s="36" t="s">
        <v>339</v>
      </c>
      <c r="C23" s="34">
        <v>206</v>
      </c>
      <c r="D23" s="34">
        <v>194</v>
      </c>
      <c r="E23" s="10" t="s">
        <v>558</v>
      </c>
      <c r="F23" s="23"/>
      <c r="G23" s="22" t="s">
        <v>332</v>
      </c>
      <c r="H23" s="23"/>
      <c r="I23" s="35">
        <v>39992000</v>
      </c>
      <c r="J23" s="35">
        <v>12330867</v>
      </c>
      <c r="K23" s="35">
        <f t="shared" si="0"/>
        <v>27661133</v>
      </c>
    </row>
    <row r="24" spans="1:11" x14ac:dyDescent="0.25">
      <c r="A24" s="15">
        <v>43116</v>
      </c>
      <c r="B24" s="38" t="s">
        <v>444</v>
      </c>
      <c r="C24" s="39">
        <v>218</v>
      </c>
      <c r="D24" s="39">
        <v>220</v>
      </c>
      <c r="E24" s="10" t="s">
        <v>559</v>
      </c>
      <c r="F24" s="40"/>
      <c r="G24" s="41" t="s">
        <v>446</v>
      </c>
      <c r="H24" s="42"/>
      <c r="I24" s="35">
        <v>29400000</v>
      </c>
      <c r="J24" s="35">
        <v>9065000</v>
      </c>
      <c r="K24" s="35">
        <f t="shared" si="0"/>
        <v>20335000</v>
      </c>
    </row>
    <row r="25" spans="1:11" x14ac:dyDescent="0.25">
      <c r="A25" s="15">
        <v>43116</v>
      </c>
      <c r="B25" s="38" t="s">
        <v>445</v>
      </c>
      <c r="C25" s="39">
        <v>224</v>
      </c>
      <c r="D25" s="39">
        <v>222</v>
      </c>
      <c r="E25" s="10" t="s">
        <v>560</v>
      </c>
      <c r="F25" s="40"/>
      <c r="G25" s="41" t="s">
        <v>447</v>
      </c>
      <c r="H25" s="42"/>
      <c r="I25" s="35">
        <v>75200000</v>
      </c>
      <c r="J25" s="35">
        <v>23500000</v>
      </c>
      <c r="K25" s="35">
        <f t="shared" si="0"/>
        <v>51700000</v>
      </c>
    </row>
    <row r="26" spans="1:11" x14ac:dyDescent="0.25">
      <c r="A26" s="15">
        <v>43124</v>
      </c>
      <c r="B26" s="38" t="s">
        <v>611</v>
      </c>
      <c r="C26" s="39">
        <v>475</v>
      </c>
      <c r="D26" s="39">
        <v>462</v>
      </c>
      <c r="E26" s="129" t="s">
        <v>939</v>
      </c>
      <c r="F26" s="40"/>
      <c r="G26" s="41" t="s">
        <v>949</v>
      </c>
      <c r="H26" s="42"/>
      <c r="I26" s="35">
        <v>30624000</v>
      </c>
      <c r="J26" s="35">
        <v>8549200</v>
      </c>
      <c r="K26" s="35">
        <f t="shared" si="0"/>
        <v>22074800</v>
      </c>
    </row>
    <row r="27" spans="1:11" x14ac:dyDescent="0.25">
      <c r="A27" s="15">
        <v>43125</v>
      </c>
      <c r="B27" s="161">
        <v>471</v>
      </c>
      <c r="C27" s="39">
        <v>496</v>
      </c>
      <c r="D27" s="39">
        <v>498</v>
      </c>
      <c r="E27" s="129" t="s">
        <v>940</v>
      </c>
      <c r="F27" s="40"/>
      <c r="G27" s="41" t="s">
        <v>950</v>
      </c>
      <c r="H27" s="42"/>
      <c r="I27" s="35">
        <v>39992000</v>
      </c>
      <c r="J27" s="35">
        <v>10832166</v>
      </c>
      <c r="K27" s="35">
        <f t="shared" si="0"/>
        <v>29159834</v>
      </c>
    </row>
    <row r="28" spans="1:11" x14ac:dyDescent="0.25">
      <c r="A28" s="15">
        <v>43125</v>
      </c>
      <c r="B28" s="161">
        <v>416</v>
      </c>
      <c r="C28" s="39">
        <v>543</v>
      </c>
      <c r="D28" s="39">
        <v>512</v>
      </c>
      <c r="E28" s="129" t="s">
        <v>941</v>
      </c>
      <c r="F28" s="40"/>
      <c r="G28" s="41" t="s">
        <v>951</v>
      </c>
      <c r="H28" s="42"/>
      <c r="I28" s="35">
        <v>56000000</v>
      </c>
      <c r="J28" s="35">
        <v>14466667</v>
      </c>
      <c r="K28" s="35">
        <f t="shared" si="0"/>
        <v>41533333</v>
      </c>
    </row>
    <row r="29" spans="1:11" x14ac:dyDescent="0.25">
      <c r="A29" s="15">
        <v>43125</v>
      </c>
      <c r="B29" s="161">
        <v>507</v>
      </c>
      <c r="C29" s="39">
        <v>528</v>
      </c>
      <c r="D29" s="39">
        <v>516</v>
      </c>
      <c r="E29" s="129" t="s">
        <v>942</v>
      </c>
      <c r="F29" s="40"/>
      <c r="G29" s="41" t="s">
        <v>952</v>
      </c>
      <c r="H29" s="42"/>
      <c r="I29" s="35">
        <v>56000000</v>
      </c>
      <c r="J29" s="35">
        <v>14466667</v>
      </c>
      <c r="K29" s="35">
        <f t="shared" si="0"/>
        <v>41533333</v>
      </c>
    </row>
    <row r="30" spans="1:11" x14ac:dyDescent="0.25">
      <c r="A30" s="15">
        <v>43126</v>
      </c>
      <c r="B30" s="161">
        <v>497</v>
      </c>
      <c r="C30" s="39">
        <v>497</v>
      </c>
      <c r="D30" s="39">
        <v>525</v>
      </c>
      <c r="E30" s="129" t="s">
        <v>943</v>
      </c>
      <c r="F30" s="40"/>
      <c r="G30" s="41" t="s">
        <v>953</v>
      </c>
      <c r="H30" s="42"/>
      <c r="I30" s="35">
        <v>48000000</v>
      </c>
      <c r="J30" s="35">
        <v>12400000</v>
      </c>
      <c r="K30" s="35">
        <f t="shared" si="0"/>
        <v>35600000</v>
      </c>
    </row>
    <row r="31" spans="1:11" x14ac:dyDescent="0.25">
      <c r="A31" s="15">
        <v>43126</v>
      </c>
      <c r="B31" s="161">
        <v>520</v>
      </c>
      <c r="C31" s="39">
        <v>545</v>
      </c>
      <c r="D31" s="39">
        <v>533</v>
      </c>
      <c r="E31" s="129" t="s">
        <v>944</v>
      </c>
      <c r="F31" s="40"/>
      <c r="G31" s="41" t="s">
        <v>954</v>
      </c>
      <c r="H31" s="42"/>
      <c r="I31" s="35">
        <v>42800000</v>
      </c>
      <c r="J31" s="35">
        <v>11056667</v>
      </c>
      <c r="K31" s="35">
        <f t="shared" si="0"/>
        <v>31743333</v>
      </c>
    </row>
    <row r="32" spans="1:11" x14ac:dyDescent="0.25">
      <c r="A32" s="15">
        <v>43126</v>
      </c>
      <c r="B32" s="161">
        <v>532</v>
      </c>
      <c r="C32" s="39">
        <v>527</v>
      </c>
      <c r="D32" s="39">
        <v>541</v>
      </c>
      <c r="E32" s="129" t="s">
        <v>945</v>
      </c>
      <c r="F32" s="40"/>
      <c r="G32" s="41" t="s">
        <v>955</v>
      </c>
      <c r="H32" s="42"/>
      <c r="I32" s="35">
        <v>27600000</v>
      </c>
      <c r="J32" s="35">
        <v>6900000</v>
      </c>
      <c r="K32" s="35">
        <f t="shared" si="0"/>
        <v>20700000</v>
      </c>
    </row>
    <row r="33" spans="1:11" x14ac:dyDescent="0.25">
      <c r="A33" s="15">
        <v>43126</v>
      </c>
      <c r="B33" s="161">
        <v>509</v>
      </c>
      <c r="C33" s="39">
        <v>526</v>
      </c>
      <c r="D33" s="39">
        <v>578</v>
      </c>
      <c r="E33" s="129" t="s">
        <v>946</v>
      </c>
      <c r="F33" s="40"/>
      <c r="G33" s="41" t="s">
        <v>956</v>
      </c>
      <c r="H33" s="42"/>
      <c r="I33" s="35">
        <v>39992000</v>
      </c>
      <c r="J33" s="35">
        <v>10164633</v>
      </c>
      <c r="K33" s="35">
        <f t="shared" si="0"/>
        <v>29827367</v>
      </c>
    </row>
    <row r="34" spans="1:11" x14ac:dyDescent="0.25">
      <c r="A34" s="15">
        <v>43126</v>
      </c>
      <c r="B34" s="161">
        <v>561</v>
      </c>
      <c r="C34" s="39">
        <v>579</v>
      </c>
      <c r="D34" s="39">
        <v>591</v>
      </c>
      <c r="E34" s="129" t="s">
        <v>947</v>
      </c>
      <c r="F34" s="40"/>
      <c r="G34" s="41" t="s">
        <v>957</v>
      </c>
      <c r="H34" s="42"/>
      <c r="I34" s="35">
        <v>56000000</v>
      </c>
      <c r="J34" s="35">
        <v>14466667</v>
      </c>
      <c r="K34" s="35">
        <f t="shared" si="0"/>
        <v>41533333</v>
      </c>
    </row>
    <row r="35" spans="1:11" x14ac:dyDescent="0.25">
      <c r="A35" s="15">
        <v>43146</v>
      </c>
      <c r="B35" s="161" t="s">
        <v>1285</v>
      </c>
      <c r="C35" s="39">
        <v>705</v>
      </c>
      <c r="D35" s="39">
        <v>697</v>
      </c>
      <c r="E35" s="129" t="s">
        <v>1276</v>
      </c>
      <c r="F35" s="40"/>
      <c r="G35" s="41" t="s">
        <v>1286</v>
      </c>
      <c r="H35" s="42"/>
      <c r="I35" s="35">
        <v>344207017</v>
      </c>
      <c r="J35" s="35">
        <v>0</v>
      </c>
      <c r="K35" s="35">
        <f t="shared" si="0"/>
        <v>344207017</v>
      </c>
    </row>
    <row r="36" spans="1:11" x14ac:dyDescent="0.25">
      <c r="A36" s="15">
        <v>43171</v>
      </c>
      <c r="B36" s="161" t="s">
        <v>1305</v>
      </c>
      <c r="C36" s="39">
        <v>734</v>
      </c>
      <c r="D36" s="39">
        <v>751</v>
      </c>
      <c r="E36" s="129" t="s">
        <v>1306</v>
      </c>
      <c r="F36" s="40"/>
      <c r="G36" s="168" t="s">
        <v>1307</v>
      </c>
      <c r="H36" s="42"/>
      <c r="I36" s="35">
        <v>214573660</v>
      </c>
      <c r="J36" s="35">
        <v>0</v>
      </c>
      <c r="K36" s="35">
        <f t="shared" si="0"/>
        <v>214573660</v>
      </c>
    </row>
    <row r="37" spans="1:11" x14ac:dyDescent="0.25">
      <c r="A37" s="15"/>
      <c r="B37" s="161"/>
      <c r="C37" s="39"/>
      <c r="D37" s="39"/>
      <c r="E37" s="129"/>
      <c r="F37" s="40"/>
      <c r="G37" s="168"/>
      <c r="H37" s="42"/>
      <c r="I37" s="35"/>
      <c r="J37" s="35"/>
      <c r="K37" s="35"/>
    </row>
    <row r="38" spans="1:11" ht="12.75" customHeight="1" x14ac:dyDescent="0.25">
      <c r="A38" s="15"/>
      <c r="B38" s="7"/>
      <c r="C38" s="7"/>
      <c r="D38" s="7"/>
      <c r="E38" s="10"/>
      <c r="F38" s="16"/>
      <c r="G38" s="10"/>
      <c r="H38" s="16"/>
      <c r="I38" s="43"/>
      <c r="J38" s="43"/>
      <c r="K38" s="43"/>
    </row>
    <row r="39" spans="1:11" x14ac:dyDescent="0.25">
      <c r="A39" s="25"/>
      <c r="B39" s="26"/>
      <c r="C39" s="26"/>
      <c r="D39" s="26"/>
      <c r="E39" s="26"/>
      <c r="F39" s="26"/>
      <c r="G39" s="175" t="s">
        <v>22</v>
      </c>
      <c r="H39" s="176"/>
      <c r="I39" s="44">
        <f>SUM(I16:I38)</f>
        <v>1358007677</v>
      </c>
      <c r="J39" s="44">
        <f>SUM(J16:J38)</f>
        <v>228172701</v>
      </c>
      <c r="K39" s="44">
        <f>SUM(K16:K38)</f>
        <v>1129834976</v>
      </c>
    </row>
    <row r="40" spans="1:11" ht="12.75" customHeight="1" x14ac:dyDescent="0.25">
      <c r="A40" s="25"/>
      <c r="B40" s="26"/>
      <c r="C40" s="26"/>
      <c r="D40" s="26"/>
      <c r="E40" s="26"/>
      <c r="F40" s="26"/>
      <c r="G40" s="26"/>
      <c r="H40" s="26"/>
      <c r="I40" s="30"/>
      <c r="J40" s="30"/>
      <c r="K40" s="31"/>
    </row>
    <row r="41" spans="1:11" ht="24.95" customHeight="1" x14ac:dyDescent="0.25">
      <c r="A41" s="151" t="s">
        <v>29</v>
      </c>
      <c r="B41" s="152" t="s">
        <v>23</v>
      </c>
      <c r="C41" s="151" t="s">
        <v>9</v>
      </c>
      <c r="D41" s="153" t="s">
        <v>0</v>
      </c>
      <c r="E41" s="151" t="s">
        <v>18</v>
      </c>
      <c r="F41" s="151" t="s">
        <v>25</v>
      </c>
      <c r="G41" s="151" t="s">
        <v>19</v>
      </c>
      <c r="H41" s="151" t="s">
        <v>30</v>
      </c>
      <c r="I41" s="151" t="s">
        <v>15</v>
      </c>
      <c r="J41" s="151" t="s">
        <v>31</v>
      </c>
      <c r="K41" s="151" t="s">
        <v>6</v>
      </c>
    </row>
    <row r="42" spans="1:11" ht="24.95" customHeight="1" x14ac:dyDescent="0.25">
      <c r="A42" s="154">
        <v>5300000000</v>
      </c>
      <c r="B42" s="154"/>
      <c r="C42" s="154">
        <v>0</v>
      </c>
      <c r="D42" s="155">
        <f>+A42+B42-C42</f>
        <v>5300000000</v>
      </c>
      <c r="E42" s="155">
        <f>+I39</f>
        <v>1358007677</v>
      </c>
      <c r="F42" s="156">
        <f>+E42/D42</f>
        <v>0.25622786358490568</v>
      </c>
      <c r="G42" s="155">
        <f>+I12</f>
        <v>134280683</v>
      </c>
      <c r="H42" s="155">
        <f>+D42-E42-G42</f>
        <v>3807711640</v>
      </c>
      <c r="I42" s="155">
        <f>+J39</f>
        <v>228172701</v>
      </c>
      <c r="J42" s="156">
        <f>+I42/D42</f>
        <v>4.3051453018867925E-2</v>
      </c>
      <c r="K42" s="155">
        <f>+K39</f>
        <v>1129834976</v>
      </c>
    </row>
    <row r="43" spans="1:11" x14ac:dyDescent="0.25">
      <c r="A43" s="157">
        <v>1</v>
      </c>
      <c r="B43" s="157">
        <v>2</v>
      </c>
      <c r="C43" s="157">
        <v>3</v>
      </c>
      <c r="D43" s="157" t="s">
        <v>5</v>
      </c>
      <c r="E43" s="157">
        <v>5</v>
      </c>
      <c r="F43" s="157" t="s">
        <v>21</v>
      </c>
      <c r="G43" s="157">
        <v>7</v>
      </c>
      <c r="H43" s="157" t="s">
        <v>12</v>
      </c>
      <c r="I43" s="157">
        <v>9</v>
      </c>
      <c r="J43" s="157" t="s">
        <v>33</v>
      </c>
      <c r="K43" s="157" t="s">
        <v>34</v>
      </c>
    </row>
  </sheetData>
  <mergeCells count="18">
    <mergeCell ref="E9:H9"/>
    <mergeCell ref="G15:H15"/>
    <mergeCell ref="A6:A7"/>
    <mergeCell ref="B6:B7"/>
    <mergeCell ref="D6:D7"/>
    <mergeCell ref="E6:H6"/>
    <mergeCell ref="A14:A15"/>
    <mergeCell ref="E14:H14"/>
    <mergeCell ref="I6:I7"/>
    <mergeCell ref="J6:K7"/>
    <mergeCell ref="E7:H7"/>
    <mergeCell ref="G39:H39"/>
    <mergeCell ref="G12:H12"/>
    <mergeCell ref="B10:C10"/>
    <mergeCell ref="I14:I15"/>
    <mergeCell ref="J14:J15"/>
    <mergeCell ref="E15:F15"/>
    <mergeCell ref="B9:C9"/>
  </mergeCells>
  <printOptions horizontalCentered="1" verticalCentered="1"/>
  <pageMargins left="0.19685039370078741" right="0.19685039370078741" top="0.19685039370078741" bottom="0.39370078740157483" header="0" footer="0"/>
  <pageSetup scale="80" orientation="landscape" horizontalDpi="4294967293" verticalDpi="0"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274"/>
  <sheetViews>
    <sheetView topLeftCell="A244" zoomScaleNormal="100" workbookViewId="0">
      <selection activeCell="J14" sqref="J14"/>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4">
        <v>1094</v>
      </c>
      <c r="B3" s="145" t="s">
        <v>48</v>
      </c>
      <c r="C3" s="146"/>
      <c r="D3" s="146"/>
      <c r="E3" s="147"/>
      <c r="F3" s="148"/>
      <c r="G3" s="148"/>
      <c r="H3" s="148"/>
      <c r="I3" s="148"/>
      <c r="J3" s="149"/>
      <c r="K3" s="149"/>
    </row>
    <row r="4" spans="1:11" ht="15" customHeight="1" x14ac:dyDescent="0.25">
      <c r="A4" s="144" t="s">
        <v>47</v>
      </c>
      <c r="B4" s="145" t="s">
        <v>49</v>
      </c>
      <c r="C4" s="146"/>
      <c r="D4" s="146"/>
      <c r="E4" s="147"/>
      <c r="F4" s="148"/>
      <c r="G4" s="148"/>
      <c r="H4" s="148"/>
      <c r="I4" s="148"/>
      <c r="J4" s="149"/>
      <c r="K4" s="149" t="s">
        <v>1332</v>
      </c>
    </row>
    <row r="5" spans="1:11" ht="12.75" customHeight="1" x14ac:dyDescent="0.25">
      <c r="A5" s="5"/>
      <c r="B5" s="5"/>
      <c r="C5" s="5"/>
      <c r="D5" s="5"/>
      <c r="E5" s="5"/>
      <c r="F5" s="5"/>
      <c r="G5" s="5"/>
      <c r="H5" s="5"/>
      <c r="I5" s="5"/>
      <c r="J5" s="5"/>
      <c r="K5" s="6"/>
    </row>
    <row r="6" spans="1:11" x14ac:dyDescent="0.25">
      <c r="A6" s="177" t="s">
        <v>7</v>
      </c>
      <c r="B6" s="182" t="s">
        <v>35</v>
      </c>
      <c r="C6" s="49"/>
      <c r="D6" s="177" t="s">
        <v>20</v>
      </c>
      <c r="E6" s="179" t="s">
        <v>19</v>
      </c>
      <c r="F6" s="180"/>
      <c r="G6" s="180"/>
      <c r="H6" s="181"/>
      <c r="I6" s="177" t="s">
        <v>10</v>
      </c>
      <c r="J6" s="184" t="s">
        <v>28</v>
      </c>
      <c r="K6" s="185"/>
    </row>
    <row r="7" spans="1:11" x14ac:dyDescent="0.25">
      <c r="A7" s="178"/>
      <c r="B7" s="183"/>
      <c r="C7" s="50"/>
      <c r="D7" s="178"/>
      <c r="E7" s="179" t="s">
        <v>4</v>
      </c>
      <c r="F7" s="180"/>
      <c r="G7" s="180"/>
      <c r="H7" s="181"/>
      <c r="I7" s="178"/>
      <c r="J7" s="186"/>
      <c r="K7" s="187"/>
    </row>
    <row r="8" spans="1:11" x14ac:dyDescent="0.25">
      <c r="A8" s="15">
        <v>43102</v>
      </c>
      <c r="B8" s="10" t="s">
        <v>601</v>
      </c>
      <c r="C8" s="16"/>
      <c r="D8" s="24">
        <v>13</v>
      </c>
      <c r="E8" s="128" t="s">
        <v>561</v>
      </c>
      <c r="F8" s="17"/>
      <c r="G8" s="18"/>
      <c r="H8" s="19"/>
      <c r="I8" s="35">
        <v>800001</v>
      </c>
      <c r="J8" s="10" t="s">
        <v>443</v>
      </c>
      <c r="K8" s="54"/>
    </row>
    <row r="9" spans="1:11" x14ac:dyDescent="0.25">
      <c r="A9" s="15">
        <v>43103</v>
      </c>
      <c r="B9" s="10" t="s">
        <v>601</v>
      </c>
      <c r="C9" s="17"/>
      <c r="D9" s="24">
        <v>71</v>
      </c>
      <c r="E9" s="128" t="s">
        <v>563</v>
      </c>
      <c r="F9" s="17"/>
      <c r="G9" s="18"/>
      <c r="H9" s="19"/>
      <c r="I9" s="35">
        <v>566666</v>
      </c>
      <c r="J9" s="10" t="s">
        <v>443</v>
      </c>
      <c r="K9" s="54"/>
    </row>
    <row r="10" spans="1:11" x14ac:dyDescent="0.25">
      <c r="A10" s="15">
        <v>43104</v>
      </c>
      <c r="B10" s="10" t="s">
        <v>601</v>
      </c>
      <c r="C10" s="17"/>
      <c r="D10" s="24">
        <v>108</v>
      </c>
      <c r="E10" s="128" t="s">
        <v>564</v>
      </c>
      <c r="F10" s="17"/>
      <c r="G10" s="18"/>
      <c r="H10" s="19"/>
      <c r="I10" s="35">
        <v>600000</v>
      </c>
      <c r="J10" s="10" t="s">
        <v>443</v>
      </c>
      <c r="K10" s="54"/>
    </row>
    <row r="11" spans="1:11" x14ac:dyDescent="0.25">
      <c r="A11" s="15">
        <v>43126</v>
      </c>
      <c r="B11" s="10" t="s">
        <v>601</v>
      </c>
      <c r="C11" s="17"/>
      <c r="D11" s="24">
        <v>627</v>
      </c>
      <c r="E11" s="128" t="s">
        <v>960</v>
      </c>
      <c r="F11" s="17"/>
      <c r="G11" s="18"/>
      <c r="H11" s="19"/>
      <c r="I11" s="35">
        <v>44000000</v>
      </c>
      <c r="J11" s="10"/>
      <c r="K11" s="54"/>
    </row>
    <row r="12" spans="1:11" x14ac:dyDescent="0.25">
      <c r="A12" s="15">
        <v>43126</v>
      </c>
      <c r="B12" s="10" t="s">
        <v>601</v>
      </c>
      <c r="C12" s="17"/>
      <c r="D12" s="24">
        <v>662</v>
      </c>
      <c r="E12" s="128" t="s">
        <v>599</v>
      </c>
      <c r="F12" s="17"/>
      <c r="G12" s="18"/>
      <c r="H12" s="19"/>
      <c r="I12" s="35">
        <v>37768000</v>
      </c>
      <c r="J12" s="10"/>
      <c r="K12" s="54"/>
    </row>
    <row r="13" spans="1:11" x14ac:dyDescent="0.25">
      <c r="A13" s="15"/>
      <c r="B13" s="10"/>
      <c r="C13" s="17"/>
      <c r="D13" s="24"/>
      <c r="E13" s="128"/>
      <c r="F13" s="17"/>
      <c r="G13" s="18"/>
      <c r="H13" s="19"/>
      <c r="I13" s="35"/>
      <c r="J13" s="10"/>
      <c r="K13" s="54"/>
    </row>
    <row r="14" spans="1:11" ht="12.75" customHeight="1" x14ac:dyDescent="0.25">
      <c r="A14" s="15"/>
      <c r="B14" s="128"/>
      <c r="C14" s="17"/>
      <c r="D14" s="132"/>
      <c r="E14" s="10"/>
      <c r="F14" s="17"/>
      <c r="G14" s="17"/>
      <c r="H14" s="16"/>
      <c r="I14" s="35"/>
      <c r="J14" s="21"/>
      <c r="K14" s="19"/>
    </row>
    <row r="15" spans="1:11" x14ac:dyDescent="0.25">
      <c r="A15" s="25"/>
      <c r="B15" s="26"/>
      <c r="C15" s="26"/>
      <c r="D15" s="26"/>
      <c r="E15" s="26"/>
      <c r="F15" s="26"/>
      <c r="G15" s="175" t="s">
        <v>22</v>
      </c>
      <c r="H15" s="176"/>
      <c r="I15" s="27">
        <f>SUM(I8:I14)</f>
        <v>83734667</v>
      </c>
      <c r="J15" s="28"/>
      <c r="K15" s="29"/>
    </row>
    <row r="16" spans="1:11" ht="12.75" customHeight="1" x14ac:dyDescent="0.25">
      <c r="A16" s="25"/>
      <c r="B16" s="26"/>
      <c r="C16" s="26"/>
      <c r="D16" s="26"/>
      <c r="E16" s="26"/>
      <c r="F16" s="26"/>
      <c r="G16" s="26"/>
      <c r="H16" s="26"/>
      <c r="I16" s="30"/>
      <c r="J16" s="30"/>
      <c r="K16" s="31"/>
    </row>
    <row r="17" spans="1:209" x14ac:dyDescent="0.25">
      <c r="A17" s="177" t="s">
        <v>7</v>
      </c>
      <c r="B17" s="45" t="s">
        <v>16</v>
      </c>
      <c r="C17" s="51" t="s">
        <v>26</v>
      </c>
      <c r="D17" s="32" t="s">
        <v>26</v>
      </c>
      <c r="E17" s="179" t="s">
        <v>18</v>
      </c>
      <c r="F17" s="180"/>
      <c r="G17" s="180"/>
      <c r="H17" s="181"/>
      <c r="I17" s="177" t="s">
        <v>10</v>
      </c>
      <c r="J17" s="177" t="s">
        <v>8</v>
      </c>
      <c r="K17" s="51" t="s">
        <v>1</v>
      </c>
    </row>
    <row r="18" spans="1:209" x14ac:dyDescent="0.25">
      <c r="A18" s="178"/>
      <c r="B18" s="52" t="s">
        <v>17</v>
      </c>
      <c r="C18" s="52" t="s">
        <v>14</v>
      </c>
      <c r="D18" s="52" t="s">
        <v>13</v>
      </c>
      <c r="E18" s="179" t="s">
        <v>4</v>
      </c>
      <c r="F18" s="181"/>
      <c r="G18" s="179" t="s">
        <v>11</v>
      </c>
      <c r="H18" s="181"/>
      <c r="I18" s="178"/>
      <c r="J18" s="178"/>
      <c r="K18" s="52" t="s">
        <v>2</v>
      </c>
    </row>
    <row r="19" spans="1:209" x14ac:dyDescent="0.25">
      <c r="A19" s="15">
        <v>43103</v>
      </c>
      <c r="B19" s="142" t="s">
        <v>341</v>
      </c>
      <c r="C19" s="121">
        <v>23</v>
      </c>
      <c r="D19" s="121">
        <v>9</v>
      </c>
      <c r="E19" s="10" t="s">
        <v>572</v>
      </c>
      <c r="F19" s="120"/>
      <c r="G19" s="22" t="s">
        <v>383</v>
      </c>
      <c r="H19" s="120"/>
      <c r="I19" s="35">
        <v>107400000</v>
      </c>
      <c r="J19" s="35">
        <v>26400000</v>
      </c>
      <c r="K19" s="35">
        <f>+I19-J19</f>
        <v>81000000</v>
      </c>
    </row>
    <row r="20" spans="1:209" x14ac:dyDescent="0.25">
      <c r="A20" s="15">
        <v>43103</v>
      </c>
      <c r="B20" s="142" t="s">
        <v>342</v>
      </c>
      <c r="C20" s="121">
        <v>25</v>
      </c>
      <c r="D20" s="121">
        <v>12</v>
      </c>
      <c r="E20" s="10" t="s">
        <v>573</v>
      </c>
      <c r="F20" s="120"/>
      <c r="G20" s="22" t="s">
        <v>384</v>
      </c>
      <c r="H20" s="120"/>
      <c r="I20" s="35">
        <v>75200000</v>
      </c>
      <c r="J20" s="35">
        <v>27573333</v>
      </c>
      <c r="K20" s="35">
        <f>+I20-J20</f>
        <v>47626667</v>
      </c>
    </row>
    <row r="21" spans="1:209" ht="15" customHeight="1" x14ac:dyDescent="0.25">
      <c r="A21" s="15">
        <v>43103</v>
      </c>
      <c r="B21" s="143" t="s">
        <v>343</v>
      </c>
      <c r="C21" s="34">
        <v>24</v>
      </c>
      <c r="D21" s="34">
        <v>13</v>
      </c>
      <c r="E21" s="10" t="s">
        <v>574</v>
      </c>
      <c r="F21" s="16"/>
      <c r="G21" s="10" t="s">
        <v>385</v>
      </c>
      <c r="H21" s="16"/>
      <c r="I21" s="35">
        <v>75200000</v>
      </c>
      <c r="J21" s="35">
        <v>27573333</v>
      </c>
      <c r="K21" s="35">
        <f>+I21-J21</f>
        <v>47626667</v>
      </c>
    </row>
    <row r="22" spans="1:209" x14ac:dyDescent="0.25">
      <c r="A22" s="15">
        <v>43103</v>
      </c>
      <c r="B22" s="143" t="s">
        <v>344</v>
      </c>
      <c r="C22" s="34">
        <v>27</v>
      </c>
      <c r="D22" s="34">
        <v>18</v>
      </c>
      <c r="E22" s="47" t="s">
        <v>575</v>
      </c>
      <c r="F22" s="23"/>
      <c r="G22" s="47" t="s">
        <v>386</v>
      </c>
      <c r="H22" s="23"/>
      <c r="I22" s="35">
        <v>107400000</v>
      </c>
      <c r="J22" s="35">
        <v>26400000</v>
      </c>
      <c r="K22" s="35">
        <f>+I22-J22</f>
        <v>81000000</v>
      </c>
    </row>
    <row r="23" spans="1:209" x14ac:dyDescent="0.25">
      <c r="A23" s="37">
        <v>43103</v>
      </c>
      <c r="B23" s="123" t="s">
        <v>345</v>
      </c>
      <c r="C23" s="24">
        <v>31</v>
      </c>
      <c r="D23" s="24">
        <v>20</v>
      </c>
      <c r="E23" s="22" t="s">
        <v>576</v>
      </c>
      <c r="F23" s="16"/>
      <c r="G23" s="22" t="s">
        <v>387</v>
      </c>
      <c r="H23" s="17"/>
      <c r="I23" s="35">
        <v>60860000</v>
      </c>
      <c r="J23" s="35">
        <v>14960000</v>
      </c>
      <c r="K23" s="35">
        <f t="shared" ref="K23:K176" si="0">+I23-J23</f>
        <v>45900000</v>
      </c>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row>
    <row r="24" spans="1:209" x14ac:dyDescent="0.25">
      <c r="A24" s="37">
        <v>43104</v>
      </c>
      <c r="B24" s="123" t="s">
        <v>346</v>
      </c>
      <c r="C24" s="24">
        <v>74</v>
      </c>
      <c r="D24" s="24">
        <v>22</v>
      </c>
      <c r="E24" s="22" t="s">
        <v>577</v>
      </c>
      <c r="F24" s="16"/>
      <c r="G24" s="22" t="s">
        <v>388</v>
      </c>
      <c r="H24" s="17"/>
      <c r="I24" s="35">
        <v>111233333</v>
      </c>
      <c r="J24" s="35">
        <v>27260000</v>
      </c>
      <c r="K24" s="35">
        <f t="shared" si="0"/>
        <v>83973333</v>
      </c>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row>
    <row r="25" spans="1:209" x14ac:dyDescent="0.25">
      <c r="A25" s="37">
        <v>43104</v>
      </c>
      <c r="B25" s="123" t="s">
        <v>347</v>
      </c>
      <c r="C25" s="24">
        <v>71</v>
      </c>
      <c r="D25" s="24">
        <v>24</v>
      </c>
      <c r="E25" s="22" t="s">
        <v>563</v>
      </c>
      <c r="F25" s="16"/>
      <c r="G25" s="22" t="s">
        <v>389</v>
      </c>
      <c r="H25" s="17"/>
      <c r="I25" s="35">
        <v>100866667</v>
      </c>
      <c r="J25" s="35">
        <v>24650000</v>
      </c>
      <c r="K25" s="35">
        <f t="shared" si="0"/>
        <v>76216667</v>
      </c>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row>
    <row r="26" spans="1:209" x14ac:dyDescent="0.25">
      <c r="A26" s="37">
        <v>43104</v>
      </c>
      <c r="B26" s="123" t="s">
        <v>348</v>
      </c>
      <c r="C26" s="24">
        <v>77</v>
      </c>
      <c r="D26" s="24">
        <v>27</v>
      </c>
      <c r="E26" s="22" t="s">
        <v>578</v>
      </c>
      <c r="F26" s="16"/>
      <c r="G26" s="22" t="s">
        <v>390</v>
      </c>
      <c r="H26" s="17"/>
      <c r="I26" s="35">
        <v>89500000</v>
      </c>
      <c r="J26" s="35">
        <v>21750000</v>
      </c>
      <c r="K26" s="35">
        <f t="shared" si="0"/>
        <v>67750000</v>
      </c>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row>
    <row r="27" spans="1:209" x14ac:dyDescent="0.25">
      <c r="A27" s="37">
        <v>43104</v>
      </c>
      <c r="B27" s="123" t="s">
        <v>349</v>
      </c>
      <c r="C27" s="24">
        <v>41</v>
      </c>
      <c r="D27" s="24">
        <v>29</v>
      </c>
      <c r="E27" s="22" t="s">
        <v>562</v>
      </c>
      <c r="F27" s="16"/>
      <c r="G27" s="22" t="s">
        <v>391</v>
      </c>
      <c r="H27" s="17"/>
      <c r="I27" s="35">
        <v>74550000</v>
      </c>
      <c r="J27" s="35">
        <v>18270000</v>
      </c>
      <c r="K27" s="35">
        <f t="shared" si="0"/>
        <v>56280000</v>
      </c>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row>
    <row r="28" spans="1:209" x14ac:dyDescent="0.25">
      <c r="A28" s="37">
        <v>43104</v>
      </c>
      <c r="B28" s="123" t="s">
        <v>350</v>
      </c>
      <c r="C28" s="24">
        <v>42</v>
      </c>
      <c r="D28" s="24">
        <v>33</v>
      </c>
      <c r="E28" s="22" t="s">
        <v>579</v>
      </c>
      <c r="F28" s="16"/>
      <c r="G28" s="22" t="s">
        <v>392</v>
      </c>
      <c r="H28" s="17"/>
      <c r="I28" s="35">
        <v>74550000</v>
      </c>
      <c r="J28" s="35">
        <v>18270000</v>
      </c>
      <c r="K28" s="35">
        <f t="shared" si="0"/>
        <v>56280000</v>
      </c>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row>
    <row r="29" spans="1:209" x14ac:dyDescent="0.25">
      <c r="A29" s="37">
        <v>43104</v>
      </c>
      <c r="B29" s="123" t="s">
        <v>351</v>
      </c>
      <c r="C29" s="24">
        <v>46</v>
      </c>
      <c r="D29" s="24">
        <v>34</v>
      </c>
      <c r="E29" s="130" t="s">
        <v>580</v>
      </c>
      <c r="F29" s="16"/>
      <c r="G29" s="22" t="s">
        <v>393</v>
      </c>
      <c r="H29" s="17"/>
      <c r="I29" s="35">
        <v>59654733</v>
      </c>
      <c r="J29" s="35">
        <v>14497100</v>
      </c>
      <c r="K29" s="35">
        <f t="shared" si="0"/>
        <v>45157633</v>
      </c>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row>
    <row r="30" spans="1:209" x14ac:dyDescent="0.25">
      <c r="A30" s="37">
        <v>43105</v>
      </c>
      <c r="B30" s="123" t="s">
        <v>352</v>
      </c>
      <c r="C30" s="24">
        <v>44</v>
      </c>
      <c r="D30" s="24">
        <v>41</v>
      </c>
      <c r="E30" s="22" t="s">
        <v>581</v>
      </c>
      <c r="F30" s="16"/>
      <c r="G30" s="22" t="s">
        <v>394</v>
      </c>
      <c r="H30" s="17"/>
      <c r="I30" s="35">
        <v>70000000</v>
      </c>
      <c r="J30" s="35">
        <v>17200000</v>
      </c>
      <c r="K30" s="35">
        <f t="shared" si="0"/>
        <v>52800000</v>
      </c>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row>
    <row r="31" spans="1:209" x14ac:dyDescent="0.25">
      <c r="A31" s="37">
        <v>43105</v>
      </c>
      <c r="B31" s="123" t="s">
        <v>353</v>
      </c>
      <c r="C31" s="24">
        <v>13</v>
      </c>
      <c r="D31" s="24">
        <v>48</v>
      </c>
      <c r="E31" s="22" t="s">
        <v>561</v>
      </c>
      <c r="F31" s="16"/>
      <c r="G31" s="22" t="s">
        <v>395</v>
      </c>
      <c r="H31" s="17"/>
      <c r="I31" s="35">
        <v>94666666</v>
      </c>
      <c r="J31" s="35">
        <v>22933333</v>
      </c>
      <c r="K31" s="35">
        <f t="shared" si="0"/>
        <v>71733333</v>
      </c>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row>
    <row r="32" spans="1:209" x14ac:dyDescent="0.25">
      <c r="A32" s="37">
        <v>43105</v>
      </c>
      <c r="B32" s="123" t="s">
        <v>354</v>
      </c>
      <c r="C32" s="24">
        <v>126</v>
      </c>
      <c r="D32" s="24">
        <v>50</v>
      </c>
      <c r="E32" s="22" t="s">
        <v>582</v>
      </c>
      <c r="F32" s="16"/>
      <c r="G32" s="22" t="s">
        <v>396</v>
      </c>
      <c r="H32" s="17"/>
      <c r="I32" s="35">
        <v>53250000</v>
      </c>
      <c r="J32" s="35">
        <v>12900000</v>
      </c>
      <c r="K32" s="35">
        <f t="shared" si="0"/>
        <v>40350000</v>
      </c>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row>
    <row r="33" spans="1:209" x14ac:dyDescent="0.25">
      <c r="A33" s="37">
        <v>43105</v>
      </c>
      <c r="B33" s="123" t="s">
        <v>355</v>
      </c>
      <c r="C33" s="24">
        <v>108</v>
      </c>
      <c r="D33" s="24">
        <v>52</v>
      </c>
      <c r="E33" s="22" t="s">
        <v>564</v>
      </c>
      <c r="F33" s="16"/>
      <c r="G33" s="22" t="s">
        <v>397</v>
      </c>
      <c r="H33" s="17"/>
      <c r="I33" s="35">
        <v>71000000</v>
      </c>
      <c r="J33" s="35">
        <v>17200000</v>
      </c>
      <c r="K33" s="35">
        <f t="shared" si="0"/>
        <v>53800000</v>
      </c>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row>
    <row r="34" spans="1:209" x14ac:dyDescent="0.25">
      <c r="A34" s="37">
        <v>43105</v>
      </c>
      <c r="B34" s="123" t="s">
        <v>356</v>
      </c>
      <c r="C34" s="24">
        <v>84</v>
      </c>
      <c r="D34" s="24">
        <v>54</v>
      </c>
      <c r="E34" s="22" t="s">
        <v>583</v>
      </c>
      <c r="F34" s="16"/>
      <c r="G34" s="22" t="s">
        <v>398</v>
      </c>
      <c r="H34" s="17"/>
      <c r="I34" s="35">
        <v>100583333</v>
      </c>
      <c r="J34" s="35">
        <v>24366667</v>
      </c>
      <c r="K34" s="35">
        <f t="shared" si="0"/>
        <v>76216666</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row>
    <row r="35" spans="1:209" x14ac:dyDescent="0.25">
      <c r="A35" s="37">
        <v>43105</v>
      </c>
      <c r="B35" s="123" t="s">
        <v>357</v>
      </c>
      <c r="C35" s="24">
        <v>125</v>
      </c>
      <c r="D35" s="24">
        <v>59</v>
      </c>
      <c r="E35" s="22" t="s">
        <v>584</v>
      </c>
      <c r="F35" s="16"/>
      <c r="G35" s="22" t="s">
        <v>399</v>
      </c>
      <c r="H35" s="17"/>
      <c r="I35" s="35">
        <v>53250000</v>
      </c>
      <c r="J35" s="35">
        <v>12300000</v>
      </c>
      <c r="K35" s="35">
        <f t="shared" si="0"/>
        <v>40950000</v>
      </c>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row>
    <row r="36" spans="1:209" x14ac:dyDescent="0.25">
      <c r="A36" s="37">
        <v>43105</v>
      </c>
      <c r="B36" s="123" t="s">
        <v>358</v>
      </c>
      <c r="C36" s="24">
        <v>83</v>
      </c>
      <c r="D36" s="24">
        <v>60</v>
      </c>
      <c r="E36" s="22" t="s">
        <v>585</v>
      </c>
      <c r="F36" s="16"/>
      <c r="G36" s="22" t="s">
        <v>400</v>
      </c>
      <c r="H36" s="17"/>
      <c r="I36" s="35">
        <v>65083333</v>
      </c>
      <c r="J36" s="35">
        <v>15766667</v>
      </c>
      <c r="K36" s="35">
        <f t="shared" si="0"/>
        <v>49316666</v>
      </c>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row>
    <row r="37" spans="1:209" x14ac:dyDescent="0.25">
      <c r="A37" s="37">
        <v>43105</v>
      </c>
      <c r="B37" s="123" t="s">
        <v>359</v>
      </c>
      <c r="C37" s="24">
        <v>50</v>
      </c>
      <c r="D37" s="24">
        <v>63</v>
      </c>
      <c r="E37" s="22" t="s">
        <v>586</v>
      </c>
      <c r="F37" s="16"/>
      <c r="G37" s="22" t="s">
        <v>401</v>
      </c>
      <c r="H37" s="17"/>
      <c r="I37" s="35">
        <v>72000000</v>
      </c>
      <c r="J37" s="35">
        <v>24600000</v>
      </c>
      <c r="K37" s="35">
        <f t="shared" si="0"/>
        <v>47400000</v>
      </c>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row>
    <row r="38" spans="1:209" x14ac:dyDescent="0.25">
      <c r="A38" s="37">
        <v>43109</v>
      </c>
      <c r="B38" s="123" t="s">
        <v>360</v>
      </c>
      <c r="C38" s="24">
        <v>53</v>
      </c>
      <c r="D38" s="24">
        <v>79</v>
      </c>
      <c r="E38" s="22" t="s">
        <v>587</v>
      </c>
      <c r="F38" s="16"/>
      <c r="G38" s="22" t="s">
        <v>402</v>
      </c>
      <c r="H38" s="17"/>
      <c r="I38" s="35">
        <v>52000000</v>
      </c>
      <c r="J38" s="35">
        <v>17766666</v>
      </c>
      <c r="K38" s="35">
        <f t="shared" si="0"/>
        <v>34233334</v>
      </c>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row>
    <row r="39" spans="1:209" x14ac:dyDescent="0.25">
      <c r="A39" s="37">
        <v>43109</v>
      </c>
      <c r="B39" s="123" t="s">
        <v>361</v>
      </c>
      <c r="C39" s="24">
        <v>134</v>
      </c>
      <c r="D39" s="24">
        <v>80</v>
      </c>
      <c r="E39" s="22" t="s">
        <v>588</v>
      </c>
      <c r="F39" s="16"/>
      <c r="G39" s="22" t="s">
        <v>403</v>
      </c>
      <c r="H39" s="17"/>
      <c r="I39" s="35">
        <v>56000000</v>
      </c>
      <c r="J39" s="35">
        <v>18900000</v>
      </c>
      <c r="K39" s="35">
        <f t="shared" si="0"/>
        <v>37100000</v>
      </c>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row>
    <row r="40" spans="1:209" x14ac:dyDescent="0.25">
      <c r="A40" s="37">
        <v>43109</v>
      </c>
      <c r="B40" s="123" t="s">
        <v>362</v>
      </c>
      <c r="C40" s="24">
        <v>52</v>
      </c>
      <c r="D40" s="24">
        <v>83</v>
      </c>
      <c r="E40" s="22" t="s">
        <v>589</v>
      </c>
      <c r="F40" s="16"/>
      <c r="G40" s="22" t="s">
        <v>404</v>
      </c>
      <c r="H40" s="17"/>
      <c r="I40" s="35">
        <v>48000000</v>
      </c>
      <c r="J40" s="35">
        <v>16000000</v>
      </c>
      <c r="K40" s="35">
        <f t="shared" si="0"/>
        <v>32000000</v>
      </c>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row>
    <row r="41" spans="1:209" x14ac:dyDescent="0.25">
      <c r="A41" s="37">
        <v>43109</v>
      </c>
      <c r="B41" s="123" t="s">
        <v>363</v>
      </c>
      <c r="C41" s="24">
        <v>138</v>
      </c>
      <c r="D41" s="24">
        <v>87</v>
      </c>
      <c r="E41" s="22" t="s">
        <v>570</v>
      </c>
      <c r="F41" s="16"/>
      <c r="G41" s="22" t="s">
        <v>405</v>
      </c>
      <c r="H41" s="17"/>
      <c r="I41" s="35">
        <v>44000000</v>
      </c>
      <c r="J41" s="35">
        <v>14850000</v>
      </c>
      <c r="K41" s="35">
        <f t="shared" si="0"/>
        <v>29150000</v>
      </c>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row>
    <row r="42" spans="1:209" x14ac:dyDescent="0.25">
      <c r="A42" s="37">
        <v>43110</v>
      </c>
      <c r="B42" s="123" t="s">
        <v>364</v>
      </c>
      <c r="C42" s="24">
        <v>136</v>
      </c>
      <c r="D42" s="24">
        <v>93</v>
      </c>
      <c r="E42" s="22" t="s">
        <v>590</v>
      </c>
      <c r="F42" s="16"/>
      <c r="G42" s="22" t="s">
        <v>406</v>
      </c>
      <c r="H42" s="17"/>
      <c r="I42" s="35">
        <v>77000000</v>
      </c>
      <c r="J42" s="35">
        <v>18900000</v>
      </c>
      <c r="K42" s="35">
        <f t="shared" si="0"/>
        <v>58100000</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row>
    <row r="43" spans="1:209" x14ac:dyDescent="0.25">
      <c r="A43" s="37">
        <v>43110</v>
      </c>
      <c r="B43" s="123" t="s">
        <v>365</v>
      </c>
      <c r="C43" s="24">
        <v>146</v>
      </c>
      <c r="D43" s="24">
        <v>110</v>
      </c>
      <c r="E43" s="22" t="s">
        <v>591</v>
      </c>
      <c r="F43" s="16"/>
      <c r="G43" s="22" t="s">
        <v>407</v>
      </c>
      <c r="H43" s="17"/>
      <c r="I43" s="35">
        <v>69000000</v>
      </c>
      <c r="J43" s="35">
        <v>15800000</v>
      </c>
      <c r="K43" s="35">
        <f t="shared" si="0"/>
        <v>53200000</v>
      </c>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row>
    <row r="44" spans="1:209" x14ac:dyDescent="0.25">
      <c r="A44" s="37">
        <v>43112</v>
      </c>
      <c r="B44" s="123" t="s">
        <v>366</v>
      </c>
      <c r="C44" s="24">
        <v>26</v>
      </c>
      <c r="D44" s="24">
        <v>133</v>
      </c>
      <c r="E44" s="22" t="s">
        <v>573</v>
      </c>
      <c r="F44" s="16"/>
      <c r="G44" s="22" t="s">
        <v>408</v>
      </c>
      <c r="H44" s="17"/>
      <c r="I44" s="35">
        <v>75200000</v>
      </c>
      <c r="J44" s="35">
        <v>14413333</v>
      </c>
      <c r="K44" s="35">
        <f t="shared" si="0"/>
        <v>60786667</v>
      </c>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row>
    <row r="45" spans="1:209" x14ac:dyDescent="0.25">
      <c r="A45" s="37">
        <v>43112</v>
      </c>
      <c r="B45" s="123" t="s">
        <v>367</v>
      </c>
      <c r="C45" s="24">
        <v>166</v>
      </c>
      <c r="D45" s="24">
        <v>142</v>
      </c>
      <c r="E45" s="22" t="s">
        <v>571</v>
      </c>
      <c r="F45" s="16"/>
      <c r="G45" s="22" t="s">
        <v>409</v>
      </c>
      <c r="H45" s="17"/>
      <c r="I45" s="35">
        <v>23100000</v>
      </c>
      <c r="J45" s="35">
        <v>5530000</v>
      </c>
      <c r="K45" s="35">
        <f t="shared" si="0"/>
        <v>17570000</v>
      </c>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row>
    <row r="46" spans="1:209" x14ac:dyDescent="0.25">
      <c r="A46" s="37">
        <v>43112</v>
      </c>
      <c r="B46" s="123" t="s">
        <v>325</v>
      </c>
      <c r="C46" s="24">
        <v>163</v>
      </c>
      <c r="D46" s="24">
        <v>144</v>
      </c>
      <c r="E46" s="22" t="s">
        <v>592</v>
      </c>
      <c r="F46" s="16"/>
      <c r="G46" s="22" t="s">
        <v>410</v>
      </c>
      <c r="H46" s="17"/>
      <c r="I46" s="35">
        <v>38755000</v>
      </c>
      <c r="J46" s="35">
        <v>8874333</v>
      </c>
      <c r="K46" s="35">
        <f t="shared" si="0"/>
        <v>29880667</v>
      </c>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row>
    <row r="47" spans="1:209" x14ac:dyDescent="0.25">
      <c r="A47" s="37">
        <v>43112</v>
      </c>
      <c r="B47" s="123" t="s">
        <v>368</v>
      </c>
      <c r="C47" s="24">
        <v>182</v>
      </c>
      <c r="D47" s="24">
        <v>148</v>
      </c>
      <c r="E47" s="22" t="s">
        <v>593</v>
      </c>
      <c r="F47" s="16"/>
      <c r="G47" s="22" t="s">
        <v>411</v>
      </c>
      <c r="H47" s="17"/>
      <c r="I47" s="35">
        <v>92000000</v>
      </c>
      <c r="J47" s="35">
        <v>20266666</v>
      </c>
      <c r="K47" s="35">
        <f t="shared" si="0"/>
        <v>71733334</v>
      </c>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row>
    <row r="48" spans="1:209" x14ac:dyDescent="0.25">
      <c r="A48" s="37">
        <v>43112</v>
      </c>
      <c r="B48" s="123" t="s">
        <v>369</v>
      </c>
      <c r="C48" s="24">
        <v>170</v>
      </c>
      <c r="D48" s="24">
        <v>150</v>
      </c>
      <c r="E48" s="22" t="s">
        <v>594</v>
      </c>
      <c r="F48" s="16"/>
      <c r="G48" s="22" t="s">
        <v>412</v>
      </c>
      <c r="H48" s="17"/>
      <c r="I48" s="35">
        <v>18120000</v>
      </c>
      <c r="J48" s="35">
        <v>5738000</v>
      </c>
      <c r="K48" s="35">
        <f t="shared" si="0"/>
        <v>12382000</v>
      </c>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c r="GC48" s="17"/>
      <c r="GD48" s="17"/>
      <c r="GE48" s="17"/>
      <c r="GF48" s="17"/>
      <c r="GG48" s="17"/>
      <c r="GH48" s="17"/>
      <c r="GI48" s="17"/>
      <c r="GJ48" s="17"/>
      <c r="GK48" s="17"/>
      <c r="GL48" s="17"/>
      <c r="GM48" s="17"/>
      <c r="GN48" s="17"/>
      <c r="GO48" s="17"/>
      <c r="GP48" s="17"/>
      <c r="GQ48" s="17"/>
      <c r="GR48" s="17"/>
      <c r="GS48" s="17"/>
      <c r="GT48" s="17"/>
      <c r="GU48" s="17"/>
      <c r="GV48" s="17"/>
      <c r="GW48" s="17"/>
      <c r="GX48" s="17"/>
      <c r="GY48" s="17"/>
      <c r="GZ48" s="17"/>
      <c r="HA48" s="17"/>
    </row>
    <row r="49" spans="1:209" x14ac:dyDescent="0.25">
      <c r="A49" s="37">
        <v>43112</v>
      </c>
      <c r="B49" s="123" t="s">
        <v>370</v>
      </c>
      <c r="C49" s="24">
        <v>145</v>
      </c>
      <c r="D49" s="24">
        <v>152</v>
      </c>
      <c r="E49" s="22" t="s">
        <v>566</v>
      </c>
      <c r="F49" s="16"/>
      <c r="G49" s="22" t="s">
        <v>413</v>
      </c>
      <c r="H49" s="17"/>
      <c r="I49" s="35">
        <v>54527000</v>
      </c>
      <c r="J49" s="35">
        <v>12557733</v>
      </c>
      <c r="K49" s="35">
        <f t="shared" si="0"/>
        <v>41969267</v>
      </c>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row>
    <row r="50" spans="1:209" x14ac:dyDescent="0.25">
      <c r="A50" s="37">
        <v>43112</v>
      </c>
      <c r="B50" s="123" t="s">
        <v>371</v>
      </c>
      <c r="C50" s="24">
        <v>164</v>
      </c>
      <c r="D50" s="24">
        <v>153</v>
      </c>
      <c r="E50" s="22" t="s">
        <v>595</v>
      </c>
      <c r="F50" s="16"/>
      <c r="G50" s="22" t="s">
        <v>414</v>
      </c>
      <c r="H50" s="17"/>
      <c r="I50" s="35">
        <v>44000000</v>
      </c>
      <c r="J50" s="35">
        <v>14483333</v>
      </c>
      <c r="K50" s="35">
        <f t="shared" si="0"/>
        <v>29516667</v>
      </c>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row>
    <row r="51" spans="1:209" x14ac:dyDescent="0.25">
      <c r="A51" s="37">
        <v>43115</v>
      </c>
      <c r="B51" s="123" t="s">
        <v>372</v>
      </c>
      <c r="C51" s="24">
        <v>165</v>
      </c>
      <c r="D51" s="24">
        <v>160</v>
      </c>
      <c r="E51" s="22" t="s">
        <v>571</v>
      </c>
      <c r="F51" s="16"/>
      <c r="G51" s="22" t="s">
        <v>415</v>
      </c>
      <c r="H51" s="17"/>
      <c r="I51" s="35">
        <v>23100000</v>
      </c>
      <c r="J51" s="35">
        <v>5250000</v>
      </c>
      <c r="K51" s="35">
        <f t="shared" si="0"/>
        <v>17850000</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c r="GS51" s="17"/>
      <c r="GT51" s="17"/>
      <c r="GU51" s="17"/>
      <c r="GV51" s="17"/>
      <c r="GW51" s="17"/>
      <c r="GX51" s="17"/>
      <c r="GY51" s="17"/>
      <c r="GZ51" s="17"/>
      <c r="HA51" s="17"/>
    </row>
    <row r="52" spans="1:209" x14ac:dyDescent="0.25">
      <c r="A52" s="37">
        <v>43115</v>
      </c>
      <c r="B52" s="123" t="s">
        <v>373</v>
      </c>
      <c r="C52" s="24">
        <v>171</v>
      </c>
      <c r="D52" s="24">
        <v>162</v>
      </c>
      <c r="E52" s="22" t="s">
        <v>596</v>
      </c>
      <c r="F52" s="16"/>
      <c r="G52" s="22" t="s">
        <v>416</v>
      </c>
      <c r="H52" s="17"/>
      <c r="I52" s="35">
        <v>31256000</v>
      </c>
      <c r="J52" s="35">
        <v>9897733</v>
      </c>
      <c r="K52" s="35">
        <f t="shared" si="0"/>
        <v>21358267</v>
      </c>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row>
    <row r="53" spans="1:209" x14ac:dyDescent="0.25">
      <c r="A53" s="37">
        <v>43115</v>
      </c>
      <c r="B53" s="123" t="s">
        <v>374</v>
      </c>
      <c r="C53" s="24">
        <v>181</v>
      </c>
      <c r="D53" s="24">
        <v>168</v>
      </c>
      <c r="E53" s="22" t="s">
        <v>597</v>
      </c>
      <c r="F53" s="16"/>
      <c r="G53" s="22" t="s">
        <v>417</v>
      </c>
      <c r="H53" s="17"/>
      <c r="I53" s="35">
        <v>31256000</v>
      </c>
      <c r="J53" s="35">
        <v>9897733</v>
      </c>
      <c r="K53" s="35">
        <f t="shared" si="0"/>
        <v>21358267</v>
      </c>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row>
    <row r="54" spans="1:209" x14ac:dyDescent="0.25">
      <c r="A54" s="37">
        <v>43115</v>
      </c>
      <c r="B54" s="123" t="s">
        <v>375</v>
      </c>
      <c r="C54" s="24">
        <v>143</v>
      </c>
      <c r="D54" s="24">
        <v>169</v>
      </c>
      <c r="E54" s="10" t="s">
        <v>565</v>
      </c>
      <c r="F54" s="16"/>
      <c r="G54" s="22" t="s">
        <v>418</v>
      </c>
      <c r="H54" s="17"/>
      <c r="I54" s="35">
        <v>73700000</v>
      </c>
      <c r="J54" s="35">
        <v>16973333</v>
      </c>
      <c r="K54" s="35">
        <f t="shared" si="0"/>
        <v>56726667</v>
      </c>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row>
    <row r="55" spans="1:209" x14ac:dyDescent="0.25">
      <c r="A55" s="37">
        <v>43115</v>
      </c>
      <c r="B55" s="123" t="s">
        <v>376</v>
      </c>
      <c r="C55" s="24">
        <v>183</v>
      </c>
      <c r="D55" s="24">
        <v>181</v>
      </c>
      <c r="E55" s="10" t="s">
        <v>567</v>
      </c>
      <c r="F55" s="16"/>
      <c r="G55" s="22" t="s">
        <v>419</v>
      </c>
      <c r="H55" s="17"/>
      <c r="I55" s="35">
        <v>23100000</v>
      </c>
      <c r="J55" s="35">
        <v>5250000</v>
      </c>
      <c r="K55" s="35">
        <f t="shared" si="0"/>
        <v>17850000</v>
      </c>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row>
    <row r="56" spans="1:209" x14ac:dyDescent="0.25">
      <c r="A56" s="37">
        <v>43115</v>
      </c>
      <c r="B56" s="123" t="s">
        <v>377</v>
      </c>
      <c r="C56" s="24">
        <v>184</v>
      </c>
      <c r="D56" s="24">
        <v>182</v>
      </c>
      <c r="E56" s="130" t="s">
        <v>567</v>
      </c>
      <c r="F56" s="16"/>
      <c r="G56" s="22" t="s">
        <v>420</v>
      </c>
      <c r="H56" s="17"/>
      <c r="I56" s="35">
        <v>23100000</v>
      </c>
      <c r="J56" s="35">
        <v>5250000</v>
      </c>
      <c r="K56" s="35">
        <f t="shared" si="0"/>
        <v>17850000</v>
      </c>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row>
    <row r="57" spans="1:209" x14ac:dyDescent="0.25">
      <c r="A57" s="37">
        <v>43116</v>
      </c>
      <c r="B57" s="123" t="s">
        <v>378</v>
      </c>
      <c r="C57" s="24">
        <v>167</v>
      </c>
      <c r="D57" s="24">
        <v>196</v>
      </c>
      <c r="E57" s="10" t="s">
        <v>571</v>
      </c>
      <c r="F57" s="16"/>
      <c r="G57" s="22" t="s">
        <v>421</v>
      </c>
      <c r="H57" s="17"/>
      <c r="I57" s="35">
        <v>23100000</v>
      </c>
      <c r="J57" s="35">
        <v>5250000</v>
      </c>
      <c r="K57" s="35">
        <f t="shared" si="0"/>
        <v>17850000</v>
      </c>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7"/>
      <c r="GK57" s="17"/>
      <c r="GL57" s="17"/>
      <c r="GM57" s="17"/>
      <c r="GN57" s="17"/>
      <c r="GO57" s="17"/>
      <c r="GP57" s="17"/>
      <c r="GQ57" s="17"/>
      <c r="GR57" s="17"/>
      <c r="GS57" s="17"/>
      <c r="GT57" s="17"/>
      <c r="GU57" s="17"/>
      <c r="GV57" s="17"/>
      <c r="GW57" s="17"/>
      <c r="GX57" s="17"/>
      <c r="GY57" s="17"/>
      <c r="GZ57" s="17"/>
      <c r="HA57" s="17"/>
    </row>
    <row r="58" spans="1:209" x14ac:dyDescent="0.25">
      <c r="A58" s="37">
        <v>43116</v>
      </c>
      <c r="B58" s="123" t="s">
        <v>379</v>
      </c>
      <c r="C58" s="24">
        <v>190</v>
      </c>
      <c r="D58" s="24">
        <v>202</v>
      </c>
      <c r="E58" s="22" t="s">
        <v>598</v>
      </c>
      <c r="F58" s="16"/>
      <c r="G58" s="22" t="s">
        <v>422</v>
      </c>
      <c r="H58" s="17"/>
      <c r="I58" s="35">
        <v>63525000</v>
      </c>
      <c r="J58" s="35">
        <v>14245000</v>
      </c>
      <c r="K58" s="35">
        <f t="shared" si="0"/>
        <v>49280000</v>
      </c>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17"/>
      <c r="GQ58" s="17"/>
      <c r="GR58" s="17"/>
      <c r="GS58" s="17"/>
      <c r="GT58" s="17"/>
      <c r="GU58" s="17"/>
      <c r="GV58" s="17"/>
      <c r="GW58" s="17"/>
      <c r="GX58" s="17"/>
      <c r="GY58" s="17"/>
      <c r="GZ58" s="17"/>
      <c r="HA58" s="17"/>
    </row>
    <row r="59" spans="1:209" x14ac:dyDescent="0.25">
      <c r="A59" s="37">
        <v>43116</v>
      </c>
      <c r="B59" s="123" t="s">
        <v>380</v>
      </c>
      <c r="C59" s="24">
        <v>204</v>
      </c>
      <c r="D59" s="24">
        <v>206</v>
      </c>
      <c r="E59" s="22" t="s">
        <v>599</v>
      </c>
      <c r="F59" s="16"/>
      <c r="G59" s="22" t="s">
        <v>423</v>
      </c>
      <c r="H59" s="17"/>
      <c r="I59" s="35">
        <v>39992000</v>
      </c>
      <c r="J59" s="35">
        <v>12330866</v>
      </c>
      <c r="K59" s="35">
        <f t="shared" si="0"/>
        <v>27661134</v>
      </c>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row>
    <row r="60" spans="1:209" x14ac:dyDescent="0.25">
      <c r="A60" s="37">
        <v>43116</v>
      </c>
      <c r="B60" s="123" t="s">
        <v>381</v>
      </c>
      <c r="C60" s="24">
        <v>241</v>
      </c>
      <c r="D60" s="24">
        <v>214</v>
      </c>
      <c r="E60" s="22" t="s">
        <v>569</v>
      </c>
      <c r="F60" s="16"/>
      <c r="G60" s="22" t="s">
        <v>424</v>
      </c>
      <c r="H60" s="17"/>
      <c r="I60" s="35">
        <v>36000000</v>
      </c>
      <c r="J60" s="35">
        <v>11099999</v>
      </c>
      <c r="K60" s="35">
        <f t="shared" si="0"/>
        <v>24900001</v>
      </c>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7"/>
      <c r="GK60" s="17"/>
      <c r="GL60" s="17"/>
      <c r="GM60" s="17"/>
      <c r="GN60" s="17"/>
      <c r="GO60" s="17"/>
      <c r="GP60" s="17"/>
      <c r="GQ60" s="17"/>
      <c r="GR60" s="17"/>
      <c r="GS60" s="17"/>
      <c r="GT60" s="17"/>
      <c r="GU60" s="17"/>
      <c r="GV60" s="17"/>
      <c r="GW60" s="17"/>
      <c r="GX60" s="17"/>
      <c r="GY60" s="17"/>
      <c r="GZ60" s="17"/>
      <c r="HA60" s="17"/>
    </row>
    <row r="61" spans="1:209" x14ac:dyDescent="0.25">
      <c r="A61" s="37">
        <v>43116</v>
      </c>
      <c r="B61" s="123" t="s">
        <v>382</v>
      </c>
      <c r="C61" s="24">
        <v>240</v>
      </c>
      <c r="D61" s="24">
        <v>215</v>
      </c>
      <c r="E61" s="22" t="s">
        <v>569</v>
      </c>
      <c r="F61" s="16"/>
      <c r="G61" s="22" t="s">
        <v>425</v>
      </c>
      <c r="H61" s="17"/>
      <c r="I61" s="35">
        <v>36000000</v>
      </c>
      <c r="J61" s="35">
        <v>11100000</v>
      </c>
      <c r="K61" s="35">
        <f t="shared" si="0"/>
        <v>24900000</v>
      </c>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row>
    <row r="62" spans="1:209" x14ac:dyDescent="0.25">
      <c r="A62" s="37">
        <v>43116</v>
      </c>
      <c r="B62" s="10" t="s">
        <v>449</v>
      </c>
      <c r="C62" s="24">
        <v>242</v>
      </c>
      <c r="D62" s="24">
        <v>219</v>
      </c>
      <c r="E62" s="22" t="s">
        <v>568</v>
      </c>
      <c r="F62" s="16"/>
      <c r="G62" s="22" t="s">
        <v>450</v>
      </c>
      <c r="H62" s="17"/>
      <c r="I62" s="35">
        <v>42108000</v>
      </c>
      <c r="J62" s="35">
        <v>11484000</v>
      </c>
      <c r="K62" s="35">
        <f t="shared" si="0"/>
        <v>30624000</v>
      </c>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row>
    <row r="63" spans="1:209" x14ac:dyDescent="0.25">
      <c r="A63" s="37">
        <v>43117</v>
      </c>
      <c r="B63" s="162">
        <v>228</v>
      </c>
      <c r="C63" s="24">
        <v>301</v>
      </c>
      <c r="D63" s="24">
        <v>229</v>
      </c>
      <c r="E63" s="22" t="s">
        <v>567</v>
      </c>
      <c r="F63" s="16"/>
      <c r="G63" s="22" t="s">
        <v>1023</v>
      </c>
      <c r="H63" s="17"/>
      <c r="I63" s="35">
        <v>16800000</v>
      </c>
      <c r="J63" s="35">
        <v>5180000</v>
      </c>
      <c r="K63" s="35">
        <f t="shared" si="0"/>
        <v>11620000</v>
      </c>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7"/>
      <c r="GK63" s="17"/>
      <c r="GL63" s="17"/>
      <c r="GM63" s="17"/>
      <c r="GN63" s="17"/>
      <c r="GO63" s="17"/>
      <c r="GP63" s="17"/>
      <c r="GQ63" s="17"/>
      <c r="GR63" s="17"/>
      <c r="GS63" s="17"/>
      <c r="GT63" s="17"/>
      <c r="GU63" s="17"/>
      <c r="GV63" s="17"/>
      <c r="GW63" s="17"/>
      <c r="GX63" s="17"/>
      <c r="GY63" s="17"/>
      <c r="GZ63" s="17"/>
      <c r="HA63" s="17"/>
    </row>
    <row r="64" spans="1:209" x14ac:dyDescent="0.25">
      <c r="A64" s="37">
        <v>43117</v>
      </c>
      <c r="B64" s="162">
        <v>229</v>
      </c>
      <c r="C64" s="24">
        <v>302</v>
      </c>
      <c r="D64" s="24">
        <v>230</v>
      </c>
      <c r="E64" s="22" t="s">
        <v>567</v>
      </c>
      <c r="F64" s="16"/>
      <c r="G64" s="22" t="s">
        <v>1024</v>
      </c>
      <c r="H64" s="17"/>
      <c r="I64" s="35">
        <v>16800000</v>
      </c>
      <c r="J64" s="35">
        <v>5180000</v>
      </c>
      <c r="K64" s="35">
        <f t="shared" si="0"/>
        <v>11620000</v>
      </c>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7"/>
      <c r="GK64" s="17"/>
      <c r="GL64" s="17"/>
      <c r="GM64" s="17"/>
      <c r="GN64" s="17"/>
      <c r="GO64" s="17"/>
      <c r="GP64" s="17"/>
      <c r="GQ64" s="17"/>
      <c r="GR64" s="17"/>
      <c r="GS64" s="17"/>
      <c r="GT64" s="17"/>
      <c r="GU64" s="17"/>
      <c r="GV64" s="17"/>
      <c r="GW64" s="17"/>
      <c r="GX64" s="17"/>
      <c r="GY64" s="17"/>
      <c r="GZ64" s="17"/>
      <c r="HA64" s="17"/>
    </row>
    <row r="65" spans="1:209" x14ac:dyDescent="0.25">
      <c r="A65" s="37">
        <v>43117</v>
      </c>
      <c r="B65" s="162">
        <v>225</v>
      </c>
      <c r="C65" s="24">
        <v>298</v>
      </c>
      <c r="D65" s="24">
        <v>231</v>
      </c>
      <c r="E65" s="22" t="s">
        <v>567</v>
      </c>
      <c r="F65" s="16"/>
      <c r="G65" s="22" t="s">
        <v>1025</v>
      </c>
      <c r="H65" s="17"/>
      <c r="I65" s="35">
        <v>16800000</v>
      </c>
      <c r="J65" s="35">
        <v>5180000</v>
      </c>
      <c r="K65" s="35">
        <f t="shared" si="0"/>
        <v>11620000</v>
      </c>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row>
    <row r="66" spans="1:209" x14ac:dyDescent="0.25">
      <c r="A66" s="37">
        <v>43117</v>
      </c>
      <c r="B66" s="162">
        <v>231</v>
      </c>
      <c r="C66" s="24">
        <v>304</v>
      </c>
      <c r="D66" s="24">
        <v>232</v>
      </c>
      <c r="E66" s="22" t="s">
        <v>567</v>
      </c>
      <c r="F66" s="16"/>
      <c r="G66" s="22" t="s">
        <v>1026</v>
      </c>
      <c r="H66" s="17"/>
      <c r="I66" s="35">
        <v>16800000</v>
      </c>
      <c r="J66" s="35">
        <v>5180000</v>
      </c>
      <c r="K66" s="35">
        <f t="shared" si="0"/>
        <v>11620000</v>
      </c>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row>
    <row r="67" spans="1:209" x14ac:dyDescent="0.25">
      <c r="A67" s="37">
        <v>43117</v>
      </c>
      <c r="B67" s="162">
        <v>230</v>
      </c>
      <c r="C67" s="24">
        <v>303</v>
      </c>
      <c r="D67" s="24">
        <v>233</v>
      </c>
      <c r="E67" s="22" t="s">
        <v>567</v>
      </c>
      <c r="F67" s="16"/>
      <c r="G67" s="22" t="s">
        <v>1027</v>
      </c>
      <c r="H67" s="17"/>
      <c r="I67" s="35">
        <v>16800000</v>
      </c>
      <c r="J67" s="35">
        <v>5110000</v>
      </c>
      <c r="K67" s="35">
        <f t="shared" si="0"/>
        <v>11690000</v>
      </c>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c r="HA67" s="17"/>
    </row>
    <row r="68" spans="1:209" x14ac:dyDescent="0.25">
      <c r="A68" s="37">
        <v>43117</v>
      </c>
      <c r="B68" s="162">
        <v>232</v>
      </c>
      <c r="C68" s="24">
        <v>305</v>
      </c>
      <c r="D68" s="24">
        <v>237</v>
      </c>
      <c r="E68" s="22" t="s">
        <v>567</v>
      </c>
      <c r="F68" s="16"/>
      <c r="G68" s="22" t="s">
        <v>1028</v>
      </c>
      <c r="H68" s="17"/>
      <c r="I68" s="35">
        <v>16800000</v>
      </c>
      <c r="J68" s="35">
        <v>5110000</v>
      </c>
      <c r="K68" s="35">
        <f t="shared" si="0"/>
        <v>11690000</v>
      </c>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7"/>
      <c r="GK68" s="17"/>
      <c r="GL68" s="17"/>
      <c r="GM68" s="17"/>
      <c r="GN68" s="17"/>
      <c r="GO68" s="17"/>
      <c r="GP68" s="17"/>
      <c r="GQ68" s="17"/>
      <c r="GR68" s="17"/>
      <c r="GS68" s="17"/>
      <c r="GT68" s="17"/>
      <c r="GU68" s="17"/>
      <c r="GV68" s="17"/>
      <c r="GW68" s="17"/>
      <c r="GX68" s="17"/>
      <c r="GY68" s="17"/>
      <c r="GZ68" s="17"/>
      <c r="HA68" s="17"/>
    </row>
    <row r="69" spans="1:209" x14ac:dyDescent="0.25">
      <c r="A69" s="37">
        <v>43117</v>
      </c>
      <c r="B69" s="162">
        <v>222</v>
      </c>
      <c r="C69" s="24">
        <v>256</v>
      </c>
      <c r="D69" s="24">
        <v>240</v>
      </c>
      <c r="E69" s="22" t="s">
        <v>958</v>
      </c>
      <c r="F69" s="16"/>
      <c r="G69" s="22" t="s">
        <v>1029</v>
      </c>
      <c r="H69" s="17"/>
      <c r="I69" s="35">
        <v>39992000</v>
      </c>
      <c r="J69" s="35">
        <v>11997600</v>
      </c>
      <c r="K69" s="35">
        <f t="shared" si="0"/>
        <v>27994400</v>
      </c>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row>
    <row r="70" spans="1:209" x14ac:dyDescent="0.25">
      <c r="A70" s="37">
        <v>43117</v>
      </c>
      <c r="B70" s="162">
        <v>268</v>
      </c>
      <c r="C70" s="24">
        <v>245</v>
      </c>
      <c r="D70" s="24">
        <v>241</v>
      </c>
      <c r="E70" s="22" t="s">
        <v>569</v>
      </c>
      <c r="F70" s="16"/>
      <c r="G70" s="22" t="s">
        <v>1030</v>
      </c>
      <c r="H70" s="17"/>
      <c r="I70" s="35">
        <v>39992000</v>
      </c>
      <c r="J70" s="35">
        <v>12164233</v>
      </c>
      <c r="K70" s="35">
        <f t="shared" si="0"/>
        <v>27827767</v>
      </c>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row>
    <row r="71" spans="1:209" x14ac:dyDescent="0.25">
      <c r="A71" s="37">
        <v>43117</v>
      </c>
      <c r="B71" s="162">
        <v>234</v>
      </c>
      <c r="C71" s="24">
        <v>307</v>
      </c>
      <c r="D71" s="24">
        <v>242</v>
      </c>
      <c r="E71" s="22" t="s">
        <v>567</v>
      </c>
      <c r="F71" s="16"/>
      <c r="G71" s="22" t="s">
        <v>1031</v>
      </c>
      <c r="H71" s="17"/>
      <c r="I71" s="35">
        <v>16800000</v>
      </c>
      <c r="J71" s="35">
        <v>5110000</v>
      </c>
      <c r="K71" s="35">
        <f t="shared" si="0"/>
        <v>11690000</v>
      </c>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row>
    <row r="72" spans="1:209" x14ac:dyDescent="0.25">
      <c r="A72" s="37">
        <v>43117</v>
      </c>
      <c r="B72" s="162">
        <v>255</v>
      </c>
      <c r="C72" s="24">
        <v>278</v>
      </c>
      <c r="D72" s="24">
        <v>243</v>
      </c>
      <c r="E72" s="22" t="s">
        <v>964</v>
      </c>
      <c r="F72" s="16"/>
      <c r="G72" s="22" t="s">
        <v>1032</v>
      </c>
      <c r="H72" s="17"/>
      <c r="I72" s="35">
        <v>33457200</v>
      </c>
      <c r="J72" s="35">
        <v>10037160</v>
      </c>
      <c r="K72" s="35">
        <f t="shared" si="0"/>
        <v>23420040</v>
      </c>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7"/>
      <c r="GK72" s="17"/>
      <c r="GL72" s="17"/>
      <c r="GM72" s="17"/>
      <c r="GN72" s="17"/>
      <c r="GO72" s="17"/>
      <c r="GP72" s="17"/>
      <c r="GQ72" s="17"/>
      <c r="GR72" s="17"/>
      <c r="GS72" s="17"/>
      <c r="GT72" s="17"/>
      <c r="GU72" s="17"/>
      <c r="GV72" s="17"/>
      <c r="GW72" s="17"/>
      <c r="GX72" s="17"/>
      <c r="GY72" s="17"/>
      <c r="GZ72" s="17"/>
      <c r="HA72" s="17"/>
    </row>
    <row r="73" spans="1:209" x14ac:dyDescent="0.25">
      <c r="A73" s="37">
        <v>43117</v>
      </c>
      <c r="B73" s="162">
        <v>236</v>
      </c>
      <c r="C73" s="24">
        <v>309</v>
      </c>
      <c r="D73" s="24">
        <v>244</v>
      </c>
      <c r="E73" s="22" t="s">
        <v>567</v>
      </c>
      <c r="F73" s="16"/>
      <c r="G73" s="22" t="s">
        <v>1033</v>
      </c>
      <c r="H73" s="17"/>
      <c r="I73" s="35">
        <v>16800000</v>
      </c>
      <c r="J73" s="35">
        <v>5040000</v>
      </c>
      <c r="K73" s="35">
        <f t="shared" si="0"/>
        <v>11760000</v>
      </c>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row>
    <row r="74" spans="1:209" x14ac:dyDescent="0.25">
      <c r="A74" s="37">
        <v>43117</v>
      </c>
      <c r="B74" s="162">
        <v>237</v>
      </c>
      <c r="C74" s="24">
        <v>310</v>
      </c>
      <c r="D74" s="24">
        <v>246</v>
      </c>
      <c r="E74" s="22" t="s">
        <v>567</v>
      </c>
      <c r="F74" s="16"/>
      <c r="G74" s="22" t="s">
        <v>1034</v>
      </c>
      <c r="H74" s="17"/>
      <c r="I74" s="35">
        <v>16800000</v>
      </c>
      <c r="J74" s="35">
        <v>5110000</v>
      </c>
      <c r="K74" s="35">
        <f t="shared" si="0"/>
        <v>11690000</v>
      </c>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7"/>
      <c r="GK74" s="17"/>
      <c r="GL74" s="17"/>
      <c r="GM74" s="17"/>
      <c r="GN74" s="17"/>
      <c r="GO74" s="17"/>
      <c r="GP74" s="17"/>
      <c r="GQ74" s="17"/>
      <c r="GR74" s="17"/>
      <c r="GS74" s="17"/>
      <c r="GT74" s="17"/>
      <c r="GU74" s="17"/>
      <c r="GV74" s="17"/>
      <c r="GW74" s="17"/>
      <c r="GX74" s="17"/>
      <c r="GY74" s="17"/>
      <c r="GZ74" s="17"/>
      <c r="HA74" s="17"/>
    </row>
    <row r="75" spans="1:209" x14ac:dyDescent="0.25">
      <c r="A75" s="37">
        <v>43117</v>
      </c>
      <c r="B75" s="162">
        <v>238</v>
      </c>
      <c r="C75" s="24">
        <v>311</v>
      </c>
      <c r="D75" s="24">
        <v>248</v>
      </c>
      <c r="E75" s="22" t="s">
        <v>567</v>
      </c>
      <c r="F75" s="16"/>
      <c r="G75" s="22" t="s">
        <v>1035</v>
      </c>
      <c r="H75" s="17"/>
      <c r="I75" s="35">
        <v>16800000</v>
      </c>
      <c r="J75" s="35">
        <v>5110000</v>
      </c>
      <c r="K75" s="35">
        <f t="shared" si="0"/>
        <v>11690000</v>
      </c>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7"/>
      <c r="GK75" s="17"/>
      <c r="GL75" s="17"/>
      <c r="GM75" s="17"/>
      <c r="GN75" s="17"/>
      <c r="GO75" s="17"/>
      <c r="GP75" s="17"/>
      <c r="GQ75" s="17"/>
      <c r="GR75" s="17"/>
      <c r="GS75" s="17"/>
      <c r="GT75" s="17"/>
      <c r="GU75" s="17"/>
      <c r="GV75" s="17"/>
      <c r="GW75" s="17"/>
      <c r="GX75" s="17"/>
      <c r="GY75" s="17"/>
      <c r="GZ75" s="17"/>
      <c r="HA75" s="17"/>
    </row>
    <row r="76" spans="1:209" x14ac:dyDescent="0.25">
      <c r="A76" s="37">
        <v>43117</v>
      </c>
      <c r="B76" s="162">
        <v>240</v>
      </c>
      <c r="C76" s="24">
        <v>297</v>
      </c>
      <c r="D76" s="24">
        <v>249</v>
      </c>
      <c r="E76" s="22" t="s">
        <v>567</v>
      </c>
      <c r="F76" s="16"/>
      <c r="G76" s="22" t="s">
        <v>1036</v>
      </c>
      <c r="H76" s="17"/>
      <c r="I76" s="35">
        <v>16800000</v>
      </c>
      <c r="J76" s="35">
        <v>5110000</v>
      </c>
      <c r="K76" s="35">
        <f t="shared" si="0"/>
        <v>11690000</v>
      </c>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row>
    <row r="77" spans="1:209" x14ac:dyDescent="0.25">
      <c r="A77" s="37">
        <v>43117</v>
      </c>
      <c r="B77" s="162">
        <v>251</v>
      </c>
      <c r="C77" s="24">
        <v>293</v>
      </c>
      <c r="D77" s="24">
        <v>250</v>
      </c>
      <c r="E77" s="22" t="s">
        <v>571</v>
      </c>
      <c r="F77" s="16"/>
      <c r="G77" s="22" t="s">
        <v>1037</v>
      </c>
      <c r="H77" s="17"/>
      <c r="I77" s="35">
        <v>16800000</v>
      </c>
      <c r="J77" s="35">
        <v>5110000</v>
      </c>
      <c r="K77" s="35">
        <f t="shared" si="0"/>
        <v>11690000</v>
      </c>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row>
    <row r="78" spans="1:209" x14ac:dyDescent="0.25">
      <c r="A78" s="37">
        <v>43118</v>
      </c>
      <c r="B78" s="162">
        <v>233</v>
      </c>
      <c r="C78" s="24">
        <v>306</v>
      </c>
      <c r="D78" s="24">
        <v>252</v>
      </c>
      <c r="E78" s="22" t="s">
        <v>567</v>
      </c>
      <c r="F78" s="16"/>
      <c r="G78" s="22" t="s">
        <v>1038</v>
      </c>
      <c r="H78" s="17"/>
      <c r="I78" s="35">
        <v>16800000</v>
      </c>
      <c r="J78" s="35">
        <v>5110000</v>
      </c>
      <c r="K78" s="35">
        <f t="shared" si="0"/>
        <v>11690000</v>
      </c>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row>
    <row r="79" spans="1:209" x14ac:dyDescent="0.25">
      <c r="A79" s="37">
        <v>43118</v>
      </c>
      <c r="B79" s="162">
        <v>267</v>
      </c>
      <c r="C79" s="24">
        <v>258</v>
      </c>
      <c r="D79" s="24">
        <v>253</v>
      </c>
      <c r="E79" s="22" t="s">
        <v>965</v>
      </c>
      <c r="F79" s="16"/>
      <c r="G79" s="22" t="s">
        <v>1039</v>
      </c>
      <c r="H79" s="17"/>
      <c r="I79" s="35">
        <v>39992000</v>
      </c>
      <c r="J79" s="35">
        <v>12164233</v>
      </c>
      <c r="K79" s="35">
        <f t="shared" si="0"/>
        <v>27827767</v>
      </c>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7"/>
      <c r="GK79" s="17"/>
      <c r="GL79" s="17"/>
      <c r="GM79" s="17"/>
      <c r="GN79" s="17"/>
      <c r="GO79" s="17"/>
      <c r="GP79" s="17"/>
      <c r="GQ79" s="17"/>
      <c r="GR79" s="17"/>
      <c r="GS79" s="17"/>
      <c r="GT79" s="17"/>
      <c r="GU79" s="17"/>
      <c r="GV79" s="17"/>
      <c r="GW79" s="17"/>
      <c r="GX79" s="17"/>
      <c r="GY79" s="17"/>
      <c r="GZ79" s="17"/>
      <c r="HA79" s="17"/>
    </row>
    <row r="80" spans="1:209" x14ac:dyDescent="0.25">
      <c r="A80" s="37">
        <v>43118</v>
      </c>
      <c r="B80" s="162">
        <v>248</v>
      </c>
      <c r="C80" s="24">
        <v>296</v>
      </c>
      <c r="D80" s="24">
        <v>256</v>
      </c>
      <c r="E80" s="22" t="s">
        <v>571</v>
      </c>
      <c r="F80" s="16"/>
      <c r="G80" s="22" t="s">
        <v>1040</v>
      </c>
      <c r="H80" s="17"/>
      <c r="I80" s="35">
        <v>16800000</v>
      </c>
      <c r="J80" s="35">
        <v>5110000</v>
      </c>
      <c r="K80" s="35">
        <f t="shared" si="0"/>
        <v>11690000</v>
      </c>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c r="GO80" s="17"/>
      <c r="GP80" s="17"/>
      <c r="GQ80" s="17"/>
      <c r="GR80" s="17"/>
      <c r="GS80" s="17"/>
      <c r="GT80" s="17"/>
      <c r="GU80" s="17"/>
      <c r="GV80" s="17"/>
      <c r="GW80" s="17"/>
      <c r="GX80" s="17"/>
      <c r="GY80" s="17"/>
      <c r="GZ80" s="17"/>
      <c r="HA80" s="17"/>
    </row>
    <row r="81" spans="1:209" x14ac:dyDescent="0.25">
      <c r="A81" s="37">
        <v>43118</v>
      </c>
      <c r="B81" s="162">
        <v>249</v>
      </c>
      <c r="C81" s="24">
        <v>295</v>
      </c>
      <c r="D81" s="24">
        <v>257</v>
      </c>
      <c r="E81" s="22" t="s">
        <v>571</v>
      </c>
      <c r="F81" s="16"/>
      <c r="G81" s="22" t="s">
        <v>1041</v>
      </c>
      <c r="H81" s="17"/>
      <c r="I81" s="35">
        <v>16800000</v>
      </c>
      <c r="J81" s="35">
        <v>5110000</v>
      </c>
      <c r="K81" s="35">
        <f t="shared" si="0"/>
        <v>11690000</v>
      </c>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c r="GH81" s="17"/>
      <c r="GI81" s="17"/>
      <c r="GJ81" s="17"/>
      <c r="GK81" s="17"/>
      <c r="GL81" s="17"/>
      <c r="GM81" s="17"/>
      <c r="GN81" s="17"/>
      <c r="GO81" s="17"/>
      <c r="GP81" s="17"/>
      <c r="GQ81" s="17"/>
      <c r="GR81" s="17"/>
      <c r="GS81" s="17"/>
      <c r="GT81" s="17"/>
      <c r="GU81" s="17"/>
      <c r="GV81" s="17"/>
      <c r="GW81" s="17"/>
      <c r="GX81" s="17"/>
      <c r="GY81" s="17"/>
      <c r="GZ81" s="17"/>
      <c r="HA81" s="17"/>
    </row>
    <row r="82" spans="1:209" x14ac:dyDescent="0.25">
      <c r="A82" s="37">
        <v>43118</v>
      </c>
      <c r="B82" s="162">
        <v>250</v>
      </c>
      <c r="C82" s="24">
        <v>294</v>
      </c>
      <c r="D82" s="24">
        <v>258</v>
      </c>
      <c r="E82" s="22" t="s">
        <v>571</v>
      </c>
      <c r="F82" s="16"/>
      <c r="G82" s="22" t="s">
        <v>1042</v>
      </c>
      <c r="H82" s="17"/>
      <c r="I82" s="35">
        <v>16800000</v>
      </c>
      <c r="J82" s="35">
        <v>5110000</v>
      </c>
      <c r="K82" s="35">
        <f t="shared" si="0"/>
        <v>11690000</v>
      </c>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row>
    <row r="83" spans="1:209" x14ac:dyDescent="0.25">
      <c r="A83" s="37">
        <v>43118</v>
      </c>
      <c r="B83" s="162">
        <v>252</v>
      </c>
      <c r="C83" s="24">
        <v>292</v>
      </c>
      <c r="D83" s="24">
        <v>259</v>
      </c>
      <c r="E83" s="22" t="s">
        <v>571</v>
      </c>
      <c r="F83" s="16"/>
      <c r="G83" s="22" t="s">
        <v>1043</v>
      </c>
      <c r="H83" s="17"/>
      <c r="I83" s="35">
        <v>16800000</v>
      </c>
      <c r="J83" s="35">
        <v>5110000</v>
      </c>
      <c r="K83" s="35">
        <f t="shared" si="0"/>
        <v>11690000</v>
      </c>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c r="HA83" s="17"/>
    </row>
    <row r="84" spans="1:209" x14ac:dyDescent="0.25">
      <c r="A84" s="37">
        <v>43118</v>
      </c>
      <c r="B84" s="162">
        <v>254</v>
      </c>
      <c r="C84" s="24">
        <v>290</v>
      </c>
      <c r="D84" s="24">
        <v>260</v>
      </c>
      <c r="E84" s="22" t="s">
        <v>571</v>
      </c>
      <c r="F84" s="16"/>
      <c r="G84" s="22" t="s">
        <v>1044</v>
      </c>
      <c r="H84" s="17"/>
      <c r="I84" s="35">
        <v>16800000</v>
      </c>
      <c r="J84" s="35">
        <v>4760000</v>
      </c>
      <c r="K84" s="35">
        <f t="shared" si="0"/>
        <v>12040000</v>
      </c>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row>
    <row r="85" spans="1:209" x14ac:dyDescent="0.25">
      <c r="A85" s="37">
        <v>43118</v>
      </c>
      <c r="B85" s="162">
        <v>253</v>
      </c>
      <c r="C85" s="24">
        <v>291</v>
      </c>
      <c r="D85" s="24">
        <v>267</v>
      </c>
      <c r="E85" s="22" t="s">
        <v>571</v>
      </c>
      <c r="F85" s="16"/>
      <c r="G85" s="22" t="s">
        <v>1045</v>
      </c>
      <c r="H85" s="17"/>
      <c r="I85" s="35">
        <v>16800000</v>
      </c>
      <c r="J85" s="35">
        <v>5110000</v>
      </c>
      <c r="K85" s="35">
        <f t="shared" si="0"/>
        <v>11690000</v>
      </c>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row>
    <row r="86" spans="1:209" x14ac:dyDescent="0.25">
      <c r="A86" s="37">
        <v>43118</v>
      </c>
      <c r="B86" s="162">
        <v>279</v>
      </c>
      <c r="C86" s="24">
        <v>266</v>
      </c>
      <c r="D86" s="24">
        <v>274</v>
      </c>
      <c r="E86" s="22" t="s">
        <v>966</v>
      </c>
      <c r="F86" s="16"/>
      <c r="G86" s="22" t="s">
        <v>1046</v>
      </c>
      <c r="H86" s="17"/>
      <c r="I86" s="35">
        <v>44000000</v>
      </c>
      <c r="J86" s="35">
        <v>13200000</v>
      </c>
      <c r="K86" s="35">
        <f t="shared" si="0"/>
        <v>30800000</v>
      </c>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c r="HA86" s="17"/>
    </row>
    <row r="87" spans="1:209" x14ac:dyDescent="0.25">
      <c r="A87" s="37">
        <v>43118</v>
      </c>
      <c r="B87" s="162">
        <v>341</v>
      </c>
      <c r="C87" s="24">
        <v>264</v>
      </c>
      <c r="D87" s="24">
        <v>277</v>
      </c>
      <c r="E87" s="22" t="s">
        <v>570</v>
      </c>
      <c r="F87" s="16"/>
      <c r="G87" s="22" t="s">
        <v>1047</v>
      </c>
      <c r="H87" s="17"/>
      <c r="I87" s="35">
        <v>44000000</v>
      </c>
      <c r="J87" s="35">
        <v>13200000</v>
      </c>
      <c r="K87" s="35">
        <f t="shared" si="0"/>
        <v>30800000</v>
      </c>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row>
    <row r="88" spans="1:209" x14ac:dyDescent="0.25">
      <c r="A88" s="37">
        <v>43118</v>
      </c>
      <c r="B88" s="162">
        <v>337</v>
      </c>
      <c r="C88" s="24">
        <v>263</v>
      </c>
      <c r="D88" s="24">
        <v>278</v>
      </c>
      <c r="E88" s="22" t="s">
        <v>967</v>
      </c>
      <c r="F88" s="16"/>
      <c r="G88" s="22" t="s">
        <v>1048</v>
      </c>
      <c r="H88" s="17"/>
      <c r="I88" s="35">
        <v>51360000</v>
      </c>
      <c r="J88" s="35">
        <v>15408000</v>
      </c>
      <c r="K88" s="35">
        <f t="shared" si="0"/>
        <v>35952000</v>
      </c>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c r="FY88" s="17"/>
      <c r="FZ88" s="17"/>
      <c r="GA88" s="17"/>
      <c r="GB88" s="17"/>
      <c r="GC88" s="17"/>
      <c r="GD88" s="17"/>
      <c r="GE88" s="17"/>
      <c r="GF88" s="17"/>
      <c r="GG88" s="17"/>
      <c r="GH88" s="17"/>
      <c r="GI88" s="17"/>
      <c r="GJ88" s="17"/>
      <c r="GK88" s="17"/>
      <c r="GL88" s="17"/>
      <c r="GM88" s="17"/>
      <c r="GN88" s="17"/>
      <c r="GO88" s="17"/>
      <c r="GP88" s="17"/>
      <c r="GQ88" s="17"/>
      <c r="GR88" s="17"/>
      <c r="GS88" s="17"/>
      <c r="GT88" s="17"/>
      <c r="GU88" s="17"/>
      <c r="GV88" s="17"/>
      <c r="GW88" s="17"/>
      <c r="GX88" s="17"/>
      <c r="GY88" s="17"/>
      <c r="GZ88" s="17"/>
      <c r="HA88" s="17"/>
    </row>
    <row r="89" spans="1:209" x14ac:dyDescent="0.25">
      <c r="A89" s="37">
        <v>43118</v>
      </c>
      <c r="B89" s="162">
        <v>308</v>
      </c>
      <c r="C89" s="24">
        <v>340</v>
      </c>
      <c r="D89" s="24">
        <v>279</v>
      </c>
      <c r="E89" s="22" t="s">
        <v>968</v>
      </c>
      <c r="F89" s="16"/>
      <c r="G89" s="22" t="s">
        <v>1049</v>
      </c>
      <c r="H89" s="17"/>
      <c r="I89" s="35">
        <v>36800000</v>
      </c>
      <c r="J89" s="35">
        <v>11040000</v>
      </c>
      <c r="K89" s="35">
        <f t="shared" si="0"/>
        <v>25760000</v>
      </c>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row>
    <row r="90" spans="1:209" x14ac:dyDescent="0.25">
      <c r="A90" s="37">
        <v>43118</v>
      </c>
      <c r="B90" s="162">
        <v>307</v>
      </c>
      <c r="C90" s="24">
        <v>353</v>
      </c>
      <c r="D90" s="24">
        <v>280</v>
      </c>
      <c r="E90" s="22" t="s">
        <v>969</v>
      </c>
      <c r="F90" s="16"/>
      <c r="G90" s="22" t="s">
        <v>1050</v>
      </c>
      <c r="H90" s="17"/>
      <c r="I90" s="35">
        <v>53600000</v>
      </c>
      <c r="J90" s="35">
        <v>16080000</v>
      </c>
      <c r="K90" s="35">
        <f t="shared" si="0"/>
        <v>37520000</v>
      </c>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c r="GS90" s="17"/>
      <c r="GT90" s="17"/>
      <c r="GU90" s="17"/>
      <c r="GV90" s="17"/>
      <c r="GW90" s="17"/>
      <c r="GX90" s="17"/>
      <c r="GY90" s="17"/>
      <c r="GZ90" s="17"/>
      <c r="HA90" s="17"/>
    </row>
    <row r="91" spans="1:209" x14ac:dyDescent="0.25">
      <c r="A91" s="37">
        <v>43119</v>
      </c>
      <c r="B91" s="162">
        <v>280</v>
      </c>
      <c r="C91" s="24">
        <v>267</v>
      </c>
      <c r="D91" s="24">
        <v>283</v>
      </c>
      <c r="E91" s="22" t="s">
        <v>966</v>
      </c>
      <c r="F91" s="16"/>
      <c r="G91" s="22" t="s">
        <v>1051</v>
      </c>
      <c r="H91" s="17"/>
      <c r="I91" s="35">
        <v>44000000</v>
      </c>
      <c r="J91" s="35">
        <v>13200000</v>
      </c>
      <c r="K91" s="35">
        <f t="shared" si="0"/>
        <v>30800000</v>
      </c>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c r="FQ91" s="17"/>
      <c r="FR91" s="17"/>
      <c r="FS91" s="17"/>
      <c r="FT91" s="17"/>
      <c r="FU91" s="17"/>
      <c r="FV91" s="17"/>
      <c r="FW91" s="17"/>
      <c r="FX91" s="17"/>
      <c r="FY91" s="17"/>
      <c r="FZ91" s="17"/>
      <c r="GA91" s="17"/>
      <c r="GB91" s="17"/>
      <c r="GC91" s="17"/>
      <c r="GD91" s="17"/>
      <c r="GE91" s="17"/>
      <c r="GF91" s="17"/>
      <c r="GG91" s="17"/>
      <c r="GH91" s="17"/>
      <c r="GI91" s="17"/>
      <c r="GJ91" s="17"/>
      <c r="GK91" s="17"/>
      <c r="GL91" s="17"/>
      <c r="GM91" s="17"/>
      <c r="GN91" s="17"/>
      <c r="GO91" s="17"/>
      <c r="GP91" s="17"/>
      <c r="GQ91" s="17"/>
      <c r="GR91" s="17"/>
      <c r="GS91" s="17"/>
      <c r="GT91" s="17"/>
      <c r="GU91" s="17"/>
      <c r="GV91" s="17"/>
      <c r="GW91" s="17"/>
      <c r="GX91" s="17"/>
      <c r="GY91" s="17"/>
      <c r="GZ91" s="17"/>
      <c r="HA91" s="17"/>
    </row>
    <row r="92" spans="1:209" x14ac:dyDescent="0.25">
      <c r="A92" s="37">
        <v>43119</v>
      </c>
      <c r="B92" s="162">
        <v>278</v>
      </c>
      <c r="C92" s="24">
        <v>185</v>
      </c>
      <c r="D92" s="24">
        <v>284</v>
      </c>
      <c r="E92" s="22" t="s">
        <v>567</v>
      </c>
      <c r="F92" s="16"/>
      <c r="G92" s="22" t="s">
        <v>1052</v>
      </c>
      <c r="H92" s="17"/>
      <c r="I92" s="35">
        <v>23100000</v>
      </c>
      <c r="J92" s="35">
        <v>5040000</v>
      </c>
      <c r="K92" s="35">
        <f t="shared" si="0"/>
        <v>18060000</v>
      </c>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row>
    <row r="93" spans="1:209" x14ac:dyDescent="0.25">
      <c r="A93" s="37">
        <v>43119</v>
      </c>
      <c r="B93" s="162">
        <v>269</v>
      </c>
      <c r="C93" s="24">
        <v>233</v>
      </c>
      <c r="D93" s="24">
        <v>289</v>
      </c>
      <c r="E93" s="22" t="s">
        <v>970</v>
      </c>
      <c r="F93" s="16"/>
      <c r="G93" s="22" t="s">
        <v>1053</v>
      </c>
      <c r="H93" s="17"/>
      <c r="I93" s="35">
        <v>17920000</v>
      </c>
      <c r="J93" s="35">
        <v>5152000</v>
      </c>
      <c r="K93" s="35">
        <f t="shared" si="0"/>
        <v>12768000</v>
      </c>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c r="FM93" s="17"/>
      <c r="FN93" s="17"/>
      <c r="FO93" s="17"/>
      <c r="FP93" s="17"/>
      <c r="FQ93" s="17"/>
      <c r="FR93" s="17"/>
      <c r="FS93" s="17"/>
      <c r="FT93" s="17"/>
      <c r="FU93" s="17"/>
      <c r="FV93" s="17"/>
      <c r="FW93" s="17"/>
      <c r="FX93" s="17"/>
      <c r="FY93" s="17"/>
      <c r="FZ93" s="17"/>
      <c r="GA93" s="17"/>
      <c r="GB93" s="17"/>
      <c r="GC93" s="17"/>
      <c r="GD93" s="17"/>
      <c r="GE93" s="17"/>
      <c r="GF93" s="17"/>
      <c r="GG93" s="17"/>
      <c r="GH93" s="17"/>
      <c r="GI93" s="17"/>
      <c r="GJ93" s="17"/>
      <c r="GK93" s="17"/>
      <c r="GL93" s="17"/>
      <c r="GM93" s="17"/>
      <c r="GN93" s="17"/>
      <c r="GO93" s="17"/>
      <c r="GP93" s="17"/>
      <c r="GQ93" s="17"/>
      <c r="GR93" s="17"/>
      <c r="GS93" s="17"/>
      <c r="GT93" s="17"/>
      <c r="GU93" s="17"/>
      <c r="GV93" s="17"/>
      <c r="GW93" s="17"/>
      <c r="GX93" s="17"/>
      <c r="GY93" s="17"/>
      <c r="GZ93" s="17"/>
      <c r="HA93" s="17"/>
    </row>
    <row r="94" spans="1:209" x14ac:dyDescent="0.25">
      <c r="A94" s="37">
        <v>43119</v>
      </c>
      <c r="B94" s="162">
        <v>227</v>
      </c>
      <c r="C94" s="24">
        <v>300</v>
      </c>
      <c r="D94" s="24">
        <v>296</v>
      </c>
      <c r="E94" s="22" t="s">
        <v>567</v>
      </c>
      <c r="F94" s="16"/>
      <c r="G94" s="22" t="s">
        <v>1054</v>
      </c>
      <c r="H94" s="17"/>
      <c r="I94" s="35">
        <v>16800000</v>
      </c>
      <c r="J94" s="35">
        <v>5040000</v>
      </c>
      <c r="K94" s="35">
        <f t="shared" si="0"/>
        <v>11760000</v>
      </c>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row>
    <row r="95" spans="1:209" x14ac:dyDescent="0.25">
      <c r="A95" s="37">
        <v>43119</v>
      </c>
      <c r="B95" s="162">
        <v>256</v>
      </c>
      <c r="C95" s="24">
        <v>223</v>
      </c>
      <c r="D95" s="24">
        <v>298</v>
      </c>
      <c r="E95" s="22" t="s">
        <v>971</v>
      </c>
      <c r="F95" s="16"/>
      <c r="G95" s="22" t="s">
        <v>1055</v>
      </c>
      <c r="H95" s="17"/>
      <c r="I95" s="35">
        <v>17920000</v>
      </c>
      <c r="J95" s="35">
        <v>5376000</v>
      </c>
      <c r="K95" s="35">
        <f t="shared" si="0"/>
        <v>12544000</v>
      </c>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row>
    <row r="96" spans="1:209" x14ac:dyDescent="0.25">
      <c r="A96" s="37">
        <v>43119</v>
      </c>
      <c r="B96" s="162">
        <v>282</v>
      </c>
      <c r="C96" s="24">
        <v>259</v>
      </c>
      <c r="D96" s="24">
        <v>303</v>
      </c>
      <c r="E96" s="22" t="s">
        <v>972</v>
      </c>
      <c r="F96" s="16"/>
      <c r="G96" s="22" t="s">
        <v>1056</v>
      </c>
      <c r="H96" s="17"/>
      <c r="I96" s="35">
        <v>53128000</v>
      </c>
      <c r="J96" s="35">
        <v>15274300</v>
      </c>
      <c r="K96" s="35">
        <f t="shared" si="0"/>
        <v>37853700</v>
      </c>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7"/>
      <c r="FH96" s="17"/>
      <c r="FI96" s="17"/>
      <c r="FJ96" s="17"/>
      <c r="FK96" s="17"/>
      <c r="FL96" s="17"/>
      <c r="FM96" s="17"/>
      <c r="FN96" s="17"/>
      <c r="FO96" s="17"/>
      <c r="FP96" s="17"/>
      <c r="FQ96" s="17"/>
      <c r="FR96" s="17"/>
      <c r="FS96" s="17"/>
      <c r="FT96" s="17"/>
      <c r="FU96" s="17"/>
      <c r="FV96" s="17"/>
      <c r="FW96" s="17"/>
      <c r="FX96" s="17"/>
      <c r="FY96" s="17"/>
      <c r="FZ96" s="17"/>
      <c r="GA96" s="17"/>
      <c r="GB96" s="17"/>
      <c r="GC96" s="17"/>
      <c r="GD96" s="17"/>
      <c r="GE96" s="17"/>
      <c r="GF96" s="17"/>
      <c r="GG96" s="17"/>
      <c r="GH96" s="17"/>
      <c r="GI96" s="17"/>
      <c r="GJ96" s="17"/>
      <c r="GK96" s="17"/>
      <c r="GL96" s="17"/>
      <c r="GM96" s="17"/>
      <c r="GN96" s="17"/>
      <c r="GO96" s="17"/>
      <c r="GP96" s="17"/>
      <c r="GQ96" s="17"/>
      <c r="GR96" s="17"/>
      <c r="GS96" s="17"/>
      <c r="GT96" s="17"/>
      <c r="GU96" s="17"/>
      <c r="GV96" s="17"/>
      <c r="GW96" s="17"/>
      <c r="GX96" s="17"/>
      <c r="GY96" s="17"/>
      <c r="GZ96" s="17"/>
      <c r="HA96" s="17"/>
    </row>
    <row r="97" spans="1:209" x14ac:dyDescent="0.25">
      <c r="A97" s="37">
        <v>43119</v>
      </c>
      <c r="B97" s="162">
        <v>362</v>
      </c>
      <c r="C97" s="24">
        <v>319</v>
      </c>
      <c r="D97" s="24">
        <v>304</v>
      </c>
      <c r="E97" s="22" t="s">
        <v>967</v>
      </c>
      <c r="F97" s="16"/>
      <c r="G97" s="22" t="s">
        <v>1057</v>
      </c>
      <c r="H97" s="17"/>
      <c r="I97" s="35">
        <v>44000000</v>
      </c>
      <c r="J97" s="35">
        <v>12650000</v>
      </c>
      <c r="K97" s="35">
        <f t="shared" si="0"/>
        <v>31350000</v>
      </c>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c r="GC97" s="17"/>
      <c r="GD97" s="17"/>
      <c r="GE97" s="17"/>
      <c r="GF97" s="17"/>
      <c r="GG97" s="17"/>
      <c r="GH97" s="17"/>
      <c r="GI97" s="17"/>
      <c r="GJ97" s="17"/>
      <c r="GK97" s="17"/>
      <c r="GL97" s="17"/>
      <c r="GM97" s="17"/>
      <c r="GN97" s="17"/>
      <c r="GO97" s="17"/>
      <c r="GP97" s="17"/>
      <c r="GQ97" s="17"/>
      <c r="GR97" s="17"/>
      <c r="GS97" s="17"/>
      <c r="GT97" s="17"/>
      <c r="GU97" s="17"/>
      <c r="GV97" s="17"/>
      <c r="GW97" s="17"/>
      <c r="GX97" s="17"/>
      <c r="GY97" s="17"/>
      <c r="GZ97" s="17"/>
      <c r="HA97" s="17"/>
    </row>
    <row r="98" spans="1:209" x14ac:dyDescent="0.25">
      <c r="A98" s="37">
        <v>43119</v>
      </c>
      <c r="B98" s="162">
        <v>359</v>
      </c>
      <c r="C98" s="24">
        <v>318</v>
      </c>
      <c r="D98" s="24">
        <v>305</v>
      </c>
      <c r="E98" s="22" t="s">
        <v>967</v>
      </c>
      <c r="F98" s="16"/>
      <c r="G98" s="22" t="s">
        <v>1058</v>
      </c>
      <c r="H98" s="17"/>
      <c r="I98" s="35">
        <v>44000000</v>
      </c>
      <c r="J98" s="35">
        <v>13200000</v>
      </c>
      <c r="K98" s="35">
        <f t="shared" si="0"/>
        <v>30800000</v>
      </c>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row>
    <row r="99" spans="1:209" x14ac:dyDescent="0.25">
      <c r="A99" s="37">
        <v>43119</v>
      </c>
      <c r="B99" s="162">
        <v>283</v>
      </c>
      <c r="C99" s="24">
        <v>261</v>
      </c>
      <c r="D99" s="24">
        <v>306</v>
      </c>
      <c r="E99" s="22" t="s">
        <v>973</v>
      </c>
      <c r="F99" s="16"/>
      <c r="G99" s="22" t="s">
        <v>1059</v>
      </c>
      <c r="H99" s="17"/>
      <c r="I99" s="35">
        <v>48000000</v>
      </c>
      <c r="J99" s="35">
        <v>14400000</v>
      </c>
      <c r="K99" s="35">
        <f t="shared" si="0"/>
        <v>33600000</v>
      </c>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c r="FB99" s="17"/>
      <c r="FC99" s="17"/>
      <c r="FD99" s="17"/>
      <c r="FE99" s="17"/>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row>
    <row r="100" spans="1:209" x14ac:dyDescent="0.25">
      <c r="A100" s="37">
        <v>43119</v>
      </c>
      <c r="B100" s="162">
        <v>300</v>
      </c>
      <c r="C100" s="24">
        <v>333</v>
      </c>
      <c r="D100" s="24">
        <v>311</v>
      </c>
      <c r="E100" s="22" t="s">
        <v>448</v>
      </c>
      <c r="F100" s="16"/>
      <c r="G100" s="22" t="s">
        <v>1060</v>
      </c>
      <c r="H100" s="17"/>
      <c r="I100" s="35">
        <v>38400000</v>
      </c>
      <c r="J100" s="35">
        <v>11040000</v>
      </c>
      <c r="K100" s="35">
        <f t="shared" si="0"/>
        <v>27360000</v>
      </c>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c r="FM100" s="17"/>
      <c r="FN100" s="17"/>
      <c r="FO100" s="17"/>
      <c r="FP100" s="17"/>
      <c r="FQ100" s="17"/>
      <c r="FR100" s="17"/>
      <c r="FS100" s="17"/>
      <c r="FT100" s="17"/>
      <c r="FU100" s="17"/>
      <c r="FV100" s="17"/>
      <c r="FW100" s="17"/>
      <c r="FX100" s="17"/>
      <c r="FY100" s="17"/>
      <c r="FZ100" s="17"/>
      <c r="GA100" s="17"/>
      <c r="GB100" s="17"/>
      <c r="GC100" s="17"/>
      <c r="GD100" s="17"/>
      <c r="GE100" s="17"/>
      <c r="GF100" s="17"/>
      <c r="GG100" s="17"/>
      <c r="GH100" s="17"/>
      <c r="GI100" s="17"/>
      <c r="GJ100" s="17"/>
      <c r="GK100" s="17"/>
      <c r="GL100" s="17"/>
      <c r="GM100" s="17"/>
      <c r="GN100" s="17"/>
      <c r="GO100" s="17"/>
      <c r="GP100" s="17"/>
      <c r="GQ100" s="17"/>
      <c r="GR100" s="17"/>
      <c r="GS100" s="17"/>
      <c r="GT100" s="17"/>
      <c r="GU100" s="17"/>
      <c r="GV100" s="17"/>
      <c r="GW100" s="17"/>
      <c r="GX100" s="17"/>
      <c r="GY100" s="17"/>
      <c r="GZ100" s="17"/>
      <c r="HA100" s="17"/>
    </row>
    <row r="101" spans="1:209" x14ac:dyDescent="0.25">
      <c r="A101" s="37">
        <v>43119</v>
      </c>
      <c r="B101" s="162">
        <v>301</v>
      </c>
      <c r="C101" s="24">
        <v>334</v>
      </c>
      <c r="D101" s="24">
        <v>314</v>
      </c>
      <c r="E101" s="22" t="s">
        <v>448</v>
      </c>
      <c r="F101" s="16"/>
      <c r="G101" s="22" t="s">
        <v>1061</v>
      </c>
      <c r="H101" s="17"/>
      <c r="I101" s="35">
        <v>38400000</v>
      </c>
      <c r="J101" s="35">
        <v>11520000</v>
      </c>
      <c r="K101" s="35">
        <f t="shared" si="0"/>
        <v>26880000</v>
      </c>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c r="GS101" s="17"/>
      <c r="GT101" s="17"/>
      <c r="GU101" s="17"/>
      <c r="GV101" s="17"/>
      <c r="GW101" s="17"/>
      <c r="GX101" s="17"/>
      <c r="GY101" s="17"/>
      <c r="GZ101" s="17"/>
      <c r="HA101" s="17"/>
    </row>
    <row r="102" spans="1:209" x14ac:dyDescent="0.25">
      <c r="A102" s="37">
        <v>43119</v>
      </c>
      <c r="B102" s="162">
        <v>309</v>
      </c>
      <c r="C102" s="24">
        <v>352</v>
      </c>
      <c r="D102" s="24">
        <v>317</v>
      </c>
      <c r="E102" s="22" t="s">
        <v>974</v>
      </c>
      <c r="F102" s="16"/>
      <c r="G102" s="22" t="s">
        <v>1062</v>
      </c>
      <c r="H102" s="17"/>
      <c r="I102" s="35">
        <v>31256000</v>
      </c>
      <c r="J102" s="35">
        <v>9376800</v>
      </c>
      <c r="K102" s="35">
        <f t="shared" si="0"/>
        <v>21879200</v>
      </c>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c r="FB102" s="17"/>
      <c r="FC102" s="17"/>
      <c r="FD102" s="17"/>
      <c r="FE102" s="17"/>
      <c r="FF102" s="17"/>
      <c r="FG102" s="17"/>
      <c r="FH102" s="17"/>
      <c r="FI102" s="17"/>
      <c r="FJ102" s="17"/>
      <c r="FK102" s="17"/>
      <c r="FL102" s="17"/>
      <c r="FM102" s="17"/>
      <c r="FN102" s="17"/>
      <c r="FO102" s="17"/>
      <c r="FP102" s="17"/>
      <c r="FQ102" s="17"/>
      <c r="FR102" s="17"/>
      <c r="FS102" s="17"/>
      <c r="FT102" s="17"/>
      <c r="FU102" s="17"/>
      <c r="FV102" s="17"/>
      <c r="FW102" s="17"/>
      <c r="FX102" s="17"/>
      <c r="FY102" s="17"/>
      <c r="FZ102" s="17"/>
      <c r="GA102" s="17"/>
      <c r="GB102" s="17"/>
      <c r="GC102" s="17"/>
      <c r="GD102" s="17"/>
      <c r="GE102" s="17"/>
      <c r="GF102" s="17"/>
      <c r="GG102" s="17"/>
      <c r="GH102" s="17"/>
      <c r="GI102" s="17"/>
      <c r="GJ102" s="17"/>
      <c r="GK102" s="17"/>
      <c r="GL102" s="17"/>
      <c r="GM102" s="17"/>
      <c r="GN102" s="17"/>
      <c r="GO102" s="17"/>
      <c r="GP102" s="17"/>
      <c r="GQ102" s="17"/>
      <c r="GR102" s="17"/>
      <c r="GS102" s="17"/>
      <c r="GT102" s="17"/>
      <c r="GU102" s="17"/>
      <c r="GV102" s="17"/>
      <c r="GW102" s="17"/>
      <c r="GX102" s="17"/>
      <c r="GY102" s="17"/>
      <c r="GZ102" s="17"/>
      <c r="HA102" s="17"/>
    </row>
    <row r="103" spans="1:209" x14ac:dyDescent="0.25">
      <c r="A103" s="37">
        <v>43119</v>
      </c>
      <c r="B103" s="162">
        <v>310</v>
      </c>
      <c r="C103" s="24">
        <v>351</v>
      </c>
      <c r="D103" s="24">
        <v>319</v>
      </c>
      <c r="E103" s="22" t="s">
        <v>975</v>
      </c>
      <c r="F103" s="16"/>
      <c r="G103" s="22" t="s">
        <v>1063</v>
      </c>
      <c r="H103" s="17"/>
      <c r="I103" s="35">
        <v>39992000</v>
      </c>
      <c r="J103" s="35">
        <v>11997600</v>
      </c>
      <c r="K103" s="35">
        <f t="shared" si="0"/>
        <v>27994400</v>
      </c>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c r="GC103" s="17"/>
      <c r="GD103" s="17"/>
      <c r="GE103" s="17"/>
      <c r="GF103" s="17"/>
      <c r="GG103" s="17"/>
      <c r="GH103" s="17"/>
      <c r="GI103" s="17"/>
      <c r="GJ103" s="17"/>
      <c r="GK103" s="17"/>
      <c r="GL103" s="17"/>
      <c r="GM103" s="17"/>
      <c r="GN103" s="17"/>
      <c r="GO103" s="17"/>
      <c r="GP103" s="17"/>
      <c r="GQ103" s="17"/>
      <c r="GR103" s="17"/>
      <c r="GS103" s="17"/>
      <c r="GT103" s="17"/>
      <c r="GU103" s="17"/>
      <c r="GV103" s="17"/>
      <c r="GW103" s="17"/>
      <c r="GX103" s="17"/>
      <c r="GY103" s="17"/>
      <c r="GZ103" s="17"/>
      <c r="HA103" s="17"/>
    </row>
    <row r="104" spans="1:209" x14ac:dyDescent="0.25">
      <c r="A104" s="37">
        <v>43119</v>
      </c>
      <c r="B104" s="162">
        <v>375</v>
      </c>
      <c r="C104" s="24">
        <v>397</v>
      </c>
      <c r="D104" s="24">
        <v>322</v>
      </c>
      <c r="E104" s="22" t="s">
        <v>976</v>
      </c>
      <c r="F104" s="16"/>
      <c r="G104" s="22" t="s">
        <v>1064</v>
      </c>
      <c r="H104" s="17"/>
      <c r="I104" s="35">
        <v>89488000</v>
      </c>
      <c r="J104" s="35">
        <v>25727800</v>
      </c>
      <c r="K104" s="35">
        <f t="shared" si="0"/>
        <v>63760200</v>
      </c>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row>
    <row r="105" spans="1:209" x14ac:dyDescent="0.25">
      <c r="A105" s="37">
        <v>43119</v>
      </c>
      <c r="B105" s="162">
        <v>296</v>
      </c>
      <c r="C105" s="24">
        <v>327</v>
      </c>
      <c r="D105" s="24">
        <v>327</v>
      </c>
      <c r="E105" s="22" t="s">
        <v>977</v>
      </c>
      <c r="F105" s="16"/>
      <c r="G105" s="22" t="s">
        <v>1065</v>
      </c>
      <c r="H105" s="17"/>
      <c r="I105" s="35">
        <v>38400000</v>
      </c>
      <c r="J105" s="35">
        <v>10720000</v>
      </c>
      <c r="K105" s="35">
        <f t="shared" si="0"/>
        <v>27680000</v>
      </c>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row>
    <row r="106" spans="1:209" x14ac:dyDescent="0.25">
      <c r="A106" s="37">
        <v>43119</v>
      </c>
      <c r="B106" s="162">
        <v>299</v>
      </c>
      <c r="C106" s="24">
        <v>332</v>
      </c>
      <c r="D106" s="24">
        <v>328</v>
      </c>
      <c r="E106" s="22" t="s">
        <v>448</v>
      </c>
      <c r="F106" s="16"/>
      <c r="G106" s="22" t="s">
        <v>1066</v>
      </c>
      <c r="H106" s="17"/>
      <c r="I106" s="35">
        <v>38400000</v>
      </c>
      <c r="J106" s="35">
        <v>11040000</v>
      </c>
      <c r="K106" s="35">
        <f t="shared" si="0"/>
        <v>27360000</v>
      </c>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c r="GK106" s="17"/>
      <c r="GL106" s="17"/>
      <c r="GM106" s="17"/>
      <c r="GN106" s="17"/>
      <c r="GO106" s="17"/>
      <c r="GP106" s="17"/>
      <c r="GQ106" s="17"/>
      <c r="GR106" s="17"/>
      <c r="GS106" s="17"/>
      <c r="GT106" s="17"/>
      <c r="GU106" s="17"/>
      <c r="GV106" s="17"/>
      <c r="GW106" s="17"/>
      <c r="GX106" s="17"/>
      <c r="GY106" s="17"/>
      <c r="GZ106" s="17"/>
      <c r="HA106" s="17"/>
    </row>
    <row r="107" spans="1:209" x14ac:dyDescent="0.25">
      <c r="A107" s="37">
        <v>43119</v>
      </c>
      <c r="B107" s="162">
        <v>302</v>
      </c>
      <c r="C107" s="24">
        <v>335</v>
      </c>
      <c r="D107" s="24">
        <v>329</v>
      </c>
      <c r="E107" s="22" t="s">
        <v>448</v>
      </c>
      <c r="F107" s="16"/>
      <c r="G107" s="22" t="s">
        <v>1067</v>
      </c>
      <c r="H107" s="17"/>
      <c r="I107" s="35">
        <v>38400000</v>
      </c>
      <c r="J107" s="35">
        <v>11520000</v>
      </c>
      <c r="K107" s="35">
        <f t="shared" si="0"/>
        <v>26880000</v>
      </c>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row>
    <row r="108" spans="1:209" x14ac:dyDescent="0.25">
      <c r="A108" s="37">
        <v>43119</v>
      </c>
      <c r="B108" s="162">
        <v>347</v>
      </c>
      <c r="C108" s="24">
        <v>265</v>
      </c>
      <c r="D108" s="24">
        <v>338</v>
      </c>
      <c r="E108" s="22" t="s">
        <v>960</v>
      </c>
      <c r="F108" s="16"/>
      <c r="G108" s="22" t="s">
        <v>1068</v>
      </c>
      <c r="H108" s="17"/>
      <c r="I108" s="35">
        <v>44000000</v>
      </c>
      <c r="J108" s="35">
        <v>13200000</v>
      </c>
      <c r="K108" s="35">
        <f t="shared" si="0"/>
        <v>30800000</v>
      </c>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row>
    <row r="109" spans="1:209" x14ac:dyDescent="0.25">
      <c r="A109" s="37">
        <v>43119</v>
      </c>
      <c r="B109" s="162">
        <v>346</v>
      </c>
      <c r="C109" s="24">
        <v>317</v>
      </c>
      <c r="D109" s="24">
        <v>353</v>
      </c>
      <c r="E109" s="22" t="s">
        <v>967</v>
      </c>
      <c r="F109" s="16"/>
      <c r="G109" s="22" t="s">
        <v>1069</v>
      </c>
      <c r="H109" s="17"/>
      <c r="I109" s="35">
        <v>44000000</v>
      </c>
      <c r="J109" s="35">
        <v>12650000</v>
      </c>
      <c r="K109" s="35">
        <f t="shared" si="0"/>
        <v>31350000</v>
      </c>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row>
    <row r="110" spans="1:209" x14ac:dyDescent="0.25">
      <c r="A110" s="37">
        <v>43119</v>
      </c>
      <c r="B110" s="162">
        <v>303</v>
      </c>
      <c r="C110" s="24">
        <v>329</v>
      </c>
      <c r="D110" s="24">
        <v>355</v>
      </c>
      <c r="E110" s="22" t="s">
        <v>448</v>
      </c>
      <c r="F110" s="16"/>
      <c r="G110" s="22" t="s">
        <v>1070</v>
      </c>
      <c r="H110" s="17"/>
      <c r="I110" s="35">
        <v>38400000</v>
      </c>
      <c r="J110" s="35">
        <v>10880000</v>
      </c>
      <c r="K110" s="35">
        <f t="shared" si="0"/>
        <v>27520000</v>
      </c>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row>
    <row r="111" spans="1:209" x14ac:dyDescent="0.25">
      <c r="A111" s="37">
        <v>43119</v>
      </c>
      <c r="B111" s="162">
        <v>366</v>
      </c>
      <c r="C111" s="24">
        <v>341</v>
      </c>
      <c r="D111" s="24">
        <v>359</v>
      </c>
      <c r="E111" s="22" t="s">
        <v>978</v>
      </c>
      <c r="F111" s="16"/>
      <c r="G111" s="22" t="s">
        <v>1071</v>
      </c>
      <c r="H111" s="17"/>
      <c r="I111" s="35">
        <v>33744000</v>
      </c>
      <c r="J111" s="35">
        <v>9701400</v>
      </c>
      <c r="K111" s="35">
        <f t="shared" si="0"/>
        <v>24042600</v>
      </c>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row>
    <row r="112" spans="1:209" x14ac:dyDescent="0.25">
      <c r="A112" s="37">
        <v>43119</v>
      </c>
      <c r="B112" s="162">
        <v>368</v>
      </c>
      <c r="C112" s="24">
        <v>343</v>
      </c>
      <c r="D112" s="24">
        <v>360</v>
      </c>
      <c r="E112" s="22" t="s">
        <v>979</v>
      </c>
      <c r="F112" s="16"/>
      <c r="G112" s="22" t="s">
        <v>1072</v>
      </c>
      <c r="H112" s="17"/>
      <c r="I112" s="35">
        <v>48000000</v>
      </c>
      <c r="J112" s="35">
        <v>11600000</v>
      </c>
      <c r="K112" s="35">
        <f t="shared" si="0"/>
        <v>36400000</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row>
    <row r="113" spans="1:209" x14ac:dyDescent="0.25">
      <c r="A113" s="37">
        <v>43119</v>
      </c>
      <c r="B113" s="162">
        <v>239</v>
      </c>
      <c r="C113" s="24">
        <v>312</v>
      </c>
      <c r="D113" s="24">
        <v>362</v>
      </c>
      <c r="E113" s="22" t="s">
        <v>567</v>
      </c>
      <c r="F113" s="16"/>
      <c r="G113" s="22" t="s">
        <v>1073</v>
      </c>
      <c r="H113" s="17"/>
      <c r="I113" s="35">
        <v>16800000</v>
      </c>
      <c r="J113" s="35">
        <v>4830000</v>
      </c>
      <c r="K113" s="35">
        <f t="shared" si="0"/>
        <v>11970000</v>
      </c>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row>
    <row r="114" spans="1:209" x14ac:dyDescent="0.25">
      <c r="A114" s="37">
        <v>43119</v>
      </c>
      <c r="B114" s="162">
        <v>370</v>
      </c>
      <c r="C114" s="24">
        <v>359</v>
      </c>
      <c r="D114" s="24">
        <v>363</v>
      </c>
      <c r="E114" s="22" t="s">
        <v>570</v>
      </c>
      <c r="F114" s="16"/>
      <c r="G114" s="22" t="s">
        <v>1074</v>
      </c>
      <c r="H114" s="17"/>
      <c r="I114" s="35">
        <v>32000000</v>
      </c>
      <c r="J114" s="35">
        <v>9066667</v>
      </c>
      <c r="K114" s="35">
        <f t="shared" si="0"/>
        <v>22933333</v>
      </c>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row>
    <row r="115" spans="1:209" x14ac:dyDescent="0.25">
      <c r="A115" s="37">
        <v>43119</v>
      </c>
      <c r="B115" s="162">
        <v>373</v>
      </c>
      <c r="C115" s="24">
        <v>392</v>
      </c>
      <c r="D115" s="24">
        <v>365</v>
      </c>
      <c r="E115" s="22" t="s">
        <v>980</v>
      </c>
      <c r="F115" s="16"/>
      <c r="G115" s="22" t="s">
        <v>1075</v>
      </c>
      <c r="H115" s="17"/>
      <c r="I115" s="35">
        <v>39992000</v>
      </c>
      <c r="J115" s="35">
        <v>11497700</v>
      </c>
      <c r="K115" s="35">
        <f t="shared" si="0"/>
        <v>28494300</v>
      </c>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row>
    <row r="116" spans="1:209" x14ac:dyDescent="0.25">
      <c r="A116" s="37">
        <v>43119</v>
      </c>
      <c r="B116" s="162">
        <v>235</v>
      </c>
      <c r="C116" s="24">
        <v>308</v>
      </c>
      <c r="D116" s="24">
        <v>369</v>
      </c>
      <c r="E116" s="22" t="s">
        <v>567</v>
      </c>
      <c r="F116" s="16"/>
      <c r="G116" s="22" t="s">
        <v>1076</v>
      </c>
      <c r="H116" s="17"/>
      <c r="I116" s="35">
        <v>16800000</v>
      </c>
      <c r="J116" s="35">
        <v>4830000</v>
      </c>
      <c r="K116" s="35">
        <f t="shared" si="0"/>
        <v>11970000</v>
      </c>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row>
    <row r="117" spans="1:209" x14ac:dyDescent="0.25">
      <c r="A117" s="37">
        <v>43122</v>
      </c>
      <c r="B117" s="162">
        <v>281</v>
      </c>
      <c r="C117" s="24">
        <v>324</v>
      </c>
      <c r="D117" s="24">
        <v>374</v>
      </c>
      <c r="E117" s="22" t="s">
        <v>981</v>
      </c>
      <c r="F117" s="16"/>
      <c r="G117" s="22" t="s">
        <v>1077</v>
      </c>
      <c r="H117" s="17"/>
      <c r="I117" s="35">
        <v>39992000</v>
      </c>
      <c r="J117" s="35">
        <v>11331066</v>
      </c>
      <c r="K117" s="35">
        <f t="shared" si="0"/>
        <v>28660934</v>
      </c>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row>
    <row r="118" spans="1:209" x14ac:dyDescent="0.25">
      <c r="A118" s="37">
        <v>43122</v>
      </c>
      <c r="B118" s="162">
        <v>336</v>
      </c>
      <c r="C118" s="24">
        <v>279</v>
      </c>
      <c r="D118" s="24">
        <v>375</v>
      </c>
      <c r="E118" s="22" t="s">
        <v>982</v>
      </c>
      <c r="F118" s="16"/>
      <c r="G118" s="22" t="s">
        <v>1078</v>
      </c>
      <c r="H118" s="17"/>
      <c r="I118" s="35">
        <v>44000000</v>
      </c>
      <c r="J118" s="35">
        <v>12466667</v>
      </c>
      <c r="K118" s="35">
        <f t="shared" si="0"/>
        <v>31533333</v>
      </c>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c r="FG118" s="17"/>
      <c r="FH118" s="17"/>
      <c r="FI118" s="17"/>
      <c r="FJ118" s="17"/>
      <c r="FK118" s="17"/>
      <c r="FL118" s="17"/>
      <c r="FM118" s="17"/>
      <c r="FN118" s="17"/>
      <c r="FO118" s="17"/>
      <c r="FP118" s="17"/>
      <c r="FQ118" s="17"/>
      <c r="FR118" s="17"/>
      <c r="FS118" s="17"/>
      <c r="FT118" s="17"/>
      <c r="FU118" s="17"/>
      <c r="FV118" s="17"/>
      <c r="FW118" s="17"/>
      <c r="FX118" s="17"/>
      <c r="FY118" s="17"/>
      <c r="FZ118" s="17"/>
      <c r="GA118" s="17"/>
      <c r="GB118" s="17"/>
      <c r="GC118" s="17"/>
      <c r="GD118" s="17"/>
      <c r="GE118" s="17"/>
      <c r="GF118" s="17"/>
      <c r="GG118" s="17"/>
      <c r="GH118" s="17"/>
      <c r="GI118" s="17"/>
      <c r="GJ118" s="17"/>
      <c r="GK118" s="17"/>
      <c r="GL118" s="17"/>
      <c r="GM118" s="17"/>
      <c r="GN118" s="17"/>
      <c r="GO118" s="17"/>
      <c r="GP118" s="17"/>
      <c r="GQ118" s="17"/>
      <c r="GR118" s="17"/>
      <c r="GS118" s="17"/>
      <c r="GT118" s="17"/>
      <c r="GU118" s="17"/>
      <c r="GV118" s="17"/>
      <c r="GW118" s="17"/>
      <c r="GX118" s="17"/>
      <c r="GY118" s="17"/>
      <c r="GZ118" s="17"/>
      <c r="HA118" s="17"/>
    </row>
    <row r="119" spans="1:209" x14ac:dyDescent="0.25">
      <c r="A119" s="37">
        <v>43122</v>
      </c>
      <c r="B119" s="162">
        <v>332</v>
      </c>
      <c r="C119" s="24">
        <v>342</v>
      </c>
      <c r="D119" s="24">
        <v>382</v>
      </c>
      <c r="E119" s="22" t="s">
        <v>983</v>
      </c>
      <c r="F119" s="16"/>
      <c r="G119" s="22" t="s">
        <v>1079</v>
      </c>
      <c r="H119" s="17"/>
      <c r="I119" s="35">
        <v>39992000</v>
      </c>
      <c r="J119" s="35">
        <v>11497700</v>
      </c>
      <c r="K119" s="35">
        <f t="shared" si="0"/>
        <v>28494300</v>
      </c>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row>
    <row r="120" spans="1:209" x14ac:dyDescent="0.25">
      <c r="A120" s="37">
        <v>43122</v>
      </c>
      <c r="B120" s="162">
        <v>382</v>
      </c>
      <c r="C120" s="24">
        <v>404</v>
      </c>
      <c r="D120" s="24">
        <v>383</v>
      </c>
      <c r="E120" s="22" t="s">
        <v>584</v>
      </c>
      <c r="F120" s="16"/>
      <c r="G120" s="22" t="s">
        <v>1080</v>
      </c>
      <c r="H120" s="17"/>
      <c r="I120" s="35">
        <v>36000000</v>
      </c>
      <c r="J120" s="35">
        <v>10200000</v>
      </c>
      <c r="K120" s="35">
        <f t="shared" si="0"/>
        <v>25800000</v>
      </c>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row>
    <row r="121" spans="1:209" x14ac:dyDescent="0.25">
      <c r="A121" s="37">
        <v>43122</v>
      </c>
      <c r="B121" s="162">
        <v>298</v>
      </c>
      <c r="C121" s="24">
        <v>331</v>
      </c>
      <c r="D121" s="24">
        <v>387</v>
      </c>
      <c r="E121" s="22" t="s">
        <v>448</v>
      </c>
      <c r="F121" s="16"/>
      <c r="G121" s="22" t="s">
        <v>1081</v>
      </c>
      <c r="H121" s="17"/>
      <c r="I121" s="35">
        <v>38400000</v>
      </c>
      <c r="J121" s="35">
        <v>10880000</v>
      </c>
      <c r="K121" s="35">
        <f t="shared" si="0"/>
        <v>27520000</v>
      </c>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row>
    <row r="122" spans="1:209" x14ac:dyDescent="0.25">
      <c r="A122" s="37">
        <v>43122</v>
      </c>
      <c r="B122" s="162">
        <v>384</v>
      </c>
      <c r="C122" s="24">
        <v>406</v>
      </c>
      <c r="D122" s="24">
        <v>388</v>
      </c>
      <c r="E122" s="22" t="s">
        <v>584</v>
      </c>
      <c r="F122" s="16"/>
      <c r="G122" s="22" t="s">
        <v>1082</v>
      </c>
      <c r="H122" s="17"/>
      <c r="I122" s="35">
        <v>36000000</v>
      </c>
      <c r="J122" s="35">
        <v>10050000</v>
      </c>
      <c r="K122" s="35">
        <f t="shared" si="0"/>
        <v>25950000</v>
      </c>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c r="FG122" s="17"/>
      <c r="FH122" s="17"/>
      <c r="FI122" s="17"/>
      <c r="FJ122" s="17"/>
      <c r="FK122" s="17"/>
      <c r="FL122" s="17"/>
      <c r="FM122" s="17"/>
      <c r="FN122" s="17"/>
      <c r="FO122" s="17"/>
      <c r="FP122" s="17"/>
      <c r="FQ122" s="17"/>
      <c r="FR122" s="17"/>
      <c r="FS122" s="17"/>
      <c r="FT122" s="17"/>
      <c r="FU122" s="17"/>
      <c r="FV122" s="17"/>
      <c r="FW122" s="17"/>
      <c r="FX122" s="17"/>
      <c r="FY122" s="17"/>
      <c r="FZ122" s="17"/>
      <c r="GA122" s="17"/>
      <c r="GB122" s="17"/>
      <c r="GC122" s="17"/>
      <c r="GD122" s="17"/>
      <c r="GE122" s="17"/>
      <c r="GF122" s="17"/>
      <c r="GG122" s="17"/>
      <c r="GH122" s="17"/>
      <c r="GI122" s="17"/>
      <c r="GJ122" s="17"/>
      <c r="GK122" s="17"/>
      <c r="GL122" s="17"/>
      <c r="GM122" s="17"/>
      <c r="GN122" s="17"/>
      <c r="GO122" s="17"/>
      <c r="GP122" s="17"/>
      <c r="GQ122" s="17"/>
      <c r="GR122" s="17"/>
      <c r="GS122" s="17"/>
      <c r="GT122" s="17"/>
      <c r="GU122" s="17"/>
      <c r="GV122" s="17"/>
      <c r="GW122" s="17"/>
      <c r="GX122" s="17"/>
      <c r="GY122" s="17"/>
      <c r="GZ122" s="17"/>
      <c r="HA122" s="17"/>
    </row>
    <row r="123" spans="1:209" x14ac:dyDescent="0.25">
      <c r="A123" s="37">
        <v>43122</v>
      </c>
      <c r="B123" s="162">
        <v>339</v>
      </c>
      <c r="C123" s="24">
        <v>277</v>
      </c>
      <c r="D123" s="24">
        <v>389</v>
      </c>
      <c r="E123" s="22" t="s">
        <v>967</v>
      </c>
      <c r="F123" s="16"/>
      <c r="G123" s="22" t="s">
        <v>1083</v>
      </c>
      <c r="H123" s="17"/>
      <c r="I123" s="35">
        <v>44000000</v>
      </c>
      <c r="J123" s="35">
        <v>12466667</v>
      </c>
      <c r="K123" s="35">
        <f t="shared" si="0"/>
        <v>31533333</v>
      </c>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row>
    <row r="124" spans="1:209" x14ac:dyDescent="0.25">
      <c r="A124" s="37">
        <v>43122</v>
      </c>
      <c r="B124" s="162" t="s">
        <v>617</v>
      </c>
      <c r="C124" s="24">
        <v>455</v>
      </c>
      <c r="D124" s="24">
        <v>390</v>
      </c>
      <c r="E124" s="22" t="s">
        <v>984</v>
      </c>
      <c r="F124" s="16"/>
      <c r="G124" s="22" t="s">
        <v>1084</v>
      </c>
      <c r="H124" s="17"/>
      <c r="I124" s="35">
        <v>142147776</v>
      </c>
      <c r="J124" s="35">
        <v>142147776</v>
      </c>
      <c r="K124" s="35">
        <f t="shared" si="0"/>
        <v>0</v>
      </c>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row>
    <row r="125" spans="1:209" x14ac:dyDescent="0.25">
      <c r="A125" s="37">
        <v>43122</v>
      </c>
      <c r="B125" s="162" t="s">
        <v>618</v>
      </c>
      <c r="C125" s="24">
        <v>456</v>
      </c>
      <c r="D125" s="24">
        <v>391</v>
      </c>
      <c r="E125" s="22" t="s">
        <v>985</v>
      </c>
      <c r="F125" s="16"/>
      <c r="G125" s="22" t="s">
        <v>1084</v>
      </c>
      <c r="H125" s="17"/>
      <c r="I125" s="35">
        <v>4174749</v>
      </c>
      <c r="J125" s="35">
        <v>4174749</v>
      </c>
      <c r="K125" s="35">
        <f t="shared" si="0"/>
        <v>0</v>
      </c>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c r="FG125" s="17"/>
      <c r="FH125" s="17"/>
      <c r="FI125" s="17"/>
      <c r="FJ125" s="17"/>
      <c r="FK125" s="17"/>
      <c r="FL125" s="17"/>
      <c r="FM125" s="17"/>
      <c r="FN125" s="17"/>
      <c r="FO125" s="17"/>
      <c r="FP125" s="17"/>
      <c r="FQ125" s="17"/>
      <c r="FR125" s="17"/>
      <c r="FS125" s="17"/>
      <c r="FT125" s="17"/>
      <c r="FU125" s="17"/>
      <c r="FV125" s="17"/>
      <c r="FW125" s="17"/>
      <c r="FX125" s="17"/>
      <c r="FY125" s="17"/>
      <c r="FZ125" s="17"/>
      <c r="GA125" s="17"/>
      <c r="GB125" s="17"/>
      <c r="GC125" s="17"/>
      <c r="GD125" s="17"/>
      <c r="GE125" s="17"/>
      <c r="GF125" s="17"/>
      <c r="GG125" s="17"/>
      <c r="GH125" s="17"/>
      <c r="GI125" s="17"/>
      <c r="GJ125" s="17"/>
      <c r="GK125" s="17"/>
      <c r="GL125" s="17"/>
      <c r="GM125" s="17"/>
      <c r="GN125" s="17"/>
      <c r="GO125" s="17"/>
      <c r="GP125" s="17"/>
      <c r="GQ125" s="17"/>
      <c r="GR125" s="17"/>
      <c r="GS125" s="17"/>
      <c r="GT125" s="17"/>
      <c r="GU125" s="17"/>
      <c r="GV125" s="17"/>
      <c r="GW125" s="17"/>
      <c r="GX125" s="17"/>
      <c r="GY125" s="17"/>
      <c r="GZ125" s="17"/>
      <c r="HA125" s="17"/>
    </row>
    <row r="126" spans="1:209" x14ac:dyDescent="0.25">
      <c r="A126" s="37">
        <v>43122</v>
      </c>
      <c r="B126" s="162">
        <v>380</v>
      </c>
      <c r="C126" s="24">
        <v>402</v>
      </c>
      <c r="D126" s="24">
        <v>393</v>
      </c>
      <c r="E126" s="22" t="s">
        <v>584</v>
      </c>
      <c r="F126" s="16"/>
      <c r="G126" s="22" t="s">
        <v>1085</v>
      </c>
      <c r="H126" s="17"/>
      <c r="I126" s="35">
        <v>36000000</v>
      </c>
      <c r="J126" s="35">
        <v>10200000</v>
      </c>
      <c r="K126" s="35">
        <f t="shared" si="0"/>
        <v>25800000</v>
      </c>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7"/>
      <c r="FH126" s="17"/>
      <c r="FI126" s="17"/>
      <c r="FJ126" s="17"/>
      <c r="FK126" s="17"/>
      <c r="FL126" s="17"/>
      <c r="FM126" s="17"/>
      <c r="FN126" s="17"/>
      <c r="FO126" s="17"/>
      <c r="FP126" s="17"/>
      <c r="FQ126" s="17"/>
      <c r="FR126" s="17"/>
      <c r="FS126" s="17"/>
      <c r="FT126" s="17"/>
      <c r="FU126" s="17"/>
      <c r="FV126" s="17"/>
      <c r="FW126" s="17"/>
      <c r="FX126" s="17"/>
      <c r="FY126" s="17"/>
      <c r="FZ126" s="17"/>
      <c r="GA126" s="17"/>
      <c r="GB126" s="17"/>
      <c r="GC126" s="17"/>
      <c r="GD126" s="17"/>
      <c r="GE126" s="17"/>
      <c r="GF126" s="17"/>
      <c r="GG126" s="17"/>
      <c r="GH126" s="17"/>
      <c r="GI126" s="17"/>
      <c r="GJ126" s="17"/>
      <c r="GK126" s="17"/>
      <c r="GL126" s="17"/>
      <c r="GM126" s="17"/>
      <c r="GN126" s="17"/>
      <c r="GO126" s="17"/>
      <c r="GP126" s="17"/>
      <c r="GQ126" s="17"/>
      <c r="GR126" s="17"/>
      <c r="GS126" s="17"/>
      <c r="GT126" s="17"/>
      <c r="GU126" s="17"/>
      <c r="GV126" s="17"/>
      <c r="GW126" s="17"/>
      <c r="GX126" s="17"/>
      <c r="GY126" s="17"/>
      <c r="GZ126" s="17"/>
      <c r="HA126" s="17"/>
    </row>
    <row r="127" spans="1:209" x14ac:dyDescent="0.25">
      <c r="A127" s="37">
        <v>43122</v>
      </c>
      <c r="B127" s="162">
        <v>383</v>
      </c>
      <c r="C127" s="24">
        <v>405</v>
      </c>
      <c r="D127" s="24">
        <v>394</v>
      </c>
      <c r="E127" s="22" t="s">
        <v>584</v>
      </c>
      <c r="F127" s="16"/>
      <c r="G127" s="22" t="s">
        <v>1086</v>
      </c>
      <c r="H127" s="17"/>
      <c r="I127" s="35">
        <v>36000000</v>
      </c>
      <c r="J127" s="35">
        <v>10200000</v>
      </c>
      <c r="K127" s="35">
        <f t="shared" si="0"/>
        <v>25800000</v>
      </c>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7"/>
      <c r="ER127" s="17"/>
      <c r="ES127" s="17"/>
      <c r="ET127" s="17"/>
      <c r="EU127" s="17"/>
      <c r="EV127" s="17"/>
      <c r="EW127" s="17"/>
      <c r="EX127" s="17"/>
      <c r="EY127" s="17"/>
      <c r="EZ127" s="17"/>
      <c r="FA127" s="17"/>
      <c r="FB127" s="17"/>
      <c r="FC127" s="17"/>
      <c r="FD127" s="17"/>
      <c r="FE127" s="17"/>
      <c r="FF127" s="17"/>
      <c r="FG127" s="17"/>
      <c r="FH127" s="17"/>
      <c r="FI127" s="17"/>
      <c r="FJ127" s="17"/>
      <c r="FK127" s="17"/>
      <c r="FL127" s="17"/>
      <c r="FM127" s="17"/>
      <c r="FN127" s="17"/>
      <c r="FO127" s="17"/>
      <c r="FP127" s="17"/>
      <c r="FQ127" s="17"/>
      <c r="FR127" s="17"/>
      <c r="FS127" s="17"/>
      <c r="FT127" s="17"/>
      <c r="FU127" s="17"/>
      <c r="FV127" s="17"/>
      <c r="FW127" s="17"/>
      <c r="FX127" s="17"/>
      <c r="FY127" s="17"/>
      <c r="FZ127" s="17"/>
      <c r="GA127" s="17"/>
      <c r="GB127" s="17"/>
      <c r="GC127" s="17"/>
      <c r="GD127" s="17"/>
      <c r="GE127" s="17"/>
      <c r="GF127" s="17"/>
      <c r="GG127" s="17"/>
      <c r="GH127" s="17"/>
      <c r="GI127" s="17"/>
      <c r="GJ127" s="17"/>
      <c r="GK127" s="17"/>
      <c r="GL127" s="17"/>
      <c r="GM127" s="17"/>
      <c r="GN127" s="17"/>
      <c r="GO127" s="17"/>
      <c r="GP127" s="17"/>
      <c r="GQ127" s="17"/>
      <c r="GR127" s="17"/>
      <c r="GS127" s="17"/>
      <c r="GT127" s="17"/>
      <c r="GU127" s="17"/>
      <c r="GV127" s="17"/>
      <c r="GW127" s="17"/>
      <c r="GX127" s="17"/>
      <c r="GY127" s="17"/>
      <c r="GZ127" s="17"/>
      <c r="HA127" s="17"/>
    </row>
    <row r="128" spans="1:209" x14ac:dyDescent="0.25">
      <c r="A128" s="37">
        <v>43122</v>
      </c>
      <c r="B128" s="162">
        <v>397</v>
      </c>
      <c r="C128" s="24">
        <v>419</v>
      </c>
      <c r="D128" s="24">
        <v>395</v>
      </c>
      <c r="E128" s="22" t="s">
        <v>584</v>
      </c>
      <c r="F128" s="16"/>
      <c r="G128" s="22" t="s">
        <v>1087</v>
      </c>
      <c r="H128" s="17"/>
      <c r="I128" s="35">
        <v>36000000</v>
      </c>
      <c r="J128" s="35">
        <v>8400000</v>
      </c>
      <c r="K128" s="35">
        <f t="shared" si="0"/>
        <v>27600000</v>
      </c>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c r="EI128" s="17"/>
      <c r="EJ128" s="17"/>
      <c r="EK128" s="17"/>
      <c r="EL128" s="17"/>
      <c r="EM128" s="17"/>
      <c r="EN128" s="17"/>
      <c r="EO128" s="17"/>
      <c r="EP128" s="17"/>
      <c r="EQ128" s="17"/>
      <c r="ER128" s="17"/>
      <c r="ES128" s="17"/>
      <c r="ET128" s="17"/>
      <c r="EU128" s="17"/>
      <c r="EV128" s="17"/>
      <c r="EW128" s="17"/>
      <c r="EX128" s="17"/>
      <c r="EY128" s="17"/>
      <c r="EZ128" s="17"/>
      <c r="FA128" s="17"/>
      <c r="FB128" s="17"/>
      <c r="FC128" s="17"/>
      <c r="FD128" s="17"/>
      <c r="FE128" s="17"/>
      <c r="FF128" s="17"/>
      <c r="FG128" s="17"/>
      <c r="FH128" s="17"/>
      <c r="FI128" s="17"/>
      <c r="FJ128" s="17"/>
      <c r="FK128" s="17"/>
      <c r="FL128" s="17"/>
      <c r="FM128" s="17"/>
      <c r="FN128" s="17"/>
      <c r="FO128" s="17"/>
      <c r="FP128" s="17"/>
      <c r="FQ128" s="17"/>
      <c r="FR128" s="17"/>
      <c r="FS128" s="17"/>
      <c r="FT128" s="17"/>
      <c r="FU128" s="17"/>
      <c r="FV128" s="17"/>
      <c r="FW128" s="17"/>
      <c r="FX128" s="17"/>
      <c r="FY128" s="17"/>
      <c r="FZ128" s="17"/>
      <c r="GA128" s="17"/>
      <c r="GB128" s="17"/>
      <c r="GC128" s="17"/>
      <c r="GD128" s="17"/>
      <c r="GE128" s="17"/>
      <c r="GF128" s="17"/>
      <c r="GG128" s="17"/>
      <c r="GH128" s="17"/>
      <c r="GI128" s="17"/>
      <c r="GJ128" s="17"/>
      <c r="GK128" s="17"/>
      <c r="GL128" s="17"/>
      <c r="GM128" s="17"/>
      <c r="GN128" s="17"/>
      <c r="GO128" s="17"/>
      <c r="GP128" s="17"/>
      <c r="GQ128" s="17"/>
      <c r="GR128" s="17"/>
      <c r="GS128" s="17"/>
      <c r="GT128" s="17"/>
      <c r="GU128" s="17"/>
      <c r="GV128" s="17"/>
      <c r="GW128" s="17"/>
      <c r="GX128" s="17"/>
      <c r="GY128" s="17"/>
      <c r="GZ128" s="17"/>
      <c r="HA128" s="17"/>
    </row>
    <row r="129" spans="1:209" x14ac:dyDescent="0.25">
      <c r="A129" s="37">
        <v>43122</v>
      </c>
      <c r="B129" s="162">
        <v>398</v>
      </c>
      <c r="C129" s="24">
        <v>420</v>
      </c>
      <c r="D129" s="24">
        <v>396</v>
      </c>
      <c r="E129" s="22" t="s">
        <v>584</v>
      </c>
      <c r="F129" s="16"/>
      <c r="G129" s="22" t="s">
        <v>1088</v>
      </c>
      <c r="H129" s="17"/>
      <c r="I129" s="35">
        <v>36000000</v>
      </c>
      <c r="J129" s="35">
        <v>10200000</v>
      </c>
      <c r="K129" s="35">
        <f t="shared" si="0"/>
        <v>25800000</v>
      </c>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c r="EI129" s="17"/>
      <c r="EJ129" s="17"/>
      <c r="EK129" s="17"/>
      <c r="EL129" s="17"/>
      <c r="EM129" s="17"/>
      <c r="EN129" s="17"/>
      <c r="EO129" s="17"/>
      <c r="EP129" s="17"/>
      <c r="EQ129" s="17"/>
      <c r="ER129" s="17"/>
      <c r="ES129" s="17"/>
      <c r="ET129" s="17"/>
      <c r="EU129" s="17"/>
      <c r="EV129" s="17"/>
      <c r="EW129" s="17"/>
      <c r="EX129" s="17"/>
      <c r="EY129" s="17"/>
      <c r="EZ129" s="17"/>
      <c r="FA129" s="17"/>
      <c r="FB129" s="17"/>
      <c r="FC129" s="17"/>
      <c r="FD129" s="17"/>
      <c r="FE129" s="17"/>
      <c r="FF129" s="17"/>
      <c r="FG129" s="17"/>
      <c r="FH129" s="17"/>
      <c r="FI129" s="17"/>
      <c r="FJ129" s="17"/>
      <c r="FK129" s="17"/>
      <c r="FL129" s="17"/>
      <c r="FM129" s="17"/>
      <c r="FN129" s="17"/>
      <c r="FO129" s="17"/>
      <c r="FP129" s="17"/>
      <c r="FQ129" s="17"/>
      <c r="FR129" s="17"/>
      <c r="FS129" s="17"/>
      <c r="FT129" s="17"/>
      <c r="FU129" s="17"/>
      <c r="FV129" s="17"/>
      <c r="FW129" s="17"/>
      <c r="FX129" s="17"/>
      <c r="FY129" s="17"/>
      <c r="FZ129" s="17"/>
      <c r="GA129" s="17"/>
      <c r="GB129" s="17"/>
      <c r="GC129" s="17"/>
      <c r="GD129" s="17"/>
      <c r="GE129" s="17"/>
      <c r="GF129" s="17"/>
      <c r="GG129" s="17"/>
      <c r="GH129" s="17"/>
      <c r="GI129" s="17"/>
      <c r="GJ129" s="17"/>
      <c r="GK129" s="17"/>
      <c r="GL129" s="17"/>
      <c r="GM129" s="17"/>
      <c r="GN129" s="17"/>
      <c r="GO129" s="17"/>
      <c r="GP129" s="17"/>
      <c r="GQ129" s="17"/>
      <c r="GR129" s="17"/>
      <c r="GS129" s="17"/>
      <c r="GT129" s="17"/>
      <c r="GU129" s="17"/>
      <c r="GV129" s="17"/>
      <c r="GW129" s="17"/>
      <c r="GX129" s="17"/>
      <c r="GY129" s="17"/>
      <c r="GZ129" s="17"/>
      <c r="HA129" s="17"/>
    </row>
    <row r="130" spans="1:209" x14ac:dyDescent="0.25">
      <c r="A130" s="37">
        <v>43122</v>
      </c>
      <c r="B130" s="162">
        <v>414</v>
      </c>
      <c r="C130" s="24">
        <v>395</v>
      </c>
      <c r="D130" s="24">
        <v>400</v>
      </c>
      <c r="E130" s="22" t="s">
        <v>959</v>
      </c>
      <c r="F130" s="16"/>
      <c r="G130" s="22" t="s">
        <v>1089</v>
      </c>
      <c r="H130" s="17"/>
      <c r="I130" s="35">
        <v>35000000</v>
      </c>
      <c r="J130" s="35">
        <v>15866667</v>
      </c>
      <c r="K130" s="35">
        <f t="shared" si="0"/>
        <v>19133333</v>
      </c>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7"/>
      <c r="ER130" s="17"/>
      <c r="ES130" s="17"/>
      <c r="ET130" s="17"/>
      <c r="EU130" s="17"/>
      <c r="EV130" s="17"/>
      <c r="EW130" s="17"/>
      <c r="EX130" s="17"/>
      <c r="EY130" s="17"/>
      <c r="EZ130" s="17"/>
      <c r="FA130" s="17"/>
      <c r="FB130" s="17"/>
      <c r="FC130" s="17"/>
      <c r="FD130" s="17"/>
      <c r="FE130" s="17"/>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row>
    <row r="131" spans="1:209" x14ac:dyDescent="0.25">
      <c r="A131" s="37">
        <v>43122</v>
      </c>
      <c r="B131" s="162">
        <v>417</v>
      </c>
      <c r="C131" s="24">
        <v>434</v>
      </c>
      <c r="D131" s="24">
        <v>401</v>
      </c>
      <c r="E131" s="22" t="s">
        <v>596</v>
      </c>
      <c r="F131" s="16"/>
      <c r="G131" s="22" t="s">
        <v>1090</v>
      </c>
      <c r="H131" s="17"/>
      <c r="I131" s="35">
        <v>36000000</v>
      </c>
      <c r="J131" s="35">
        <v>10200000</v>
      </c>
      <c r="K131" s="35">
        <f t="shared" si="0"/>
        <v>25800000</v>
      </c>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7"/>
      <c r="ER131" s="17"/>
      <c r="ES131" s="17"/>
      <c r="ET131" s="17"/>
      <c r="EU131" s="17"/>
      <c r="EV131" s="17"/>
      <c r="EW131" s="17"/>
      <c r="EX131" s="17"/>
      <c r="EY131" s="17"/>
      <c r="EZ131" s="17"/>
      <c r="FA131" s="17"/>
      <c r="FB131" s="17"/>
      <c r="FC131" s="17"/>
      <c r="FD131" s="17"/>
      <c r="FE131" s="17"/>
      <c r="FF131" s="17"/>
      <c r="FG131" s="17"/>
      <c r="FH131" s="17"/>
      <c r="FI131" s="17"/>
      <c r="FJ131" s="17"/>
      <c r="FK131" s="17"/>
      <c r="FL131" s="17"/>
      <c r="FM131" s="17"/>
      <c r="FN131" s="17"/>
      <c r="FO131" s="17"/>
      <c r="FP131" s="17"/>
      <c r="FQ131" s="17"/>
      <c r="FR131" s="17"/>
      <c r="FS131" s="17"/>
      <c r="FT131" s="17"/>
      <c r="FU131" s="17"/>
      <c r="FV131" s="17"/>
      <c r="FW131" s="17"/>
      <c r="FX131" s="17"/>
      <c r="FY131" s="17"/>
      <c r="FZ131" s="17"/>
      <c r="GA131" s="17"/>
      <c r="GB131" s="17"/>
      <c r="GC131" s="17"/>
      <c r="GD131" s="17"/>
      <c r="GE131" s="17"/>
      <c r="GF131" s="17"/>
      <c r="GG131" s="17"/>
      <c r="GH131" s="17"/>
      <c r="GI131" s="17"/>
      <c r="GJ131" s="17"/>
      <c r="GK131" s="17"/>
      <c r="GL131" s="17"/>
      <c r="GM131" s="17"/>
      <c r="GN131" s="17"/>
      <c r="GO131" s="17"/>
      <c r="GP131" s="17"/>
      <c r="GQ131" s="17"/>
      <c r="GR131" s="17"/>
      <c r="GS131" s="17"/>
      <c r="GT131" s="17"/>
      <c r="GU131" s="17"/>
      <c r="GV131" s="17"/>
      <c r="GW131" s="17"/>
      <c r="GX131" s="17"/>
      <c r="GY131" s="17"/>
      <c r="GZ131" s="17"/>
      <c r="HA131" s="17"/>
    </row>
    <row r="132" spans="1:209" x14ac:dyDescent="0.25">
      <c r="A132" s="37">
        <v>43122</v>
      </c>
      <c r="B132" s="162">
        <v>422</v>
      </c>
      <c r="C132" s="24">
        <v>441</v>
      </c>
      <c r="D132" s="24">
        <v>402</v>
      </c>
      <c r="E132" s="22" t="s">
        <v>567</v>
      </c>
      <c r="F132" s="16"/>
      <c r="G132" s="22" t="s">
        <v>1091</v>
      </c>
      <c r="H132" s="17"/>
      <c r="I132" s="35">
        <v>17920000</v>
      </c>
      <c r="J132" s="35">
        <v>5077333</v>
      </c>
      <c r="K132" s="35">
        <f t="shared" si="0"/>
        <v>12842667</v>
      </c>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7"/>
      <c r="ER132" s="17"/>
      <c r="ES132" s="17"/>
      <c r="ET132" s="17"/>
      <c r="EU132" s="17"/>
      <c r="EV132" s="17"/>
      <c r="EW132" s="17"/>
      <c r="EX132" s="17"/>
      <c r="EY132" s="17"/>
      <c r="EZ132" s="17"/>
      <c r="FA132" s="17"/>
      <c r="FB132" s="17"/>
      <c r="FC132" s="17"/>
      <c r="FD132" s="17"/>
      <c r="FE132" s="17"/>
      <c r="FF132" s="17"/>
      <c r="FG132" s="17"/>
      <c r="FH132" s="17"/>
      <c r="FI132" s="17"/>
      <c r="FJ132" s="17"/>
      <c r="FK132" s="17"/>
      <c r="FL132" s="17"/>
      <c r="FM132" s="17"/>
      <c r="FN132" s="17"/>
      <c r="FO132" s="17"/>
      <c r="FP132" s="17"/>
      <c r="FQ132" s="17"/>
      <c r="FR132" s="17"/>
      <c r="FS132" s="17"/>
      <c r="FT132" s="17"/>
      <c r="FU132" s="17"/>
      <c r="FV132" s="17"/>
      <c r="FW132" s="17"/>
      <c r="FX132" s="17"/>
      <c r="FY132" s="17"/>
      <c r="FZ132" s="17"/>
      <c r="GA132" s="17"/>
      <c r="GB132" s="17"/>
      <c r="GC132" s="17"/>
      <c r="GD132" s="17"/>
      <c r="GE132" s="17"/>
      <c r="GF132" s="17"/>
      <c r="GG132" s="17"/>
      <c r="GH132" s="17"/>
      <c r="GI132" s="17"/>
      <c r="GJ132" s="17"/>
      <c r="GK132" s="17"/>
      <c r="GL132" s="17"/>
      <c r="GM132" s="17"/>
      <c r="GN132" s="17"/>
      <c r="GO132" s="17"/>
      <c r="GP132" s="17"/>
      <c r="GQ132" s="17"/>
      <c r="GR132" s="17"/>
      <c r="GS132" s="17"/>
      <c r="GT132" s="17"/>
      <c r="GU132" s="17"/>
      <c r="GV132" s="17"/>
      <c r="GW132" s="17"/>
      <c r="GX132" s="17"/>
      <c r="GY132" s="17"/>
      <c r="GZ132" s="17"/>
      <c r="HA132" s="17"/>
    </row>
    <row r="133" spans="1:209" x14ac:dyDescent="0.25">
      <c r="A133" s="37">
        <v>43122</v>
      </c>
      <c r="B133" s="162">
        <v>427</v>
      </c>
      <c r="C133" s="24">
        <v>433</v>
      </c>
      <c r="D133" s="24">
        <v>403</v>
      </c>
      <c r="E133" s="22" t="s">
        <v>986</v>
      </c>
      <c r="F133" s="16"/>
      <c r="G133" s="22" t="s">
        <v>1092</v>
      </c>
      <c r="H133" s="17"/>
      <c r="I133" s="35">
        <v>24368000</v>
      </c>
      <c r="J133" s="35">
        <v>6904267</v>
      </c>
      <c r="K133" s="35">
        <f t="shared" si="0"/>
        <v>17463733</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row>
    <row r="134" spans="1:209" x14ac:dyDescent="0.25">
      <c r="A134" s="37">
        <v>43122</v>
      </c>
      <c r="B134" s="162">
        <v>379</v>
      </c>
      <c r="C134" s="24">
        <v>401</v>
      </c>
      <c r="D134" s="24">
        <v>406</v>
      </c>
      <c r="E134" s="22" t="s">
        <v>584</v>
      </c>
      <c r="F134" s="16"/>
      <c r="G134" s="22" t="s">
        <v>1093</v>
      </c>
      <c r="H134" s="17"/>
      <c r="I134" s="35">
        <v>36000000</v>
      </c>
      <c r="J134" s="35">
        <v>10200000</v>
      </c>
      <c r="K134" s="35">
        <f t="shared" si="0"/>
        <v>25800000</v>
      </c>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7"/>
      <c r="ER134" s="17"/>
      <c r="ES134" s="17"/>
      <c r="ET134" s="17"/>
      <c r="EU134" s="17"/>
      <c r="EV134" s="17"/>
      <c r="EW134" s="17"/>
      <c r="EX134" s="17"/>
      <c r="EY134" s="17"/>
      <c r="EZ134" s="17"/>
      <c r="FA134" s="17"/>
      <c r="FB134" s="17"/>
      <c r="FC134" s="17"/>
      <c r="FD134" s="17"/>
      <c r="FE134" s="17"/>
      <c r="FF134" s="17"/>
      <c r="FG134" s="17"/>
      <c r="FH134" s="17"/>
      <c r="FI134" s="17"/>
      <c r="FJ134" s="17"/>
      <c r="FK134" s="17"/>
      <c r="FL134" s="17"/>
      <c r="FM134" s="17"/>
      <c r="FN134" s="17"/>
      <c r="FO134" s="17"/>
      <c r="FP134" s="17"/>
      <c r="FQ134" s="17"/>
      <c r="FR134" s="17"/>
      <c r="FS134" s="17"/>
      <c r="FT134" s="17"/>
      <c r="FU134" s="17"/>
      <c r="FV134" s="17"/>
      <c r="FW134" s="17"/>
      <c r="FX134" s="17"/>
      <c r="FY134" s="17"/>
      <c r="FZ134" s="17"/>
      <c r="GA134" s="17"/>
      <c r="GB134" s="17"/>
      <c r="GC134" s="17"/>
      <c r="GD134" s="17"/>
      <c r="GE134" s="17"/>
      <c r="GF134" s="17"/>
      <c r="GG134" s="17"/>
      <c r="GH134" s="17"/>
      <c r="GI134" s="17"/>
      <c r="GJ134" s="17"/>
      <c r="GK134" s="17"/>
      <c r="GL134" s="17"/>
      <c r="GM134" s="17"/>
      <c r="GN134" s="17"/>
      <c r="GO134" s="17"/>
      <c r="GP134" s="17"/>
      <c r="GQ134" s="17"/>
      <c r="GR134" s="17"/>
      <c r="GS134" s="17"/>
      <c r="GT134" s="17"/>
      <c r="GU134" s="17"/>
      <c r="GV134" s="17"/>
      <c r="GW134" s="17"/>
      <c r="GX134" s="17"/>
      <c r="GY134" s="17"/>
      <c r="GZ134" s="17"/>
      <c r="HA134" s="17"/>
    </row>
    <row r="135" spans="1:209" x14ac:dyDescent="0.25">
      <c r="A135" s="37">
        <v>43122</v>
      </c>
      <c r="B135" s="162">
        <v>387</v>
      </c>
      <c r="C135" s="24">
        <v>408</v>
      </c>
      <c r="D135" s="24">
        <v>408</v>
      </c>
      <c r="E135" s="22" t="s">
        <v>584</v>
      </c>
      <c r="F135" s="16"/>
      <c r="G135" s="22" t="s">
        <v>1094</v>
      </c>
      <c r="H135" s="17"/>
      <c r="I135" s="35">
        <v>36000000</v>
      </c>
      <c r="J135" s="35">
        <v>10200000</v>
      </c>
      <c r="K135" s="35">
        <f t="shared" si="0"/>
        <v>25800000</v>
      </c>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c r="FF135" s="17"/>
      <c r="FG135" s="17"/>
      <c r="FH135" s="17"/>
      <c r="FI135" s="17"/>
      <c r="FJ135" s="17"/>
      <c r="FK135" s="17"/>
      <c r="FL135" s="17"/>
      <c r="FM135" s="17"/>
      <c r="FN135" s="17"/>
      <c r="FO135" s="17"/>
      <c r="FP135" s="17"/>
      <c r="FQ135" s="17"/>
      <c r="FR135" s="17"/>
      <c r="FS135" s="17"/>
      <c r="FT135" s="17"/>
      <c r="FU135" s="17"/>
      <c r="FV135" s="17"/>
      <c r="FW135" s="17"/>
      <c r="FX135" s="17"/>
      <c r="FY135" s="17"/>
      <c r="FZ135" s="17"/>
      <c r="GA135" s="17"/>
      <c r="GB135" s="17"/>
      <c r="GC135" s="17"/>
      <c r="GD135" s="17"/>
      <c r="GE135" s="17"/>
      <c r="GF135" s="17"/>
      <c r="GG135" s="17"/>
      <c r="GH135" s="17"/>
      <c r="GI135" s="17"/>
      <c r="GJ135" s="17"/>
      <c r="GK135" s="17"/>
      <c r="GL135" s="17"/>
      <c r="GM135" s="17"/>
      <c r="GN135" s="17"/>
      <c r="GO135" s="17"/>
      <c r="GP135" s="17"/>
      <c r="GQ135" s="17"/>
      <c r="GR135" s="17"/>
      <c r="GS135" s="17"/>
      <c r="GT135" s="17"/>
      <c r="GU135" s="17"/>
      <c r="GV135" s="17"/>
      <c r="GW135" s="17"/>
      <c r="GX135" s="17"/>
      <c r="GY135" s="17"/>
      <c r="GZ135" s="17"/>
      <c r="HA135" s="17"/>
    </row>
    <row r="136" spans="1:209" x14ac:dyDescent="0.25">
      <c r="A136" s="37">
        <v>43122</v>
      </c>
      <c r="B136" s="162">
        <v>388</v>
      </c>
      <c r="C136" s="24">
        <v>409</v>
      </c>
      <c r="D136" s="24">
        <v>411</v>
      </c>
      <c r="E136" s="22" t="s">
        <v>584</v>
      </c>
      <c r="F136" s="16"/>
      <c r="G136" s="22" t="s">
        <v>1095</v>
      </c>
      <c r="H136" s="17"/>
      <c r="I136" s="35">
        <v>36000000</v>
      </c>
      <c r="J136" s="35">
        <v>10200000</v>
      </c>
      <c r="K136" s="35">
        <f t="shared" si="0"/>
        <v>25800000</v>
      </c>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7"/>
      <c r="FH136" s="17"/>
      <c r="FI136" s="17"/>
      <c r="FJ136" s="17"/>
      <c r="FK136" s="17"/>
      <c r="FL136" s="17"/>
      <c r="FM136" s="17"/>
      <c r="FN136" s="17"/>
      <c r="FO136" s="17"/>
      <c r="FP136" s="17"/>
      <c r="FQ136" s="17"/>
      <c r="FR136" s="17"/>
      <c r="FS136" s="17"/>
      <c r="FT136" s="17"/>
      <c r="FU136" s="17"/>
      <c r="FV136" s="17"/>
      <c r="FW136" s="17"/>
      <c r="FX136" s="17"/>
      <c r="FY136" s="17"/>
      <c r="FZ136" s="17"/>
      <c r="GA136" s="17"/>
      <c r="GB136" s="17"/>
      <c r="GC136" s="17"/>
      <c r="GD136" s="17"/>
      <c r="GE136" s="17"/>
      <c r="GF136" s="17"/>
      <c r="GG136" s="17"/>
      <c r="GH136" s="17"/>
      <c r="GI136" s="17"/>
      <c r="GJ136" s="17"/>
      <c r="GK136" s="17"/>
      <c r="GL136" s="17"/>
      <c r="GM136" s="17"/>
      <c r="GN136" s="17"/>
      <c r="GO136" s="17"/>
      <c r="GP136" s="17"/>
      <c r="GQ136" s="17"/>
      <c r="GR136" s="17"/>
      <c r="GS136" s="17"/>
      <c r="GT136" s="17"/>
      <c r="GU136" s="17"/>
      <c r="GV136" s="17"/>
      <c r="GW136" s="17"/>
      <c r="GX136" s="17"/>
      <c r="GY136" s="17"/>
      <c r="GZ136" s="17"/>
      <c r="HA136" s="17"/>
    </row>
    <row r="137" spans="1:209" x14ac:dyDescent="0.25">
      <c r="A137" s="37">
        <v>43122</v>
      </c>
      <c r="B137" s="162">
        <v>389</v>
      </c>
      <c r="C137" s="24">
        <v>410</v>
      </c>
      <c r="D137" s="24">
        <v>412</v>
      </c>
      <c r="E137" s="22" t="s">
        <v>584</v>
      </c>
      <c r="F137" s="16"/>
      <c r="G137" s="22" t="s">
        <v>1096</v>
      </c>
      <c r="H137" s="17"/>
      <c r="I137" s="35">
        <v>36000000</v>
      </c>
      <c r="J137" s="35">
        <v>10050000</v>
      </c>
      <c r="K137" s="35">
        <f t="shared" si="0"/>
        <v>25950000</v>
      </c>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row>
    <row r="138" spans="1:209" x14ac:dyDescent="0.25">
      <c r="A138" s="37">
        <v>43122</v>
      </c>
      <c r="B138" s="162">
        <v>372</v>
      </c>
      <c r="C138" s="24">
        <v>398</v>
      </c>
      <c r="D138" s="24">
        <v>414</v>
      </c>
      <c r="E138" s="22" t="s">
        <v>987</v>
      </c>
      <c r="F138" s="16"/>
      <c r="G138" s="22" t="s">
        <v>1097</v>
      </c>
      <c r="H138" s="17"/>
      <c r="I138" s="35">
        <v>44000000</v>
      </c>
      <c r="J138" s="35">
        <v>12283333</v>
      </c>
      <c r="K138" s="35">
        <f t="shared" si="0"/>
        <v>31716667</v>
      </c>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row>
    <row r="139" spans="1:209" x14ac:dyDescent="0.25">
      <c r="A139" s="37">
        <v>43122</v>
      </c>
      <c r="B139" s="162">
        <v>226</v>
      </c>
      <c r="C139" s="24">
        <v>299</v>
      </c>
      <c r="D139" s="24">
        <v>415</v>
      </c>
      <c r="E139" s="22" t="s">
        <v>567</v>
      </c>
      <c r="F139" s="16"/>
      <c r="G139" s="22" t="s">
        <v>1098</v>
      </c>
      <c r="H139" s="17"/>
      <c r="I139" s="35">
        <v>16800000</v>
      </c>
      <c r="J139" s="35">
        <v>4760000</v>
      </c>
      <c r="K139" s="35">
        <f t="shared" si="0"/>
        <v>12040000</v>
      </c>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c r="FF139" s="17"/>
      <c r="FG139" s="17"/>
      <c r="FH139" s="17"/>
      <c r="FI139" s="17"/>
      <c r="FJ139" s="17"/>
      <c r="FK139" s="17"/>
      <c r="FL139" s="17"/>
      <c r="FM139" s="17"/>
      <c r="FN139" s="17"/>
      <c r="FO139" s="17"/>
      <c r="FP139" s="17"/>
      <c r="FQ139" s="17"/>
      <c r="FR139" s="17"/>
      <c r="FS139" s="17"/>
      <c r="FT139" s="17"/>
      <c r="FU139" s="17"/>
      <c r="FV139" s="17"/>
      <c r="FW139" s="17"/>
      <c r="FX139" s="17"/>
      <c r="FY139" s="17"/>
      <c r="FZ139" s="17"/>
      <c r="GA139" s="17"/>
      <c r="GB139" s="17"/>
      <c r="GC139" s="17"/>
      <c r="GD139" s="17"/>
      <c r="GE139" s="17"/>
      <c r="GF139" s="17"/>
      <c r="GG139" s="17"/>
      <c r="GH139" s="17"/>
      <c r="GI139" s="17"/>
      <c r="GJ139" s="17"/>
      <c r="GK139" s="17"/>
      <c r="GL139" s="17"/>
      <c r="GM139" s="17"/>
      <c r="GN139" s="17"/>
      <c r="GO139" s="17"/>
      <c r="GP139" s="17"/>
      <c r="GQ139" s="17"/>
      <c r="GR139" s="17"/>
      <c r="GS139" s="17"/>
      <c r="GT139" s="17"/>
      <c r="GU139" s="17"/>
      <c r="GV139" s="17"/>
      <c r="GW139" s="17"/>
      <c r="GX139" s="17"/>
      <c r="GY139" s="17"/>
      <c r="GZ139" s="17"/>
      <c r="HA139" s="17"/>
    </row>
    <row r="140" spans="1:209" x14ac:dyDescent="0.25">
      <c r="A140" s="37">
        <v>43122</v>
      </c>
      <c r="B140" s="162">
        <v>392</v>
      </c>
      <c r="C140" s="24">
        <v>414</v>
      </c>
      <c r="D140" s="24">
        <v>417</v>
      </c>
      <c r="E140" s="22" t="s">
        <v>584</v>
      </c>
      <c r="F140" s="16"/>
      <c r="G140" s="22" t="s">
        <v>1099</v>
      </c>
      <c r="H140" s="17"/>
      <c r="I140" s="35">
        <v>36000000</v>
      </c>
      <c r="J140" s="35">
        <v>10200000</v>
      </c>
      <c r="K140" s="35">
        <f t="shared" si="0"/>
        <v>25800000</v>
      </c>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row>
    <row r="141" spans="1:209" x14ac:dyDescent="0.25">
      <c r="A141" s="37">
        <v>43122</v>
      </c>
      <c r="B141" s="162">
        <v>393</v>
      </c>
      <c r="C141" s="24">
        <v>415</v>
      </c>
      <c r="D141" s="24">
        <v>418</v>
      </c>
      <c r="E141" s="22" t="s">
        <v>584</v>
      </c>
      <c r="F141" s="16"/>
      <c r="G141" s="22" t="s">
        <v>1100</v>
      </c>
      <c r="H141" s="17"/>
      <c r="I141" s="35">
        <v>36000000</v>
      </c>
      <c r="J141" s="35">
        <v>10200000</v>
      </c>
      <c r="K141" s="35">
        <f t="shared" si="0"/>
        <v>25800000</v>
      </c>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row>
    <row r="142" spans="1:209" x14ac:dyDescent="0.25">
      <c r="A142" s="37">
        <v>43123</v>
      </c>
      <c r="B142" s="162">
        <v>304</v>
      </c>
      <c r="C142" s="24">
        <v>326</v>
      </c>
      <c r="D142" s="24">
        <v>420</v>
      </c>
      <c r="E142" s="22" t="s">
        <v>977</v>
      </c>
      <c r="F142" s="16"/>
      <c r="G142" s="22" t="s">
        <v>1101</v>
      </c>
      <c r="H142" s="17"/>
      <c r="I142" s="35">
        <v>38400000</v>
      </c>
      <c r="J142" s="35">
        <v>10880000</v>
      </c>
      <c r="K142" s="35">
        <f t="shared" si="0"/>
        <v>27520000</v>
      </c>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row>
    <row r="143" spans="1:209" x14ac:dyDescent="0.25">
      <c r="A143" s="37">
        <v>43123</v>
      </c>
      <c r="B143" s="162">
        <v>430</v>
      </c>
      <c r="C143" s="24">
        <v>425</v>
      </c>
      <c r="D143" s="24">
        <v>421</v>
      </c>
      <c r="E143" s="22" t="s">
        <v>988</v>
      </c>
      <c r="F143" s="16"/>
      <c r="G143" s="22" t="s">
        <v>1102</v>
      </c>
      <c r="H143" s="17"/>
      <c r="I143" s="35">
        <v>100000000</v>
      </c>
      <c r="J143" s="35">
        <v>0</v>
      </c>
      <c r="K143" s="35">
        <f t="shared" si="0"/>
        <v>100000000</v>
      </c>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7"/>
      <c r="ES143" s="17"/>
      <c r="ET143" s="17"/>
      <c r="EU143" s="17"/>
      <c r="EV143" s="17"/>
      <c r="EW143" s="17"/>
      <c r="EX143" s="17"/>
      <c r="EY143" s="17"/>
      <c r="EZ143" s="17"/>
      <c r="FA143" s="17"/>
      <c r="FB143" s="17"/>
      <c r="FC143" s="17"/>
      <c r="FD143" s="17"/>
      <c r="FE143" s="17"/>
      <c r="FF143" s="17"/>
      <c r="FG143" s="17"/>
      <c r="FH143" s="17"/>
      <c r="FI143" s="17"/>
      <c r="FJ143" s="17"/>
      <c r="FK143" s="17"/>
      <c r="FL143" s="17"/>
      <c r="FM143" s="17"/>
      <c r="FN143" s="17"/>
      <c r="FO143" s="17"/>
      <c r="FP143" s="17"/>
      <c r="FQ143" s="17"/>
      <c r="FR143" s="17"/>
      <c r="FS143" s="17"/>
      <c r="FT143" s="17"/>
      <c r="FU143" s="17"/>
      <c r="FV143" s="17"/>
      <c r="FW143" s="17"/>
      <c r="FX143" s="17"/>
      <c r="FY143" s="17"/>
      <c r="FZ143" s="17"/>
      <c r="GA143" s="17"/>
      <c r="GB143" s="17"/>
      <c r="GC143" s="17"/>
      <c r="GD143" s="17"/>
      <c r="GE143" s="17"/>
      <c r="GF143" s="17"/>
      <c r="GG143" s="17"/>
      <c r="GH143" s="17"/>
      <c r="GI143" s="17"/>
      <c r="GJ143" s="17"/>
      <c r="GK143" s="17"/>
      <c r="GL143" s="17"/>
      <c r="GM143" s="17"/>
      <c r="GN143" s="17"/>
      <c r="GO143" s="17"/>
      <c r="GP143" s="17"/>
      <c r="GQ143" s="17"/>
      <c r="GR143" s="17"/>
      <c r="GS143" s="17"/>
      <c r="GT143" s="17"/>
      <c r="GU143" s="17"/>
      <c r="GV143" s="17"/>
      <c r="GW143" s="17"/>
      <c r="GX143" s="17"/>
      <c r="GY143" s="17"/>
      <c r="GZ143" s="17"/>
      <c r="HA143" s="17"/>
    </row>
    <row r="144" spans="1:209" x14ac:dyDescent="0.25">
      <c r="A144" s="37">
        <v>43123</v>
      </c>
      <c r="B144" s="162">
        <v>436</v>
      </c>
      <c r="C144" s="24">
        <v>431</v>
      </c>
      <c r="D144" s="24">
        <v>423</v>
      </c>
      <c r="E144" s="22" t="s">
        <v>509</v>
      </c>
      <c r="F144" s="16"/>
      <c r="G144" s="22" t="s">
        <v>1103</v>
      </c>
      <c r="H144" s="17"/>
      <c r="I144" s="35">
        <v>39992000</v>
      </c>
      <c r="J144" s="35">
        <v>11164433</v>
      </c>
      <c r="K144" s="35">
        <f t="shared" si="0"/>
        <v>28827567</v>
      </c>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7"/>
      <c r="ER144" s="17"/>
      <c r="ES144" s="17"/>
      <c r="ET144" s="17"/>
      <c r="EU144" s="17"/>
      <c r="EV144" s="17"/>
      <c r="EW144" s="17"/>
      <c r="EX144" s="17"/>
      <c r="EY144" s="17"/>
      <c r="EZ144" s="17"/>
      <c r="FA144" s="17"/>
      <c r="FB144" s="17"/>
      <c r="FC144" s="17"/>
      <c r="FD144" s="17"/>
      <c r="FE144" s="17"/>
      <c r="FF144" s="17"/>
      <c r="FG144" s="17"/>
      <c r="FH144" s="17"/>
      <c r="FI144" s="17"/>
      <c r="FJ144" s="17"/>
      <c r="FK144" s="17"/>
      <c r="FL144" s="17"/>
      <c r="FM144" s="17"/>
      <c r="FN144" s="17"/>
      <c r="FO144" s="17"/>
      <c r="FP144" s="17"/>
      <c r="FQ144" s="17"/>
      <c r="FR144" s="17"/>
      <c r="FS144" s="17"/>
      <c r="FT144" s="17"/>
      <c r="FU144" s="17"/>
      <c r="FV144" s="17"/>
      <c r="FW144" s="17"/>
      <c r="FX144" s="17"/>
      <c r="FY144" s="17"/>
      <c r="FZ144" s="17"/>
      <c r="GA144" s="17"/>
      <c r="GB144" s="17"/>
      <c r="GC144" s="17"/>
      <c r="GD144" s="17"/>
      <c r="GE144" s="17"/>
      <c r="GF144" s="17"/>
      <c r="GG144" s="17"/>
      <c r="GH144" s="17"/>
      <c r="GI144" s="17"/>
      <c r="GJ144" s="17"/>
      <c r="GK144" s="17"/>
      <c r="GL144" s="17"/>
      <c r="GM144" s="17"/>
      <c r="GN144" s="17"/>
      <c r="GO144" s="17"/>
      <c r="GP144" s="17"/>
      <c r="GQ144" s="17"/>
      <c r="GR144" s="17"/>
      <c r="GS144" s="17"/>
      <c r="GT144" s="17"/>
      <c r="GU144" s="17"/>
      <c r="GV144" s="17"/>
      <c r="GW144" s="17"/>
      <c r="GX144" s="17"/>
      <c r="GY144" s="17"/>
      <c r="GZ144" s="17"/>
      <c r="HA144" s="17"/>
    </row>
    <row r="145" spans="1:209" x14ac:dyDescent="0.25">
      <c r="A145" s="37">
        <v>43123</v>
      </c>
      <c r="B145" s="162">
        <v>391</v>
      </c>
      <c r="C145" s="24">
        <v>413</v>
      </c>
      <c r="D145" s="24">
        <v>426</v>
      </c>
      <c r="E145" s="22" t="s">
        <v>584</v>
      </c>
      <c r="F145" s="16"/>
      <c r="G145" s="22" t="s">
        <v>1104</v>
      </c>
      <c r="H145" s="17"/>
      <c r="I145" s="35">
        <v>36000000</v>
      </c>
      <c r="J145" s="35">
        <v>10050000</v>
      </c>
      <c r="K145" s="35">
        <f t="shared" si="0"/>
        <v>25950000</v>
      </c>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7"/>
      <c r="ER145" s="17"/>
      <c r="ES145" s="17"/>
      <c r="ET145" s="17"/>
      <c r="EU145" s="17"/>
      <c r="EV145" s="17"/>
      <c r="EW145" s="17"/>
      <c r="EX145" s="17"/>
      <c r="EY145" s="17"/>
      <c r="EZ145" s="17"/>
      <c r="FA145" s="17"/>
      <c r="FB145" s="17"/>
      <c r="FC145" s="17"/>
      <c r="FD145" s="17"/>
      <c r="FE145" s="17"/>
      <c r="FF145" s="17"/>
      <c r="FG145" s="17"/>
      <c r="FH145" s="17"/>
      <c r="FI145" s="17"/>
      <c r="FJ145" s="17"/>
      <c r="FK145" s="17"/>
      <c r="FL145" s="17"/>
      <c r="FM145" s="17"/>
      <c r="FN145" s="17"/>
      <c r="FO145" s="17"/>
      <c r="FP145" s="17"/>
      <c r="FQ145" s="17"/>
      <c r="FR145" s="17"/>
      <c r="FS145" s="17"/>
      <c r="FT145" s="17"/>
      <c r="FU145" s="17"/>
      <c r="FV145" s="17"/>
      <c r="FW145" s="17"/>
      <c r="FX145" s="17"/>
      <c r="FY145" s="17"/>
      <c r="FZ145" s="17"/>
      <c r="GA145" s="17"/>
      <c r="GB145" s="17"/>
      <c r="GC145" s="17"/>
      <c r="GD145" s="17"/>
      <c r="GE145" s="17"/>
      <c r="GF145" s="17"/>
      <c r="GG145" s="17"/>
      <c r="GH145" s="17"/>
      <c r="GI145" s="17"/>
      <c r="GJ145" s="17"/>
      <c r="GK145" s="17"/>
      <c r="GL145" s="17"/>
      <c r="GM145" s="17"/>
      <c r="GN145" s="17"/>
      <c r="GO145" s="17"/>
      <c r="GP145" s="17"/>
      <c r="GQ145" s="17"/>
      <c r="GR145" s="17"/>
      <c r="GS145" s="17"/>
      <c r="GT145" s="17"/>
      <c r="GU145" s="17"/>
      <c r="GV145" s="17"/>
      <c r="GW145" s="17"/>
      <c r="GX145" s="17"/>
      <c r="GY145" s="17"/>
      <c r="GZ145" s="17"/>
      <c r="HA145" s="17"/>
    </row>
    <row r="146" spans="1:209" x14ac:dyDescent="0.25">
      <c r="A146" s="37">
        <v>43123</v>
      </c>
      <c r="B146" s="162">
        <v>394</v>
      </c>
      <c r="C146" s="24">
        <v>416</v>
      </c>
      <c r="D146" s="24">
        <v>427</v>
      </c>
      <c r="E146" s="22" t="s">
        <v>584</v>
      </c>
      <c r="F146" s="16"/>
      <c r="G146" s="22" t="s">
        <v>1105</v>
      </c>
      <c r="H146" s="17"/>
      <c r="I146" s="35">
        <v>36000000</v>
      </c>
      <c r="J146" s="35">
        <v>10200000</v>
      </c>
      <c r="K146" s="35">
        <f t="shared" si="0"/>
        <v>25800000</v>
      </c>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7"/>
      <c r="FH146" s="17"/>
      <c r="FI146" s="17"/>
      <c r="FJ146" s="17"/>
      <c r="FK146" s="17"/>
      <c r="FL146" s="17"/>
      <c r="FM146" s="17"/>
      <c r="FN146" s="17"/>
      <c r="FO146" s="17"/>
      <c r="FP146" s="17"/>
      <c r="FQ146" s="17"/>
      <c r="FR146" s="17"/>
      <c r="FS146" s="17"/>
      <c r="FT146" s="17"/>
      <c r="FU146" s="17"/>
      <c r="FV146" s="17"/>
      <c r="FW146" s="17"/>
      <c r="FX146" s="17"/>
      <c r="FY146" s="17"/>
      <c r="FZ146" s="17"/>
      <c r="GA146" s="17"/>
      <c r="GB146" s="17"/>
      <c r="GC146" s="17"/>
      <c r="GD146" s="17"/>
      <c r="GE146" s="17"/>
      <c r="GF146" s="17"/>
      <c r="GG146" s="17"/>
      <c r="GH146" s="17"/>
      <c r="GI146" s="17"/>
      <c r="GJ146" s="17"/>
      <c r="GK146" s="17"/>
      <c r="GL146" s="17"/>
      <c r="GM146" s="17"/>
      <c r="GN146" s="17"/>
      <c r="GO146" s="17"/>
      <c r="GP146" s="17"/>
      <c r="GQ146" s="17"/>
      <c r="GR146" s="17"/>
      <c r="GS146" s="17"/>
      <c r="GT146" s="17"/>
      <c r="GU146" s="17"/>
      <c r="GV146" s="17"/>
      <c r="GW146" s="17"/>
      <c r="GX146" s="17"/>
      <c r="GY146" s="17"/>
      <c r="GZ146" s="17"/>
      <c r="HA146" s="17"/>
    </row>
    <row r="147" spans="1:209" x14ac:dyDescent="0.25">
      <c r="A147" s="37">
        <v>43123</v>
      </c>
      <c r="B147" s="162">
        <v>395</v>
      </c>
      <c r="C147" s="24">
        <v>417</v>
      </c>
      <c r="D147" s="24">
        <v>428</v>
      </c>
      <c r="E147" s="22" t="s">
        <v>584</v>
      </c>
      <c r="F147" s="16"/>
      <c r="G147" s="22" t="s">
        <v>1106</v>
      </c>
      <c r="H147" s="17"/>
      <c r="I147" s="35">
        <v>36000000</v>
      </c>
      <c r="J147" s="35">
        <v>10200000</v>
      </c>
      <c r="K147" s="35">
        <f t="shared" si="0"/>
        <v>25800000</v>
      </c>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c r="EI147" s="17"/>
      <c r="EJ147" s="17"/>
      <c r="EK147" s="17"/>
      <c r="EL147" s="17"/>
      <c r="EM147" s="17"/>
      <c r="EN147" s="17"/>
      <c r="EO147" s="17"/>
      <c r="EP147" s="17"/>
      <c r="EQ147" s="17"/>
      <c r="ER147" s="17"/>
      <c r="ES147" s="17"/>
      <c r="ET147" s="17"/>
      <c r="EU147" s="17"/>
      <c r="EV147" s="17"/>
      <c r="EW147" s="17"/>
      <c r="EX147" s="17"/>
      <c r="EY147" s="17"/>
      <c r="EZ147" s="17"/>
      <c r="FA147" s="17"/>
      <c r="FB147" s="17"/>
      <c r="FC147" s="17"/>
      <c r="FD147" s="17"/>
      <c r="FE147" s="17"/>
      <c r="FF147" s="17"/>
      <c r="FG147" s="17"/>
      <c r="FH147" s="17"/>
      <c r="FI147" s="17"/>
      <c r="FJ147" s="17"/>
      <c r="FK147" s="17"/>
      <c r="FL147" s="17"/>
      <c r="FM147" s="17"/>
      <c r="FN147" s="17"/>
      <c r="FO147" s="17"/>
      <c r="FP147" s="17"/>
      <c r="FQ147" s="17"/>
      <c r="FR147" s="17"/>
      <c r="FS147" s="17"/>
      <c r="FT147" s="17"/>
      <c r="FU147" s="17"/>
      <c r="FV147" s="17"/>
      <c r="FW147" s="17"/>
      <c r="FX147" s="17"/>
      <c r="FY147" s="17"/>
      <c r="FZ147" s="17"/>
      <c r="GA147" s="17"/>
      <c r="GB147" s="17"/>
      <c r="GC147" s="17"/>
      <c r="GD147" s="17"/>
      <c r="GE147" s="17"/>
      <c r="GF147" s="17"/>
      <c r="GG147" s="17"/>
      <c r="GH147" s="17"/>
      <c r="GI147" s="17"/>
      <c r="GJ147" s="17"/>
      <c r="GK147" s="17"/>
      <c r="GL147" s="17"/>
      <c r="GM147" s="17"/>
      <c r="GN147" s="17"/>
      <c r="GO147" s="17"/>
      <c r="GP147" s="17"/>
      <c r="GQ147" s="17"/>
      <c r="GR147" s="17"/>
      <c r="GS147" s="17"/>
      <c r="GT147" s="17"/>
      <c r="GU147" s="17"/>
      <c r="GV147" s="17"/>
      <c r="GW147" s="17"/>
      <c r="GX147" s="17"/>
      <c r="GY147" s="17"/>
      <c r="GZ147" s="17"/>
      <c r="HA147" s="17"/>
    </row>
    <row r="148" spans="1:209" x14ac:dyDescent="0.25">
      <c r="A148" s="37">
        <v>43123</v>
      </c>
      <c r="B148" s="162">
        <v>400</v>
      </c>
      <c r="C148" s="24">
        <v>422</v>
      </c>
      <c r="D148" s="24">
        <v>429</v>
      </c>
      <c r="E148" s="22" t="s">
        <v>584</v>
      </c>
      <c r="F148" s="16"/>
      <c r="G148" s="22" t="s">
        <v>1107</v>
      </c>
      <c r="H148" s="17"/>
      <c r="I148" s="35">
        <v>36000000</v>
      </c>
      <c r="J148" s="35">
        <v>9150000</v>
      </c>
      <c r="K148" s="35">
        <f t="shared" si="0"/>
        <v>26850000</v>
      </c>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7"/>
      <c r="ER148" s="17"/>
      <c r="ES148" s="17"/>
      <c r="ET148" s="17"/>
      <c r="EU148" s="17"/>
      <c r="EV148" s="17"/>
      <c r="EW148" s="17"/>
      <c r="EX148" s="17"/>
      <c r="EY148" s="17"/>
      <c r="EZ148" s="17"/>
      <c r="FA148" s="17"/>
      <c r="FB148" s="17"/>
      <c r="FC148" s="17"/>
      <c r="FD148" s="17"/>
      <c r="FE148" s="17"/>
      <c r="FF148" s="17"/>
      <c r="FG148" s="17"/>
      <c r="FH148" s="17"/>
      <c r="FI148" s="17"/>
      <c r="FJ148" s="17"/>
      <c r="FK148" s="17"/>
      <c r="FL148" s="17"/>
      <c r="FM148" s="17"/>
      <c r="FN148" s="17"/>
      <c r="FO148" s="17"/>
      <c r="FP148" s="17"/>
      <c r="FQ148" s="17"/>
      <c r="FR148" s="17"/>
      <c r="FS148" s="17"/>
      <c r="FT148" s="17"/>
      <c r="FU148" s="17"/>
      <c r="FV148" s="17"/>
      <c r="FW148" s="17"/>
      <c r="FX148" s="17"/>
      <c r="FY148" s="17"/>
      <c r="FZ148" s="17"/>
      <c r="GA148" s="17"/>
      <c r="GB148" s="17"/>
      <c r="GC148" s="17"/>
      <c r="GD148" s="17"/>
      <c r="GE148" s="17"/>
      <c r="GF148" s="17"/>
      <c r="GG148" s="17"/>
      <c r="GH148" s="17"/>
      <c r="GI148" s="17"/>
      <c r="GJ148" s="17"/>
      <c r="GK148" s="17"/>
      <c r="GL148" s="17"/>
      <c r="GM148" s="17"/>
      <c r="GN148" s="17"/>
      <c r="GO148" s="17"/>
      <c r="GP148" s="17"/>
      <c r="GQ148" s="17"/>
      <c r="GR148" s="17"/>
      <c r="GS148" s="17"/>
      <c r="GT148" s="17"/>
      <c r="GU148" s="17"/>
      <c r="GV148" s="17"/>
      <c r="GW148" s="17"/>
      <c r="GX148" s="17"/>
      <c r="GY148" s="17"/>
      <c r="GZ148" s="17"/>
      <c r="HA148" s="17"/>
    </row>
    <row r="149" spans="1:209" x14ac:dyDescent="0.25">
      <c r="A149" s="37">
        <v>43123</v>
      </c>
      <c r="B149" s="162">
        <v>426</v>
      </c>
      <c r="C149" s="24">
        <v>432</v>
      </c>
      <c r="D149" s="24">
        <v>430</v>
      </c>
      <c r="E149" s="22" t="s">
        <v>599</v>
      </c>
      <c r="F149" s="16"/>
      <c r="G149" s="22" t="s">
        <v>1108</v>
      </c>
      <c r="H149" s="17"/>
      <c r="I149" s="35">
        <v>37800000</v>
      </c>
      <c r="J149" s="35">
        <v>10710000</v>
      </c>
      <c r="K149" s="35">
        <f t="shared" si="0"/>
        <v>27090000</v>
      </c>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row>
    <row r="150" spans="1:209" x14ac:dyDescent="0.25">
      <c r="A150" s="37">
        <v>43123</v>
      </c>
      <c r="B150" s="162">
        <v>423</v>
      </c>
      <c r="C150" s="24">
        <v>436</v>
      </c>
      <c r="D150" s="24">
        <v>432</v>
      </c>
      <c r="E150" s="22" t="s">
        <v>989</v>
      </c>
      <c r="F150" s="16"/>
      <c r="G150" s="22" t="s">
        <v>1109</v>
      </c>
      <c r="H150" s="17"/>
      <c r="I150" s="35">
        <v>39992000</v>
      </c>
      <c r="J150" s="35">
        <v>11164433</v>
      </c>
      <c r="K150" s="35">
        <f t="shared" si="0"/>
        <v>28827567</v>
      </c>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7"/>
      <c r="ER150" s="17"/>
      <c r="ES150" s="17"/>
      <c r="ET150" s="17"/>
      <c r="EU150" s="17"/>
      <c r="EV150" s="17"/>
      <c r="EW150" s="17"/>
      <c r="EX150" s="17"/>
      <c r="EY150" s="17"/>
      <c r="EZ150" s="17"/>
      <c r="FA150" s="17"/>
      <c r="FB150" s="17"/>
      <c r="FC150" s="17"/>
      <c r="FD150" s="17"/>
      <c r="FE150" s="17"/>
      <c r="FF150" s="17"/>
      <c r="FG150" s="17"/>
      <c r="FH150" s="17"/>
      <c r="FI150" s="17"/>
      <c r="FJ150" s="17"/>
      <c r="FK150" s="17"/>
      <c r="FL150" s="17"/>
      <c r="FM150" s="17"/>
      <c r="FN150" s="17"/>
      <c r="FO150" s="17"/>
      <c r="FP150" s="17"/>
      <c r="FQ150" s="17"/>
      <c r="FR150" s="17"/>
      <c r="FS150" s="17"/>
      <c r="FT150" s="17"/>
      <c r="FU150" s="17"/>
      <c r="FV150" s="17"/>
      <c r="FW150" s="17"/>
      <c r="FX150" s="17"/>
      <c r="FY150" s="17"/>
      <c r="FZ150" s="17"/>
      <c r="GA150" s="17"/>
      <c r="GB150" s="17"/>
      <c r="GC150" s="17"/>
      <c r="GD150" s="17"/>
      <c r="GE150" s="17"/>
      <c r="GF150" s="17"/>
      <c r="GG150" s="17"/>
      <c r="GH150" s="17"/>
      <c r="GI150" s="17"/>
      <c r="GJ150" s="17"/>
      <c r="GK150" s="17"/>
      <c r="GL150" s="17"/>
      <c r="GM150" s="17"/>
      <c r="GN150" s="17"/>
      <c r="GO150" s="17"/>
      <c r="GP150" s="17"/>
      <c r="GQ150" s="17"/>
      <c r="GR150" s="17"/>
      <c r="GS150" s="17"/>
      <c r="GT150" s="17"/>
      <c r="GU150" s="17"/>
      <c r="GV150" s="17"/>
      <c r="GW150" s="17"/>
      <c r="GX150" s="17"/>
      <c r="GY150" s="17"/>
      <c r="GZ150" s="17"/>
      <c r="HA150" s="17"/>
    </row>
    <row r="151" spans="1:209" x14ac:dyDescent="0.25">
      <c r="A151" s="37">
        <v>43123</v>
      </c>
      <c r="B151" s="162">
        <v>425</v>
      </c>
      <c r="C151" s="24">
        <v>423</v>
      </c>
      <c r="D151" s="24">
        <v>434</v>
      </c>
      <c r="E151" s="22" t="s">
        <v>990</v>
      </c>
      <c r="F151" s="16"/>
      <c r="G151" s="22" t="s">
        <v>1110</v>
      </c>
      <c r="H151" s="17"/>
      <c r="I151" s="35">
        <v>39992000</v>
      </c>
      <c r="J151" s="35">
        <v>11331066</v>
      </c>
      <c r="K151" s="35">
        <f t="shared" si="0"/>
        <v>28660934</v>
      </c>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7"/>
      <c r="ER151" s="17"/>
      <c r="ES151" s="17"/>
      <c r="ET151" s="17"/>
      <c r="EU151" s="17"/>
      <c r="EV151" s="17"/>
      <c r="EW151" s="17"/>
      <c r="EX151" s="17"/>
      <c r="EY151" s="17"/>
      <c r="EZ151" s="17"/>
      <c r="FA151" s="17"/>
      <c r="FB151" s="17"/>
      <c r="FC151" s="17"/>
      <c r="FD151" s="17"/>
      <c r="FE151" s="17"/>
      <c r="FF151" s="17"/>
      <c r="FG151" s="17"/>
      <c r="FH151" s="17"/>
      <c r="FI151" s="17"/>
      <c r="FJ151" s="17"/>
      <c r="FK151" s="17"/>
      <c r="FL151" s="17"/>
      <c r="FM151" s="17"/>
      <c r="FN151" s="17"/>
      <c r="FO151" s="17"/>
      <c r="FP151" s="17"/>
      <c r="FQ151" s="17"/>
      <c r="FR151" s="17"/>
      <c r="FS151" s="17"/>
      <c r="FT151" s="17"/>
      <c r="FU151" s="17"/>
      <c r="FV151" s="17"/>
      <c r="FW151" s="17"/>
      <c r="FX151" s="17"/>
      <c r="FY151" s="17"/>
      <c r="FZ151" s="17"/>
      <c r="GA151" s="17"/>
      <c r="GB151" s="17"/>
      <c r="GC151" s="17"/>
      <c r="GD151" s="17"/>
      <c r="GE151" s="17"/>
      <c r="GF151" s="17"/>
      <c r="GG151" s="17"/>
      <c r="GH151" s="17"/>
      <c r="GI151" s="17"/>
      <c r="GJ151" s="17"/>
      <c r="GK151" s="17"/>
      <c r="GL151" s="17"/>
      <c r="GM151" s="17"/>
      <c r="GN151" s="17"/>
      <c r="GO151" s="17"/>
      <c r="GP151" s="17"/>
      <c r="GQ151" s="17"/>
      <c r="GR151" s="17"/>
      <c r="GS151" s="17"/>
      <c r="GT151" s="17"/>
      <c r="GU151" s="17"/>
      <c r="GV151" s="17"/>
      <c r="GW151" s="17"/>
      <c r="GX151" s="17"/>
      <c r="GY151" s="17"/>
      <c r="GZ151" s="17"/>
      <c r="HA151" s="17"/>
    </row>
    <row r="152" spans="1:209" x14ac:dyDescent="0.25">
      <c r="A152" s="37">
        <v>43123</v>
      </c>
      <c r="B152" s="162">
        <v>390</v>
      </c>
      <c r="C152" s="24">
        <v>412</v>
      </c>
      <c r="D152" s="24">
        <v>436</v>
      </c>
      <c r="E152" s="22" t="s">
        <v>584</v>
      </c>
      <c r="F152" s="16"/>
      <c r="G152" s="22" t="s">
        <v>1111</v>
      </c>
      <c r="H152" s="17"/>
      <c r="I152" s="35">
        <v>36000000</v>
      </c>
      <c r="J152" s="35">
        <v>10200000</v>
      </c>
      <c r="K152" s="35">
        <f t="shared" si="0"/>
        <v>25800000</v>
      </c>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7"/>
      <c r="ER152" s="17"/>
      <c r="ES152" s="17"/>
      <c r="ET152" s="17"/>
      <c r="EU152" s="17"/>
      <c r="EV152" s="17"/>
      <c r="EW152" s="17"/>
      <c r="EX152" s="17"/>
      <c r="EY152" s="17"/>
      <c r="EZ152" s="17"/>
      <c r="FA152" s="17"/>
      <c r="FB152" s="17"/>
      <c r="FC152" s="17"/>
      <c r="FD152" s="17"/>
      <c r="FE152" s="17"/>
      <c r="FF152" s="17"/>
      <c r="FG152" s="17"/>
      <c r="FH152" s="17"/>
      <c r="FI152" s="17"/>
      <c r="FJ152" s="17"/>
      <c r="FK152" s="17"/>
      <c r="FL152" s="17"/>
      <c r="FM152" s="17"/>
      <c r="FN152" s="17"/>
      <c r="FO152" s="17"/>
      <c r="FP152" s="17"/>
      <c r="FQ152" s="17"/>
      <c r="FR152" s="17"/>
      <c r="FS152" s="17"/>
      <c r="FT152" s="17"/>
      <c r="FU152" s="17"/>
      <c r="FV152" s="17"/>
      <c r="FW152" s="17"/>
      <c r="FX152" s="17"/>
      <c r="FY152" s="17"/>
      <c r="FZ152" s="17"/>
      <c r="GA152" s="17"/>
      <c r="GB152" s="17"/>
      <c r="GC152" s="17"/>
      <c r="GD152" s="17"/>
      <c r="GE152" s="17"/>
      <c r="GF152" s="17"/>
      <c r="GG152" s="17"/>
      <c r="GH152" s="17"/>
      <c r="GI152" s="17"/>
      <c r="GJ152" s="17"/>
      <c r="GK152" s="17"/>
      <c r="GL152" s="17"/>
      <c r="GM152" s="17"/>
      <c r="GN152" s="17"/>
      <c r="GO152" s="17"/>
      <c r="GP152" s="17"/>
      <c r="GQ152" s="17"/>
      <c r="GR152" s="17"/>
      <c r="GS152" s="17"/>
      <c r="GT152" s="17"/>
      <c r="GU152" s="17"/>
      <c r="GV152" s="17"/>
      <c r="GW152" s="17"/>
      <c r="GX152" s="17"/>
      <c r="GY152" s="17"/>
      <c r="GZ152" s="17"/>
      <c r="HA152" s="17"/>
    </row>
    <row r="153" spans="1:209" x14ac:dyDescent="0.25">
      <c r="A153" s="37">
        <v>43123</v>
      </c>
      <c r="B153" s="162">
        <v>396</v>
      </c>
      <c r="C153" s="24">
        <v>418</v>
      </c>
      <c r="D153" s="24">
        <v>437</v>
      </c>
      <c r="E153" s="22" t="s">
        <v>584</v>
      </c>
      <c r="F153" s="16"/>
      <c r="G153" s="22" t="s">
        <v>1112</v>
      </c>
      <c r="H153" s="17"/>
      <c r="I153" s="35">
        <v>36000000</v>
      </c>
      <c r="J153" s="35">
        <v>10200000</v>
      </c>
      <c r="K153" s="35">
        <f t="shared" si="0"/>
        <v>25800000</v>
      </c>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7"/>
      <c r="ER153" s="17"/>
      <c r="ES153" s="17"/>
      <c r="ET153" s="17"/>
      <c r="EU153" s="17"/>
      <c r="EV153" s="17"/>
      <c r="EW153" s="17"/>
      <c r="EX153" s="17"/>
      <c r="EY153" s="17"/>
      <c r="EZ153" s="17"/>
      <c r="FA153" s="17"/>
      <c r="FB153" s="17"/>
      <c r="FC153" s="17"/>
      <c r="FD153" s="17"/>
      <c r="FE153" s="17"/>
      <c r="FF153" s="17"/>
      <c r="FG153" s="17"/>
      <c r="FH153" s="17"/>
      <c r="FI153" s="17"/>
      <c r="FJ153" s="17"/>
      <c r="FK153" s="17"/>
      <c r="FL153" s="17"/>
      <c r="FM153" s="17"/>
      <c r="FN153" s="17"/>
      <c r="FO153" s="17"/>
      <c r="FP153" s="17"/>
      <c r="FQ153" s="17"/>
      <c r="FR153" s="17"/>
      <c r="FS153" s="17"/>
      <c r="FT153" s="17"/>
      <c r="FU153" s="17"/>
      <c r="FV153" s="17"/>
      <c r="FW153" s="17"/>
      <c r="FX153" s="17"/>
      <c r="FY153" s="17"/>
      <c r="FZ153" s="17"/>
      <c r="GA153" s="17"/>
      <c r="GB153" s="17"/>
      <c r="GC153" s="17"/>
      <c r="GD153" s="17"/>
      <c r="GE153" s="17"/>
      <c r="GF153" s="17"/>
      <c r="GG153" s="17"/>
      <c r="GH153" s="17"/>
      <c r="GI153" s="17"/>
      <c r="GJ153" s="17"/>
      <c r="GK153" s="17"/>
      <c r="GL153" s="17"/>
      <c r="GM153" s="17"/>
      <c r="GN153" s="17"/>
      <c r="GO153" s="17"/>
      <c r="GP153" s="17"/>
      <c r="GQ153" s="17"/>
      <c r="GR153" s="17"/>
      <c r="GS153" s="17"/>
      <c r="GT153" s="17"/>
      <c r="GU153" s="17"/>
      <c r="GV153" s="17"/>
      <c r="GW153" s="17"/>
      <c r="GX153" s="17"/>
      <c r="GY153" s="17"/>
      <c r="GZ153" s="17"/>
      <c r="HA153" s="17"/>
    </row>
    <row r="154" spans="1:209" x14ac:dyDescent="0.25">
      <c r="A154" s="37">
        <v>43123</v>
      </c>
      <c r="B154" s="162">
        <v>415</v>
      </c>
      <c r="C154" s="24">
        <v>393</v>
      </c>
      <c r="D154" s="24">
        <v>439</v>
      </c>
      <c r="E154" s="22" t="s">
        <v>980</v>
      </c>
      <c r="F154" s="16"/>
      <c r="G154" s="22" t="s">
        <v>1113</v>
      </c>
      <c r="H154" s="17"/>
      <c r="I154" s="35">
        <v>44800000</v>
      </c>
      <c r="J154" s="35">
        <v>12693333</v>
      </c>
      <c r="K154" s="35">
        <f t="shared" si="0"/>
        <v>32106667</v>
      </c>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7"/>
      <c r="ER154" s="17"/>
      <c r="ES154" s="17"/>
      <c r="ET154" s="17"/>
      <c r="EU154" s="17"/>
      <c r="EV154" s="17"/>
      <c r="EW154" s="17"/>
      <c r="EX154" s="17"/>
      <c r="EY154" s="17"/>
      <c r="EZ154" s="17"/>
      <c r="FA154" s="17"/>
      <c r="FB154" s="17"/>
      <c r="FC154" s="17"/>
      <c r="FD154" s="17"/>
      <c r="FE154" s="17"/>
      <c r="FF154" s="17"/>
      <c r="FG154" s="17"/>
      <c r="FH154" s="17"/>
      <c r="FI154" s="17"/>
      <c r="FJ154" s="17"/>
      <c r="FK154" s="17"/>
      <c r="FL154" s="17"/>
      <c r="FM154" s="17"/>
      <c r="FN154" s="17"/>
      <c r="FO154" s="17"/>
      <c r="FP154" s="17"/>
      <c r="FQ154" s="17"/>
      <c r="FR154" s="17"/>
      <c r="FS154" s="17"/>
      <c r="FT154" s="17"/>
      <c r="FU154" s="17"/>
      <c r="FV154" s="17"/>
      <c r="FW154" s="17"/>
      <c r="FX154" s="17"/>
      <c r="FY154" s="17"/>
      <c r="FZ154" s="17"/>
      <c r="GA154" s="17"/>
      <c r="GB154" s="17"/>
      <c r="GC154" s="17"/>
      <c r="GD154" s="17"/>
      <c r="GE154" s="17"/>
      <c r="GF154" s="17"/>
      <c r="GG154" s="17"/>
      <c r="GH154" s="17"/>
      <c r="GI154" s="17"/>
      <c r="GJ154" s="17"/>
      <c r="GK154" s="17"/>
      <c r="GL154" s="17"/>
      <c r="GM154" s="17"/>
      <c r="GN154" s="17"/>
      <c r="GO154" s="17"/>
      <c r="GP154" s="17"/>
      <c r="GQ154" s="17"/>
      <c r="GR154" s="17"/>
      <c r="GS154" s="17"/>
      <c r="GT154" s="17"/>
      <c r="GU154" s="17"/>
      <c r="GV154" s="17"/>
      <c r="GW154" s="17"/>
      <c r="GX154" s="17"/>
      <c r="GY154" s="17"/>
      <c r="GZ154" s="17"/>
      <c r="HA154" s="17"/>
    </row>
    <row r="155" spans="1:209" x14ac:dyDescent="0.25">
      <c r="A155" s="37">
        <v>43123</v>
      </c>
      <c r="B155" s="162">
        <v>428</v>
      </c>
      <c r="C155" s="24">
        <v>396</v>
      </c>
      <c r="D155" s="24">
        <v>440</v>
      </c>
      <c r="E155" s="22" t="s">
        <v>613</v>
      </c>
      <c r="F155" s="16"/>
      <c r="G155" s="22" t="s">
        <v>1114</v>
      </c>
      <c r="H155" s="17"/>
      <c r="I155" s="35">
        <v>36000000</v>
      </c>
      <c r="J155" s="35">
        <v>10050000</v>
      </c>
      <c r="K155" s="35">
        <f t="shared" si="0"/>
        <v>25950000</v>
      </c>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c r="EI155" s="17"/>
      <c r="EJ155" s="17"/>
      <c r="EK155" s="17"/>
      <c r="EL155" s="17"/>
      <c r="EM155" s="17"/>
      <c r="EN155" s="17"/>
      <c r="EO155" s="17"/>
      <c r="EP155" s="17"/>
      <c r="EQ155" s="17"/>
      <c r="ER155" s="17"/>
      <c r="ES155" s="17"/>
      <c r="ET155" s="17"/>
      <c r="EU155" s="17"/>
      <c r="EV155" s="17"/>
      <c r="EW155" s="17"/>
      <c r="EX155" s="17"/>
      <c r="EY155" s="17"/>
      <c r="EZ155" s="17"/>
      <c r="FA155" s="17"/>
      <c r="FB155" s="17"/>
      <c r="FC155" s="17"/>
      <c r="FD155" s="17"/>
      <c r="FE155" s="17"/>
      <c r="FF155" s="17"/>
      <c r="FG155" s="17"/>
      <c r="FH155" s="17"/>
      <c r="FI155" s="17"/>
      <c r="FJ155" s="17"/>
      <c r="FK155" s="17"/>
      <c r="FL155" s="17"/>
      <c r="FM155" s="17"/>
      <c r="FN155" s="17"/>
      <c r="FO155" s="17"/>
      <c r="FP155" s="17"/>
      <c r="FQ155" s="17"/>
      <c r="FR155" s="17"/>
      <c r="FS155" s="17"/>
      <c r="FT155" s="17"/>
      <c r="FU155" s="17"/>
      <c r="FV155" s="17"/>
      <c r="FW155" s="17"/>
      <c r="FX155" s="17"/>
      <c r="FY155" s="17"/>
      <c r="FZ155" s="17"/>
      <c r="GA155" s="17"/>
      <c r="GB155" s="17"/>
      <c r="GC155" s="17"/>
      <c r="GD155" s="17"/>
      <c r="GE155" s="17"/>
      <c r="GF155" s="17"/>
      <c r="GG155" s="17"/>
      <c r="GH155" s="17"/>
      <c r="GI155" s="17"/>
      <c r="GJ155" s="17"/>
      <c r="GK155" s="17"/>
      <c r="GL155" s="17"/>
      <c r="GM155" s="17"/>
      <c r="GN155" s="17"/>
      <c r="GO155" s="17"/>
      <c r="GP155" s="17"/>
      <c r="GQ155" s="17"/>
      <c r="GR155" s="17"/>
      <c r="GS155" s="17"/>
      <c r="GT155" s="17"/>
      <c r="GU155" s="17"/>
      <c r="GV155" s="17"/>
      <c r="GW155" s="17"/>
      <c r="GX155" s="17"/>
      <c r="GY155" s="17"/>
      <c r="GZ155" s="17"/>
      <c r="HA155" s="17"/>
    </row>
    <row r="156" spans="1:209" x14ac:dyDescent="0.25">
      <c r="A156" s="37">
        <v>43123</v>
      </c>
      <c r="B156" s="162">
        <v>297</v>
      </c>
      <c r="C156" s="24">
        <v>330</v>
      </c>
      <c r="D156" s="24">
        <v>443</v>
      </c>
      <c r="E156" s="22" t="s">
        <v>448</v>
      </c>
      <c r="F156" s="16"/>
      <c r="G156" s="22" t="s">
        <v>1115</v>
      </c>
      <c r="H156" s="17"/>
      <c r="I156" s="35">
        <v>38400000</v>
      </c>
      <c r="J156" s="35">
        <v>5920000</v>
      </c>
      <c r="K156" s="35">
        <f t="shared" si="0"/>
        <v>32480000</v>
      </c>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7"/>
      <c r="FH156" s="17"/>
      <c r="FI156" s="17"/>
      <c r="FJ156" s="17"/>
      <c r="FK156" s="17"/>
      <c r="FL156" s="17"/>
      <c r="FM156" s="17"/>
      <c r="FN156" s="17"/>
      <c r="FO156" s="17"/>
      <c r="FP156" s="17"/>
      <c r="FQ156" s="17"/>
      <c r="FR156" s="17"/>
      <c r="FS156" s="17"/>
      <c r="FT156" s="17"/>
      <c r="FU156" s="17"/>
      <c r="FV156" s="17"/>
      <c r="FW156" s="17"/>
      <c r="FX156" s="17"/>
      <c r="FY156" s="17"/>
      <c r="FZ156" s="17"/>
      <c r="GA156" s="17"/>
      <c r="GB156" s="17"/>
      <c r="GC156" s="17"/>
      <c r="GD156" s="17"/>
      <c r="GE156" s="17"/>
      <c r="GF156" s="17"/>
      <c r="GG156" s="17"/>
      <c r="GH156" s="17"/>
      <c r="GI156" s="17"/>
      <c r="GJ156" s="17"/>
      <c r="GK156" s="17"/>
      <c r="GL156" s="17"/>
      <c r="GM156" s="17"/>
      <c r="GN156" s="17"/>
      <c r="GO156" s="17"/>
      <c r="GP156" s="17"/>
      <c r="GQ156" s="17"/>
      <c r="GR156" s="17"/>
      <c r="GS156" s="17"/>
      <c r="GT156" s="17"/>
      <c r="GU156" s="17"/>
      <c r="GV156" s="17"/>
      <c r="GW156" s="17"/>
      <c r="GX156" s="17"/>
      <c r="GY156" s="17"/>
      <c r="GZ156" s="17"/>
      <c r="HA156" s="17"/>
    </row>
    <row r="157" spans="1:209" x14ac:dyDescent="0.25">
      <c r="A157" s="37">
        <v>43123</v>
      </c>
      <c r="B157" s="162">
        <v>365</v>
      </c>
      <c r="C157" s="24">
        <v>313</v>
      </c>
      <c r="D157" s="24">
        <v>445</v>
      </c>
      <c r="E157" s="22" t="s">
        <v>991</v>
      </c>
      <c r="F157" s="16"/>
      <c r="G157" s="22" t="s">
        <v>1116</v>
      </c>
      <c r="H157" s="17"/>
      <c r="I157" s="35">
        <v>41600000</v>
      </c>
      <c r="J157" s="35">
        <v>11786666</v>
      </c>
      <c r="K157" s="35">
        <f t="shared" si="0"/>
        <v>29813334</v>
      </c>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7"/>
      <c r="ER157" s="17"/>
      <c r="ES157" s="17"/>
      <c r="ET157" s="17"/>
      <c r="EU157" s="17"/>
      <c r="EV157" s="17"/>
      <c r="EW157" s="17"/>
      <c r="EX157" s="17"/>
      <c r="EY157" s="17"/>
      <c r="EZ157" s="17"/>
      <c r="FA157" s="17"/>
      <c r="FB157" s="17"/>
      <c r="FC157" s="17"/>
      <c r="FD157" s="17"/>
      <c r="FE157" s="17"/>
      <c r="FF157" s="17"/>
      <c r="FG157" s="17"/>
      <c r="FH157" s="17"/>
      <c r="FI157" s="17"/>
      <c r="FJ157" s="17"/>
      <c r="FK157" s="17"/>
      <c r="FL157" s="17"/>
      <c r="FM157" s="17"/>
      <c r="FN157" s="17"/>
      <c r="FO157" s="17"/>
      <c r="FP157" s="17"/>
      <c r="FQ157" s="17"/>
      <c r="FR157" s="17"/>
      <c r="FS157" s="17"/>
      <c r="FT157" s="17"/>
      <c r="FU157" s="17"/>
      <c r="FV157" s="17"/>
      <c r="FW157" s="17"/>
      <c r="FX157" s="17"/>
      <c r="FY157" s="17"/>
      <c r="FZ157" s="17"/>
      <c r="GA157" s="17"/>
      <c r="GB157" s="17"/>
      <c r="GC157" s="17"/>
      <c r="GD157" s="17"/>
      <c r="GE157" s="17"/>
      <c r="GF157" s="17"/>
      <c r="GG157" s="17"/>
      <c r="GH157" s="17"/>
      <c r="GI157" s="17"/>
      <c r="GJ157" s="17"/>
      <c r="GK157" s="17"/>
      <c r="GL157" s="17"/>
      <c r="GM157" s="17"/>
      <c r="GN157" s="17"/>
      <c r="GO157" s="17"/>
      <c r="GP157" s="17"/>
      <c r="GQ157" s="17"/>
      <c r="GR157" s="17"/>
      <c r="GS157" s="17"/>
      <c r="GT157" s="17"/>
      <c r="GU157" s="17"/>
      <c r="GV157" s="17"/>
      <c r="GW157" s="17"/>
      <c r="GX157" s="17"/>
      <c r="GY157" s="17"/>
      <c r="GZ157" s="17"/>
      <c r="HA157" s="17"/>
    </row>
    <row r="158" spans="1:209" x14ac:dyDescent="0.25">
      <c r="A158" s="37">
        <v>43123</v>
      </c>
      <c r="B158" s="162">
        <v>399</v>
      </c>
      <c r="C158" s="24">
        <v>421</v>
      </c>
      <c r="D158" s="24">
        <v>446</v>
      </c>
      <c r="E158" s="22" t="s">
        <v>584</v>
      </c>
      <c r="F158" s="16"/>
      <c r="G158" s="22" t="s">
        <v>1117</v>
      </c>
      <c r="H158" s="17"/>
      <c r="I158" s="35">
        <v>36000000</v>
      </c>
      <c r="J158" s="35">
        <v>10050000</v>
      </c>
      <c r="K158" s="35">
        <f t="shared" si="0"/>
        <v>25950000</v>
      </c>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7"/>
      <c r="ER158" s="17"/>
      <c r="ES158" s="17"/>
      <c r="ET158" s="17"/>
      <c r="EU158" s="17"/>
      <c r="EV158" s="17"/>
      <c r="EW158" s="17"/>
      <c r="EX158" s="17"/>
      <c r="EY158" s="17"/>
      <c r="EZ158" s="17"/>
      <c r="FA158" s="17"/>
      <c r="FB158" s="17"/>
      <c r="FC158" s="17"/>
      <c r="FD158" s="17"/>
      <c r="FE158" s="17"/>
      <c r="FF158" s="17"/>
      <c r="FG158" s="17"/>
      <c r="FH158" s="17"/>
      <c r="FI158" s="17"/>
      <c r="FJ158" s="17"/>
      <c r="FK158" s="17"/>
      <c r="FL158" s="17"/>
      <c r="FM158" s="17"/>
      <c r="FN158" s="17"/>
      <c r="FO158" s="17"/>
      <c r="FP158" s="17"/>
      <c r="FQ158" s="17"/>
      <c r="FR158" s="17"/>
      <c r="FS158" s="17"/>
      <c r="FT158" s="17"/>
      <c r="FU158" s="17"/>
      <c r="FV158" s="17"/>
      <c r="FW158" s="17"/>
      <c r="FX158" s="17"/>
      <c r="FY158" s="17"/>
      <c r="FZ158" s="17"/>
      <c r="GA158" s="17"/>
      <c r="GB158" s="17"/>
      <c r="GC158" s="17"/>
      <c r="GD158" s="17"/>
      <c r="GE158" s="17"/>
      <c r="GF158" s="17"/>
      <c r="GG158" s="17"/>
      <c r="GH158" s="17"/>
      <c r="GI158" s="17"/>
      <c r="GJ158" s="17"/>
      <c r="GK158" s="17"/>
      <c r="GL158" s="17"/>
      <c r="GM158" s="17"/>
      <c r="GN158" s="17"/>
      <c r="GO158" s="17"/>
      <c r="GP158" s="17"/>
      <c r="GQ158" s="17"/>
      <c r="GR158" s="17"/>
      <c r="GS158" s="17"/>
      <c r="GT158" s="17"/>
      <c r="GU158" s="17"/>
      <c r="GV158" s="17"/>
      <c r="GW158" s="17"/>
      <c r="GX158" s="17"/>
      <c r="GY158" s="17"/>
      <c r="GZ158" s="17"/>
      <c r="HA158" s="17"/>
    </row>
    <row r="159" spans="1:209" x14ac:dyDescent="0.25">
      <c r="A159" s="37">
        <v>43123</v>
      </c>
      <c r="B159" s="162">
        <v>419</v>
      </c>
      <c r="C159" s="24">
        <v>435</v>
      </c>
      <c r="D159" s="24">
        <v>448</v>
      </c>
      <c r="E159" s="22" t="s">
        <v>992</v>
      </c>
      <c r="F159" s="16"/>
      <c r="G159" s="22" t="s">
        <v>1118</v>
      </c>
      <c r="H159" s="17"/>
      <c r="I159" s="35">
        <v>44000000</v>
      </c>
      <c r="J159" s="35">
        <v>12466667</v>
      </c>
      <c r="K159" s="35">
        <f t="shared" si="0"/>
        <v>31533333</v>
      </c>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7"/>
      <c r="ER159" s="17"/>
      <c r="ES159" s="17"/>
      <c r="ET159" s="17"/>
      <c r="EU159" s="17"/>
      <c r="EV159" s="17"/>
      <c r="EW159" s="17"/>
      <c r="EX159" s="17"/>
      <c r="EY159" s="17"/>
      <c r="EZ159" s="17"/>
      <c r="FA159" s="17"/>
      <c r="FB159" s="17"/>
      <c r="FC159" s="17"/>
      <c r="FD159" s="17"/>
      <c r="FE159" s="17"/>
      <c r="FF159" s="17"/>
      <c r="FG159" s="17"/>
      <c r="FH159" s="17"/>
      <c r="FI159" s="17"/>
      <c r="FJ159" s="17"/>
      <c r="FK159" s="17"/>
      <c r="FL159" s="17"/>
      <c r="FM159" s="17"/>
      <c r="FN159" s="17"/>
      <c r="FO159" s="17"/>
      <c r="FP159" s="17"/>
      <c r="FQ159" s="17"/>
      <c r="FR159" s="17"/>
      <c r="FS159" s="17"/>
      <c r="FT159" s="17"/>
      <c r="FU159" s="17"/>
      <c r="FV159" s="17"/>
      <c r="FW159" s="17"/>
      <c r="FX159" s="17"/>
      <c r="FY159" s="17"/>
      <c r="FZ159" s="17"/>
      <c r="GA159" s="17"/>
      <c r="GB159" s="17"/>
      <c r="GC159" s="17"/>
      <c r="GD159" s="17"/>
      <c r="GE159" s="17"/>
      <c r="GF159" s="17"/>
      <c r="GG159" s="17"/>
      <c r="GH159" s="17"/>
      <c r="GI159" s="17"/>
      <c r="GJ159" s="17"/>
      <c r="GK159" s="17"/>
      <c r="GL159" s="17"/>
      <c r="GM159" s="17"/>
      <c r="GN159" s="17"/>
      <c r="GO159" s="17"/>
      <c r="GP159" s="17"/>
      <c r="GQ159" s="17"/>
      <c r="GR159" s="17"/>
      <c r="GS159" s="17"/>
      <c r="GT159" s="17"/>
      <c r="GU159" s="17"/>
      <c r="GV159" s="17"/>
      <c r="GW159" s="17"/>
      <c r="GX159" s="17"/>
      <c r="GY159" s="17"/>
      <c r="GZ159" s="17"/>
      <c r="HA159" s="17"/>
    </row>
    <row r="160" spans="1:209" x14ac:dyDescent="0.25">
      <c r="A160" s="37">
        <v>43123</v>
      </c>
      <c r="B160" s="162">
        <v>420</v>
      </c>
      <c r="C160" s="24">
        <v>440</v>
      </c>
      <c r="D160" s="24">
        <v>449</v>
      </c>
      <c r="E160" s="22" t="s">
        <v>993</v>
      </c>
      <c r="F160" s="16"/>
      <c r="G160" s="22" t="s">
        <v>1119</v>
      </c>
      <c r="H160" s="17"/>
      <c r="I160" s="35">
        <v>17600000</v>
      </c>
      <c r="J160" s="35">
        <v>4986667</v>
      </c>
      <c r="K160" s="35">
        <f t="shared" si="0"/>
        <v>12613333</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7"/>
      <c r="ER160" s="17"/>
      <c r="ES160" s="17"/>
      <c r="ET160" s="17"/>
      <c r="EU160" s="17"/>
      <c r="EV160" s="17"/>
      <c r="EW160" s="17"/>
      <c r="EX160" s="17"/>
      <c r="EY160" s="17"/>
      <c r="EZ160" s="17"/>
      <c r="FA160" s="17"/>
      <c r="FB160" s="17"/>
      <c r="FC160" s="17"/>
      <c r="FD160" s="17"/>
      <c r="FE160" s="17"/>
      <c r="FF160" s="17"/>
      <c r="FG160" s="17"/>
      <c r="FH160" s="17"/>
      <c r="FI160" s="17"/>
      <c r="FJ160" s="17"/>
      <c r="FK160" s="17"/>
      <c r="FL160" s="17"/>
      <c r="FM160" s="17"/>
      <c r="FN160" s="17"/>
      <c r="FO160" s="17"/>
      <c r="FP160" s="17"/>
      <c r="FQ160" s="17"/>
      <c r="FR160" s="17"/>
      <c r="FS160" s="17"/>
      <c r="FT160" s="17"/>
      <c r="FU160" s="17"/>
      <c r="FV160" s="17"/>
      <c r="FW160" s="17"/>
      <c r="FX160" s="17"/>
      <c r="FY160" s="17"/>
      <c r="FZ160" s="17"/>
      <c r="GA160" s="17"/>
      <c r="GB160" s="17"/>
      <c r="GC160" s="17"/>
      <c r="GD160" s="17"/>
      <c r="GE160" s="17"/>
      <c r="GF160" s="17"/>
      <c r="GG160" s="17"/>
      <c r="GH160" s="17"/>
      <c r="GI160" s="17"/>
      <c r="GJ160" s="17"/>
      <c r="GK160" s="17"/>
      <c r="GL160" s="17"/>
      <c r="GM160" s="17"/>
      <c r="GN160" s="17"/>
      <c r="GO160" s="17"/>
      <c r="GP160" s="17"/>
      <c r="GQ160" s="17"/>
      <c r="GR160" s="17"/>
      <c r="GS160" s="17"/>
      <c r="GT160" s="17"/>
      <c r="GU160" s="17"/>
      <c r="GV160" s="17"/>
      <c r="GW160" s="17"/>
      <c r="GX160" s="17"/>
      <c r="GY160" s="17"/>
      <c r="GZ160" s="17"/>
      <c r="HA160" s="17"/>
    </row>
    <row r="161" spans="1:209" x14ac:dyDescent="0.25">
      <c r="A161" s="37">
        <v>43123</v>
      </c>
      <c r="B161" s="162">
        <v>421</v>
      </c>
      <c r="C161" s="24">
        <v>439</v>
      </c>
      <c r="D161" s="24">
        <v>450</v>
      </c>
      <c r="E161" s="22" t="s">
        <v>993</v>
      </c>
      <c r="F161" s="16"/>
      <c r="G161" s="22" t="s">
        <v>1120</v>
      </c>
      <c r="H161" s="17"/>
      <c r="I161" s="35">
        <v>17600000</v>
      </c>
      <c r="J161" s="35">
        <v>4913333</v>
      </c>
      <c r="K161" s="35">
        <f t="shared" si="0"/>
        <v>12686667</v>
      </c>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7"/>
      <c r="ER161" s="17"/>
      <c r="ES161" s="17"/>
      <c r="ET161" s="17"/>
      <c r="EU161" s="17"/>
      <c r="EV161" s="17"/>
      <c r="EW161" s="17"/>
      <c r="EX161" s="17"/>
      <c r="EY161" s="17"/>
      <c r="EZ161" s="17"/>
      <c r="FA161" s="17"/>
      <c r="FB161" s="17"/>
      <c r="FC161" s="17"/>
      <c r="FD161" s="17"/>
      <c r="FE161" s="17"/>
      <c r="FF161" s="17"/>
      <c r="FG161" s="17"/>
      <c r="FH161" s="17"/>
      <c r="FI161" s="17"/>
      <c r="FJ161" s="17"/>
      <c r="FK161" s="17"/>
      <c r="FL161" s="17"/>
      <c r="FM161" s="17"/>
      <c r="FN161" s="17"/>
      <c r="FO161" s="17"/>
      <c r="FP161" s="17"/>
      <c r="FQ161" s="17"/>
      <c r="FR161" s="17"/>
      <c r="FS161" s="17"/>
      <c r="FT161" s="17"/>
      <c r="FU161" s="17"/>
      <c r="FV161" s="17"/>
      <c r="FW161" s="17"/>
      <c r="FX161" s="17"/>
      <c r="FY161" s="17"/>
      <c r="FZ161" s="17"/>
      <c r="GA161" s="17"/>
      <c r="GB161" s="17"/>
      <c r="GC161" s="17"/>
      <c r="GD161" s="17"/>
      <c r="GE161" s="17"/>
      <c r="GF161" s="17"/>
      <c r="GG161" s="17"/>
      <c r="GH161" s="17"/>
      <c r="GI161" s="17"/>
      <c r="GJ161" s="17"/>
      <c r="GK161" s="17"/>
      <c r="GL161" s="17"/>
      <c r="GM161" s="17"/>
      <c r="GN161" s="17"/>
      <c r="GO161" s="17"/>
      <c r="GP161" s="17"/>
      <c r="GQ161" s="17"/>
      <c r="GR161" s="17"/>
      <c r="GS161" s="17"/>
      <c r="GT161" s="17"/>
      <c r="GU161" s="17"/>
      <c r="GV161" s="17"/>
      <c r="GW161" s="17"/>
      <c r="GX161" s="17"/>
      <c r="GY161" s="17"/>
      <c r="GZ161" s="17"/>
      <c r="HA161" s="17"/>
    </row>
    <row r="162" spans="1:209" x14ac:dyDescent="0.25">
      <c r="A162" s="37">
        <v>43123</v>
      </c>
      <c r="B162" s="162">
        <v>424</v>
      </c>
      <c r="C162" s="24">
        <v>437</v>
      </c>
      <c r="D162" s="24">
        <v>451</v>
      </c>
      <c r="E162" s="22" t="s">
        <v>994</v>
      </c>
      <c r="F162" s="16"/>
      <c r="G162" s="22" t="s">
        <v>1121</v>
      </c>
      <c r="H162" s="17"/>
      <c r="I162" s="35">
        <v>34376000</v>
      </c>
      <c r="J162" s="35">
        <v>9739867</v>
      </c>
      <c r="K162" s="35">
        <f t="shared" si="0"/>
        <v>24636133</v>
      </c>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7"/>
      <c r="ER162" s="17"/>
      <c r="ES162" s="17"/>
      <c r="ET162" s="17"/>
      <c r="EU162" s="17"/>
      <c r="EV162" s="17"/>
      <c r="EW162" s="17"/>
      <c r="EX162" s="17"/>
      <c r="EY162" s="17"/>
      <c r="EZ162" s="17"/>
      <c r="FA162" s="17"/>
      <c r="FB162" s="17"/>
      <c r="FC162" s="17"/>
      <c r="FD162" s="17"/>
      <c r="FE162" s="17"/>
      <c r="FF162" s="17"/>
      <c r="FG162" s="17"/>
      <c r="FH162" s="17"/>
      <c r="FI162" s="17"/>
      <c r="FJ162" s="17"/>
      <c r="FK162" s="17"/>
      <c r="FL162" s="17"/>
      <c r="FM162" s="17"/>
      <c r="FN162" s="17"/>
      <c r="FO162" s="17"/>
      <c r="FP162" s="17"/>
      <c r="FQ162" s="17"/>
      <c r="FR162" s="17"/>
      <c r="FS162" s="17"/>
      <c r="FT162" s="17"/>
      <c r="FU162" s="17"/>
      <c r="FV162" s="17"/>
      <c r="FW162" s="17"/>
      <c r="FX162" s="17"/>
      <c r="FY162" s="17"/>
      <c r="FZ162" s="17"/>
      <c r="GA162" s="17"/>
      <c r="GB162" s="17"/>
      <c r="GC162" s="17"/>
      <c r="GD162" s="17"/>
      <c r="GE162" s="17"/>
      <c r="GF162" s="17"/>
      <c r="GG162" s="17"/>
      <c r="GH162" s="17"/>
      <c r="GI162" s="17"/>
      <c r="GJ162" s="17"/>
      <c r="GK162" s="17"/>
      <c r="GL162" s="17"/>
      <c r="GM162" s="17"/>
      <c r="GN162" s="17"/>
      <c r="GO162" s="17"/>
      <c r="GP162" s="17"/>
      <c r="GQ162" s="17"/>
      <c r="GR162" s="17"/>
      <c r="GS162" s="17"/>
      <c r="GT162" s="17"/>
      <c r="GU162" s="17"/>
      <c r="GV162" s="17"/>
      <c r="GW162" s="17"/>
      <c r="GX162" s="17"/>
      <c r="GY162" s="17"/>
      <c r="GZ162" s="17"/>
      <c r="HA162" s="17"/>
    </row>
    <row r="163" spans="1:209" x14ac:dyDescent="0.25">
      <c r="A163" s="37">
        <v>43123</v>
      </c>
      <c r="B163" s="162">
        <v>443</v>
      </c>
      <c r="C163" s="24">
        <v>451</v>
      </c>
      <c r="D163" s="24">
        <v>454</v>
      </c>
      <c r="E163" s="22" t="s">
        <v>582</v>
      </c>
      <c r="F163" s="16"/>
      <c r="G163" s="22" t="s">
        <v>1122</v>
      </c>
      <c r="H163" s="17"/>
      <c r="I163" s="35">
        <v>36000000</v>
      </c>
      <c r="J163" s="35">
        <v>8550000</v>
      </c>
      <c r="K163" s="35">
        <f t="shared" si="0"/>
        <v>27450000</v>
      </c>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row>
    <row r="164" spans="1:209" x14ac:dyDescent="0.25">
      <c r="A164" s="37">
        <v>43123</v>
      </c>
      <c r="B164" s="162">
        <v>444</v>
      </c>
      <c r="C164" s="24">
        <v>450</v>
      </c>
      <c r="D164" s="24">
        <v>455</v>
      </c>
      <c r="E164" s="22" t="s">
        <v>995</v>
      </c>
      <c r="F164" s="16"/>
      <c r="G164" s="22" t="s">
        <v>1123</v>
      </c>
      <c r="H164" s="17"/>
      <c r="I164" s="35">
        <v>17920000</v>
      </c>
      <c r="J164" s="35">
        <v>5077333</v>
      </c>
      <c r="K164" s="35">
        <f t="shared" si="0"/>
        <v>12842667</v>
      </c>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row>
    <row r="165" spans="1:209" x14ac:dyDescent="0.25">
      <c r="A165" s="37">
        <v>43123</v>
      </c>
      <c r="B165" s="162">
        <v>442</v>
      </c>
      <c r="C165" s="24">
        <v>452</v>
      </c>
      <c r="D165" s="24">
        <v>457</v>
      </c>
      <c r="E165" s="22" t="s">
        <v>582</v>
      </c>
      <c r="F165" s="16"/>
      <c r="G165" s="22" t="s">
        <v>1124</v>
      </c>
      <c r="H165" s="17"/>
      <c r="I165" s="35">
        <v>36000000</v>
      </c>
      <c r="J165" s="35">
        <v>10200000</v>
      </c>
      <c r="K165" s="35">
        <f t="shared" si="0"/>
        <v>25800000</v>
      </c>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c r="EI165" s="17"/>
      <c r="EJ165" s="17"/>
      <c r="EK165" s="17"/>
      <c r="EL165" s="17"/>
      <c r="EM165" s="17"/>
      <c r="EN165" s="17"/>
      <c r="EO165" s="17"/>
      <c r="EP165" s="17"/>
      <c r="EQ165" s="17"/>
      <c r="ER165" s="17"/>
      <c r="ES165" s="17"/>
      <c r="ET165" s="17"/>
      <c r="EU165" s="17"/>
      <c r="EV165" s="17"/>
      <c r="EW165" s="17"/>
      <c r="EX165" s="17"/>
      <c r="EY165" s="17"/>
      <c r="EZ165" s="17"/>
      <c r="FA165" s="17"/>
      <c r="FB165" s="17"/>
      <c r="FC165" s="17"/>
      <c r="FD165" s="17"/>
      <c r="FE165" s="17"/>
      <c r="FF165" s="17"/>
      <c r="FG165" s="17"/>
      <c r="FH165" s="17"/>
      <c r="FI165" s="17"/>
      <c r="FJ165" s="17"/>
      <c r="FK165" s="17"/>
      <c r="FL165" s="17"/>
      <c r="FM165" s="17"/>
      <c r="FN165" s="17"/>
      <c r="FO165" s="17"/>
      <c r="FP165" s="17"/>
      <c r="FQ165" s="17"/>
      <c r="FR165" s="17"/>
      <c r="FS165" s="17"/>
      <c r="FT165" s="17"/>
      <c r="FU165" s="17"/>
      <c r="FV165" s="17"/>
      <c r="FW165" s="17"/>
      <c r="FX165" s="17"/>
      <c r="FY165" s="17"/>
      <c r="FZ165" s="17"/>
      <c r="GA165" s="17"/>
      <c r="GB165" s="17"/>
      <c r="GC165" s="17"/>
      <c r="GD165" s="17"/>
      <c r="GE165" s="17"/>
      <c r="GF165" s="17"/>
      <c r="GG165" s="17"/>
      <c r="GH165" s="17"/>
      <c r="GI165" s="17"/>
      <c r="GJ165" s="17"/>
      <c r="GK165" s="17"/>
      <c r="GL165" s="17"/>
      <c r="GM165" s="17"/>
      <c r="GN165" s="17"/>
      <c r="GO165" s="17"/>
      <c r="GP165" s="17"/>
      <c r="GQ165" s="17"/>
      <c r="GR165" s="17"/>
      <c r="GS165" s="17"/>
      <c r="GT165" s="17"/>
      <c r="GU165" s="17"/>
      <c r="GV165" s="17"/>
      <c r="GW165" s="17"/>
      <c r="GX165" s="17"/>
      <c r="GY165" s="17"/>
      <c r="GZ165" s="17"/>
      <c r="HA165" s="17"/>
    </row>
    <row r="166" spans="1:209" x14ac:dyDescent="0.25">
      <c r="A166" s="37">
        <v>43123</v>
      </c>
      <c r="B166" s="162">
        <v>374</v>
      </c>
      <c r="C166" s="24">
        <v>394</v>
      </c>
      <c r="D166" s="24">
        <v>459</v>
      </c>
      <c r="E166" s="22" t="s">
        <v>592</v>
      </c>
      <c r="F166" s="16"/>
      <c r="G166" s="22" t="s">
        <v>1125</v>
      </c>
      <c r="H166" s="17"/>
      <c r="I166" s="35">
        <v>26960000</v>
      </c>
      <c r="J166" s="35">
        <v>7638667</v>
      </c>
      <c r="K166" s="35">
        <f t="shared" si="0"/>
        <v>19321333</v>
      </c>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7"/>
      <c r="FH166" s="17"/>
      <c r="FI166" s="17"/>
      <c r="FJ166" s="17"/>
      <c r="FK166" s="17"/>
      <c r="FL166" s="17"/>
      <c r="FM166" s="17"/>
      <c r="FN166" s="17"/>
      <c r="FO166" s="17"/>
      <c r="FP166" s="17"/>
      <c r="FQ166" s="17"/>
      <c r="FR166" s="17"/>
      <c r="FS166" s="17"/>
      <c r="FT166" s="17"/>
      <c r="FU166" s="17"/>
      <c r="FV166" s="17"/>
      <c r="FW166" s="17"/>
      <c r="FX166" s="17"/>
      <c r="FY166" s="17"/>
      <c r="FZ166" s="17"/>
      <c r="GA166" s="17"/>
      <c r="GB166" s="17"/>
      <c r="GC166" s="17"/>
      <c r="GD166" s="17"/>
      <c r="GE166" s="17"/>
      <c r="GF166" s="17"/>
      <c r="GG166" s="17"/>
      <c r="GH166" s="17"/>
      <c r="GI166" s="17"/>
      <c r="GJ166" s="17"/>
      <c r="GK166" s="17"/>
      <c r="GL166" s="17"/>
      <c r="GM166" s="17"/>
      <c r="GN166" s="17"/>
      <c r="GO166" s="17"/>
      <c r="GP166" s="17"/>
      <c r="GQ166" s="17"/>
      <c r="GR166" s="17"/>
      <c r="GS166" s="17"/>
      <c r="GT166" s="17"/>
      <c r="GU166" s="17"/>
      <c r="GV166" s="17"/>
      <c r="GW166" s="17"/>
      <c r="GX166" s="17"/>
      <c r="GY166" s="17"/>
      <c r="GZ166" s="17"/>
      <c r="HA166" s="17"/>
    </row>
    <row r="167" spans="1:209" x14ac:dyDescent="0.25">
      <c r="A167" s="37">
        <v>43124</v>
      </c>
      <c r="B167" s="162">
        <v>386</v>
      </c>
      <c r="C167" s="24">
        <v>411</v>
      </c>
      <c r="D167" s="24">
        <v>465</v>
      </c>
      <c r="E167" s="22" t="s">
        <v>584</v>
      </c>
      <c r="F167" s="16"/>
      <c r="G167" s="22" t="s">
        <v>1126</v>
      </c>
      <c r="H167" s="17"/>
      <c r="I167" s="35">
        <v>36000000</v>
      </c>
      <c r="J167" s="35">
        <v>9150000</v>
      </c>
      <c r="K167" s="35">
        <f t="shared" si="0"/>
        <v>26850000</v>
      </c>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7"/>
      <c r="ER167" s="17"/>
      <c r="ES167" s="17"/>
      <c r="ET167" s="17"/>
      <c r="EU167" s="17"/>
      <c r="EV167" s="17"/>
      <c r="EW167" s="17"/>
      <c r="EX167" s="17"/>
      <c r="EY167" s="17"/>
      <c r="EZ167" s="17"/>
      <c r="FA167" s="17"/>
      <c r="FB167" s="17"/>
      <c r="FC167" s="17"/>
      <c r="FD167" s="17"/>
      <c r="FE167" s="17"/>
      <c r="FF167" s="17"/>
      <c r="FG167" s="17"/>
      <c r="FH167" s="17"/>
      <c r="FI167" s="17"/>
      <c r="FJ167" s="17"/>
      <c r="FK167" s="17"/>
      <c r="FL167" s="17"/>
      <c r="FM167" s="17"/>
      <c r="FN167" s="17"/>
      <c r="FO167" s="17"/>
      <c r="FP167" s="17"/>
      <c r="FQ167" s="17"/>
      <c r="FR167" s="17"/>
      <c r="FS167" s="17"/>
      <c r="FT167" s="17"/>
      <c r="FU167" s="17"/>
      <c r="FV167" s="17"/>
      <c r="FW167" s="17"/>
      <c r="FX167" s="17"/>
      <c r="FY167" s="17"/>
      <c r="FZ167" s="17"/>
      <c r="GA167" s="17"/>
      <c r="GB167" s="17"/>
      <c r="GC167" s="17"/>
      <c r="GD167" s="17"/>
      <c r="GE167" s="17"/>
      <c r="GF167" s="17"/>
      <c r="GG167" s="17"/>
      <c r="GH167" s="17"/>
      <c r="GI167" s="17"/>
      <c r="GJ167" s="17"/>
      <c r="GK167" s="17"/>
      <c r="GL167" s="17"/>
      <c r="GM167" s="17"/>
      <c r="GN167" s="17"/>
      <c r="GO167" s="17"/>
      <c r="GP167" s="17"/>
      <c r="GQ167" s="17"/>
      <c r="GR167" s="17"/>
      <c r="GS167" s="17"/>
      <c r="GT167" s="17"/>
      <c r="GU167" s="17"/>
      <c r="GV167" s="17"/>
      <c r="GW167" s="17"/>
      <c r="GX167" s="17"/>
      <c r="GY167" s="17"/>
      <c r="GZ167" s="17"/>
      <c r="HA167" s="17"/>
    </row>
    <row r="168" spans="1:209" x14ac:dyDescent="0.25">
      <c r="A168" s="37">
        <v>43124</v>
      </c>
      <c r="B168" s="162">
        <v>381</v>
      </c>
      <c r="C168" s="24">
        <v>403</v>
      </c>
      <c r="D168" s="24">
        <v>467</v>
      </c>
      <c r="E168" s="22" t="s">
        <v>584</v>
      </c>
      <c r="F168" s="16"/>
      <c r="G168" s="22" t="s">
        <v>1127</v>
      </c>
      <c r="H168" s="17"/>
      <c r="I168" s="35">
        <v>36000000</v>
      </c>
      <c r="J168" s="35">
        <v>9750000</v>
      </c>
      <c r="K168" s="35">
        <f t="shared" si="0"/>
        <v>26250000</v>
      </c>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7"/>
      <c r="ER168" s="17"/>
      <c r="ES168" s="17"/>
      <c r="ET168" s="17"/>
      <c r="EU168" s="17"/>
      <c r="EV168" s="17"/>
      <c r="EW168" s="17"/>
      <c r="EX168" s="17"/>
      <c r="EY168" s="17"/>
      <c r="EZ168" s="17"/>
      <c r="FA168" s="17"/>
      <c r="FB168" s="17"/>
      <c r="FC168" s="17"/>
      <c r="FD168" s="17"/>
      <c r="FE168" s="17"/>
      <c r="FF168" s="17"/>
      <c r="FG168" s="17"/>
      <c r="FH168" s="17"/>
      <c r="FI168" s="17"/>
      <c r="FJ168" s="17"/>
      <c r="FK168" s="17"/>
      <c r="FL168" s="17"/>
      <c r="FM168" s="17"/>
      <c r="FN168" s="17"/>
      <c r="FO168" s="17"/>
      <c r="FP168" s="17"/>
      <c r="FQ168" s="17"/>
      <c r="FR168" s="17"/>
      <c r="FS168" s="17"/>
      <c r="FT168" s="17"/>
      <c r="FU168" s="17"/>
      <c r="FV168" s="17"/>
      <c r="FW168" s="17"/>
      <c r="FX168" s="17"/>
      <c r="FY168" s="17"/>
      <c r="FZ168" s="17"/>
      <c r="GA168" s="17"/>
      <c r="GB168" s="17"/>
      <c r="GC168" s="17"/>
      <c r="GD168" s="17"/>
      <c r="GE168" s="17"/>
      <c r="GF168" s="17"/>
      <c r="GG168" s="17"/>
      <c r="GH168" s="17"/>
      <c r="GI168" s="17"/>
      <c r="GJ168" s="17"/>
      <c r="GK168" s="17"/>
      <c r="GL168" s="17"/>
      <c r="GM168" s="17"/>
      <c r="GN168" s="17"/>
      <c r="GO168" s="17"/>
      <c r="GP168" s="17"/>
      <c r="GQ168" s="17"/>
      <c r="GR168" s="17"/>
      <c r="GS168" s="17"/>
      <c r="GT168" s="17"/>
      <c r="GU168" s="17"/>
      <c r="GV168" s="17"/>
      <c r="GW168" s="17"/>
      <c r="GX168" s="17"/>
      <c r="GY168" s="17"/>
      <c r="GZ168" s="17"/>
      <c r="HA168" s="17"/>
    </row>
    <row r="169" spans="1:209" x14ac:dyDescent="0.25">
      <c r="A169" s="37">
        <v>43124</v>
      </c>
      <c r="B169" s="162">
        <v>371</v>
      </c>
      <c r="C169" s="24">
        <v>399</v>
      </c>
      <c r="D169" s="24">
        <v>470</v>
      </c>
      <c r="E169" s="22" t="s">
        <v>987</v>
      </c>
      <c r="F169" s="16"/>
      <c r="G169" s="22" t="s">
        <v>1128</v>
      </c>
      <c r="H169" s="17"/>
      <c r="I169" s="35">
        <v>44000000</v>
      </c>
      <c r="J169" s="35">
        <v>12100000</v>
      </c>
      <c r="K169" s="35">
        <f t="shared" si="0"/>
        <v>31900000</v>
      </c>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7"/>
      <c r="ER169" s="17"/>
      <c r="ES169" s="17"/>
      <c r="ET169" s="17"/>
      <c r="EU169" s="17"/>
      <c r="EV169" s="17"/>
      <c r="EW169" s="17"/>
      <c r="EX169" s="17"/>
      <c r="EY169" s="17"/>
      <c r="EZ169" s="17"/>
      <c r="FA169" s="17"/>
      <c r="FB169" s="17"/>
      <c r="FC169" s="17"/>
      <c r="FD169" s="17"/>
      <c r="FE169" s="17"/>
      <c r="FF169" s="17"/>
      <c r="FG169" s="17"/>
      <c r="FH169" s="17"/>
      <c r="FI169" s="17"/>
      <c r="FJ169" s="17"/>
      <c r="FK169" s="17"/>
      <c r="FL169" s="17"/>
      <c r="FM169" s="17"/>
      <c r="FN169" s="17"/>
      <c r="FO169" s="17"/>
      <c r="FP169" s="17"/>
      <c r="FQ169" s="17"/>
      <c r="FR169" s="17"/>
      <c r="FS169" s="17"/>
      <c r="FT169" s="17"/>
      <c r="FU169" s="17"/>
      <c r="FV169" s="17"/>
      <c r="FW169" s="17"/>
      <c r="FX169" s="17"/>
      <c r="FY169" s="17"/>
      <c r="FZ169" s="17"/>
      <c r="GA169" s="17"/>
      <c r="GB169" s="17"/>
      <c r="GC169" s="17"/>
      <c r="GD169" s="17"/>
      <c r="GE169" s="17"/>
      <c r="GF169" s="17"/>
      <c r="GG169" s="17"/>
      <c r="GH169" s="17"/>
      <c r="GI169" s="17"/>
      <c r="GJ169" s="17"/>
      <c r="GK169" s="17"/>
      <c r="GL169" s="17"/>
      <c r="GM169" s="17"/>
      <c r="GN169" s="17"/>
      <c r="GO169" s="17"/>
      <c r="GP169" s="17"/>
      <c r="GQ169" s="17"/>
      <c r="GR169" s="17"/>
      <c r="GS169" s="17"/>
      <c r="GT169" s="17"/>
      <c r="GU169" s="17"/>
      <c r="GV169" s="17"/>
      <c r="GW169" s="17"/>
      <c r="GX169" s="17"/>
      <c r="GY169" s="17"/>
      <c r="GZ169" s="17"/>
      <c r="HA169" s="17"/>
    </row>
    <row r="170" spans="1:209" x14ac:dyDescent="0.25">
      <c r="A170" s="37">
        <v>43124</v>
      </c>
      <c r="B170" s="162">
        <v>418</v>
      </c>
      <c r="C170" s="24">
        <v>442</v>
      </c>
      <c r="D170" s="24">
        <v>471</v>
      </c>
      <c r="E170" s="22" t="s">
        <v>996</v>
      </c>
      <c r="F170" s="16"/>
      <c r="G170" s="22" t="s">
        <v>1129</v>
      </c>
      <c r="H170" s="17"/>
      <c r="I170" s="35">
        <v>37600000</v>
      </c>
      <c r="J170" s="35">
        <v>10340000</v>
      </c>
      <c r="K170" s="35">
        <f t="shared" si="0"/>
        <v>27260000</v>
      </c>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row>
    <row r="171" spans="1:209" x14ac:dyDescent="0.25">
      <c r="A171" s="37">
        <v>43124</v>
      </c>
      <c r="B171" s="162">
        <v>439</v>
      </c>
      <c r="C171" s="24">
        <v>447</v>
      </c>
      <c r="D171" s="24">
        <v>473</v>
      </c>
      <c r="E171" s="22" t="s">
        <v>980</v>
      </c>
      <c r="F171" s="16"/>
      <c r="G171" s="22" t="s">
        <v>1130</v>
      </c>
      <c r="H171" s="17"/>
      <c r="I171" s="35">
        <v>39992000</v>
      </c>
      <c r="J171" s="35">
        <v>11164433</v>
      </c>
      <c r="K171" s="35">
        <f t="shared" si="0"/>
        <v>28827567</v>
      </c>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7"/>
      <c r="ER171" s="17"/>
      <c r="ES171" s="17"/>
      <c r="ET171" s="17"/>
      <c r="EU171" s="17"/>
      <c r="EV171" s="17"/>
      <c r="EW171" s="17"/>
      <c r="EX171" s="17"/>
      <c r="EY171" s="17"/>
      <c r="EZ171" s="17"/>
      <c r="FA171" s="17"/>
      <c r="FB171" s="17"/>
      <c r="FC171" s="17"/>
      <c r="FD171" s="17"/>
      <c r="FE171" s="17"/>
      <c r="FF171" s="17"/>
      <c r="FG171" s="17"/>
      <c r="FH171" s="17"/>
      <c r="FI171" s="17"/>
      <c r="FJ171" s="17"/>
      <c r="FK171" s="17"/>
      <c r="FL171" s="17"/>
      <c r="FM171" s="17"/>
      <c r="FN171" s="17"/>
      <c r="FO171" s="17"/>
      <c r="FP171" s="17"/>
      <c r="FQ171" s="17"/>
      <c r="FR171" s="17"/>
      <c r="FS171" s="17"/>
      <c r="FT171" s="17"/>
      <c r="FU171" s="17"/>
      <c r="FV171" s="17"/>
      <c r="FW171" s="17"/>
      <c r="FX171" s="17"/>
      <c r="FY171" s="17"/>
      <c r="FZ171" s="17"/>
      <c r="GA171" s="17"/>
      <c r="GB171" s="17"/>
      <c r="GC171" s="17"/>
      <c r="GD171" s="17"/>
      <c r="GE171" s="17"/>
      <c r="GF171" s="17"/>
      <c r="GG171" s="17"/>
      <c r="GH171" s="17"/>
      <c r="GI171" s="17"/>
      <c r="GJ171" s="17"/>
      <c r="GK171" s="17"/>
      <c r="GL171" s="17"/>
      <c r="GM171" s="17"/>
      <c r="GN171" s="17"/>
      <c r="GO171" s="17"/>
      <c r="GP171" s="17"/>
      <c r="GQ171" s="17"/>
      <c r="GR171" s="17"/>
      <c r="GS171" s="17"/>
      <c r="GT171" s="17"/>
      <c r="GU171" s="17"/>
      <c r="GV171" s="17"/>
      <c r="GW171" s="17"/>
      <c r="GX171" s="17"/>
      <c r="GY171" s="17"/>
      <c r="GZ171" s="17"/>
      <c r="HA171" s="17"/>
    </row>
    <row r="172" spans="1:209" x14ac:dyDescent="0.25">
      <c r="A172" s="37">
        <v>43124</v>
      </c>
      <c r="B172" s="162">
        <v>456</v>
      </c>
      <c r="C172" s="24">
        <v>471</v>
      </c>
      <c r="D172" s="24">
        <v>476</v>
      </c>
      <c r="E172" s="22" t="s">
        <v>567</v>
      </c>
      <c r="F172" s="16"/>
      <c r="G172" s="22" t="s">
        <v>1131</v>
      </c>
      <c r="H172" s="17"/>
      <c r="I172" s="35">
        <v>16800000</v>
      </c>
      <c r="J172" s="35">
        <v>4620000</v>
      </c>
      <c r="K172" s="35">
        <f t="shared" si="0"/>
        <v>12180000</v>
      </c>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7"/>
      <c r="ER172" s="17"/>
      <c r="ES172" s="17"/>
      <c r="ET172" s="17"/>
      <c r="EU172" s="17"/>
      <c r="EV172" s="17"/>
      <c r="EW172" s="17"/>
      <c r="EX172" s="17"/>
      <c r="EY172" s="17"/>
      <c r="EZ172" s="17"/>
      <c r="FA172" s="17"/>
      <c r="FB172" s="17"/>
      <c r="FC172" s="17"/>
      <c r="FD172" s="17"/>
      <c r="FE172" s="17"/>
      <c r="FF172" s="17"/>
      <c r="FG172" s="17"/>
      <c r="FH172" s="17"/>
      <c r="FI172" s="17"/>
      <c r="FJ172" s="17"/>
      <c r="FK172" s="17"/>
      <c r="FL172" s="17"/>
      <c r="FM172" s="17"/>
      <c r="FN172" s="17"/>
      <c r="FO172" s="17"/>
      <c r="FP172" s="17"/>
      <c r="FQ172" s="17"/>
      <c r="FR172" s="17"/>
      <c r="FS172" s="17"/>
      <c r="FT172" s="17"/>
      <c r="FU172" s="17"/>
      <c r="FV172" s="17"/>
      <c r="FW172" s="17"/>
      <c r="FX172" s="17"/>
      <c r="FY172" s="17"/>
      <c r="FZ172" s="17"/>
      <c r="GA172" s="17"/>
      <c r="GB172" s="17"/>
      <c r="GC172" s="17"/>
      <c r="GD172" s="17"/>
      <c r="GE172" s="17"/>
      <c r="GF172" s="17"/>
      <c r="GG172" s="17"/>
      <c r="GH172" s="17"/>
      <c r="GI172" s="17"/>
      <c r="GJ172" s="17"/>
      <c r="GK172" s="17"/>
      <c r="GL172" s="17"/>
      <c r="GM172" s="17"/>
      <c r="GN172" s="17"/>
      <c r="GO172" s="17"/>
      <c r="GP172" s="17"/>
      <c r="GQ172" s="17"/>
      <c r="GR172" s="17"/>
      <c r="GS172" s="17"/>
      <c r="GT172" s="17"/>
      <c r="GU172" s="17"/>
      <c r="GV172" s="17"/>
      <c r="GW172" s="17"/>
      <c r="GX172" s="17"/>
      <c r="GY172" s="17"/>
      <c r="GZ172" s="17"/>
      <c r="HA172" s="17"/>
    </row>
    <row r="173" spans="1:209" x14ac:dyDescent="0.25">
      <c r="A173" s="37">
        <v>43124</v>
      </c>
      <c r="B173" s="162">
        <v>460</v>
      </c>
      <c r="C173" s="24">
        <v>461</v>
      </c>
      <c r="D173" s="24">
        <v>477</v>
      </c>
      <c r="E173" s="22" t="s">
        <v>997</v>
      </c>
      <c r="F173" s="16"/>
      <c r="G173" s="22" t="s">
        <v>1132</v>
      </c>
      <c r="H173" s="17"/>
      <c r="I173" s="35">
        <v>64000000</v>
      </c>
      <c r="J173" s="35">
        <v>17866666</v>
      </c>
      <c r="K173" s="35">
        <f t="shared" si="0"/>
        <v>46133334</v>
      </c>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c r="EI173" s="17"/>
      <c r="EJ173" s="17"/>
      <c r="EK173" s="17"/>
      <c r="EL173" s="17"/>
      <c r="EM173" s="17"/>
      <c r="EN173" s="17"/>
      <c r="EO173" s="17"/>
      <c r="EP173" s="17"/>
      <c r="EQ173" s="17"/>
      <c r="ER173" s="17"/>
      <c r="ES173" s="17"/>
      <c r="ET173" s="17"/>
      <c r="EU173" s="17"/>
      <c r="EV173" s="17"/>
      <c r="EW173" s="17"/>
      <c r="EX173" s="17"/>
      <c r="EY173" s="17"/>
      <c r="EZ173" s="17"/>
      <c r="FA173" s="17"/>
      <c r="FB173" s="17"/>
      <c r="FC173" s="17"/>
      <c r="FD173" s="17"/>
      <c r="FE173" s="17"/>
      <c r="FF173" s="17"/>
      <c r="FG173" s="17"/>
      <c r="FH173" s="17"/>
      <c r="FI173" s="17"/>
      <c r="FJ173" s="17"/>
      <c r="FK173" s="17"/>
      <c r="FL173" s="17"/>
      <c r="FM173" s="17"/>
      <c r="FN173" s="17"/>
      <c r="FO173" s="17"/>
      <c r="FP173" s="17"/>
      <c r="FQ173" s="17"/>
      <c r="FR173" s="17"/>
      <c r="FS173" s="17"/>
      <c r="FT173" s="17"/>
      <c r="FU173" s="17"/>
      <c r="FV173" s="17"/>
      <c r="FW173" s="17"/>
      <c r="FX173" s="17"/>
      <c r="FY173" s="17"/>
      <c r="FZ173" s="17"/>
      <c r="GA173" s="17"/>
      <c r="GB173" s="17"/>
      <c r="GC173" s="17"/>
      <c r="GD173" s="17"/>
      <c r="GE173" s="17"/>
      <c r="GF173" s="17"/>
      <c r="GG173" s="17"/>
      <c r="GH173" s="17"/>
      <c r="GI173" s="17"/>
      <c r="GJ173" s="17"/>
      <c r="GK173" s="17"/>
      <c r="GL173" s="17"/>
      <c r="GM173" s="17"/>
      <c r="GN173" s="17"/>
      <c r="GO173" s="17"/>
      <c r="GP173" s="17"/>
      <c r="GQ173" s="17"/>
      <c r="GR173" s="17"/>
      <c r="GS173" s="17"/>
      <c r="GT173" s="17"/>
      <c r="GU173" s="17"/>
      <c r="GV173" s="17"/>
      <c r="GW173" s="17"/>
      <c r="GX173" s="17"/>
      <c r="GY173" s="17"/>
      <c r="GZ173" s="17"/>
      <c r="HA173" s="17"/>
    </row>
    <row r="174" spans="1:209" x14ac:dyDescent="0.25">
      <c r="A174" s="37">
        <v>43124</v>
      </c>
      <c r="B174" s="162">
        <v>461</v>
      </c>
      <c r="C174" s="24">
        <v>478</v>
      </c>
      <c r="D174" s="24">
        <v>478</v>
      </c>
      <c r="E174" s="22" t="s">
        <v>998</v>
      </c>
      <c r="F174" s="16"/>
      <c r="G174" s="22" t="s">
        <v>1133</v>
      </c>
      <c r="H174" s="17"/>
      <c r="I174" s="35">
        <v>48000000</v>
      </c>
      <c r="J174" s="35">
        <v>13200000</v>
      </c>
      <c r="K174" s="35">
        <f t="shared" si="0"/>
        <v>34800000</v>
      </c>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row>
    <row r="175" spans="1:209" x14ac:dyDescent="0.25">
      <c r="A175" s="37">
        <v>43124</v>
      </c>
      <c r="B175" s="162">
        <v>463</v>
      </c>
      <c r="C175" s="24">
        <v>470</v>
      </c>
      <c r="D175" s="24">
        <v>479</v>
      </c>
      <c r="E175" s="22" t="s">
        <v>974</v>
      </c>
      <c r="F175" s="16"/>
      <c r="G175" s="22" t="s">
        <v>1134</v>
      </c>
      <c r="H175" s="17"/>
      <c r="I175" s="35">
        <v>36000000</v>
      </c>
      <c r="J175" s="35">
        <v>10050000</v>
      </c>
      <c r="K175" s="35">
        <f t="shared" si="0"/>
        <v>25950000</v>
      </c>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7"/>
      <c r="ER175" s="17"/>
      <c r="ES175" s="17"/>
      <c r="ET175" s="17"/>
      <c r="EU175" s="17"/>
      <c r="EV175" s="17"/>
      <c r="EW175" s="17"/>
      <c r="EX175" s="17"/>
      <c r="EY175" s="17"/>
      <c r="EZ175" s="17"/>
      <c r="FA175" s="17"/>
      <c r="FB175" s="17"/>
      <c r="FC175" s="17"/>
      <c r="FD175" s="17"/>
      <c r="FE175" s="17"/>
      <c r="FF175" s="17"/>
      <c r="FG175" s="17"/>
      <c r="FH175" s="17"/>
      <c r="FI175" s="17"/>
      <c r="FJ175" s="17"/>
      <c r="FK175" s="17"/>
      <c r="FL175" s="17"/>
      <c r="FM175" s="17"/>
      <c r="FN175" s="17"/>
      <c r="FO175" s="17"/>
      <c r="FP175" s="17"/>
      <c r="FQ175" s="17"/>
      <c r="FR175" s="17"/>
      <c r="FS175" s="17"/>
      <c r="FT175" s="17"/>
      <c r="FU175" s="17"/>
      <c r="FV175" s="17"/>
      <c r="FW175" s="17"/>
      <c r="FX175" s="17"/>
      <c r="FY175" s="17"/>
      <c r="FZ175" s="17"/>
      <c r="GA175" s="17"/>
      <c r="GB175" s="17"/>
      <c r="GC175" s="17"/>
      <c r="GD175" s="17"/>
      <c r="GE175" s="17"/>
      <c r="GF175" s="17"/>
      <c r="GG175" s="17"/>
      <c r="GH175" s="17"/>
      <c r="GI175" s="17"/>
      <c r="GJ175" s="17"/>
      <c r="GK175" s="17"/>
      <c r="GL175" s="17"/>
      <c r="GM175" s="17"/>
      <c r="GN175" s="17"/>
      <c r="GO175" s="17"/>
      <c r="GP175" s="17"/>
      <c r="GQ175" s="17"/>
      <c r="GR175" s="17"/>
      <c r="GS175" s="17"/>
      <c r="GT175" s="17"/>
      <c r="GU175" s="17"/>
      <c r="GV175" s="17"/>
      <c r="GW175" s="17"/>
      <c r="GX175" s="17"/>
      <c r="GY175" s="17"/>
      <c r="GZ175" s="17"/>
      <c r="HA175" s="17"/>
    </row>
    <row r="176" spans="1:209" x14ac:dyDescent="0.25">
      <c r="A176" s="37">
        <v>43125</v>
      </c>
      <c r="B176" s="162">
        <v>445</v>
      </c>
      <c r="C176" s="24">
        <v>457</v>
      </c>
      <c r="D176" s="24">
        <v>491</v>
      </c>
      <c r="E176" s="22" t="s">
        <v>996</v>
      </c>
      <c r="F176" s="16"/>
      <c r="G176" s="22" t="s">
        <v>1135</v>
      </c>
      <c r="H176" s="17"/>
      <c r="I176" s="35">
        <v>44000000</v>
      </c>
      <c r="J176" s="35">
        <v>11916667</v>
      </c>
      <c r="K176" s="35">
        <f t="shared" si="0"/>
        <v>32083333</v>
      </c>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7"/>
      <c r="FH176" s="17"/>
      <c r="FI176" s="17"/>
      <c r="FJ176" s="17"/>
      <c r="FK176" s="17"/>
      <c r="FL176" s="17"/>
      <c r="FM176" s="17"/>
      <c r="FN176" s="17"/>
      <c r="FO176" s="17"/>
      <c r="FP176" s="17"/>
      <c r="FQ176" s="17"/>
      <c r="FR176" s="17"/>
      <c r="FS176" s="17"/>
      <c r="FT176" s="17"/>
      <c r="FU176" s="17"/>
      <c r="FV176" s="17"/>
      <c r="FW176" s="17"/>
      <c r="FX176" s="17"/>
      <c r="FY176" s="17"/>
      <c r="FZ176" s="17"/>
      <c r="GA176" s="17"/>
      <c r="GB176" s="17"/>
      <c r="GC176" s="17"/>
      <c r="GD176" s="17"/>
      <c r="GE176" s="17"/>
      <c r="GF176" s="17"/>
      <c r="GG176" s="17"/>
      <c r="GH176" s="17"/>
      <c r="GI176" s="17"/>
      <c r="GJ176" s="17"/>
      <c r="GK176" s="17"/>
      <c r="GL176" s="17"/>
      <c r="GM176" s="17"/>
      <c r="GN176" s="17"/>
      <c r="GO176" s="17"/>
      <c r="GP176" s="17"/>
      <c r="GQ176" s="17"/>
      <c r="GR176" s="17"/>
      <c r="GS176" s="17"/>
      <c r="GT176" s="17"/>
      <c r="GU176" s="17"/>
      <c r="GV176" s="17"/>
      <c r="GW176" s="17"/>
      <c r="GX176" s="17"/>
      <c r="GY176" s="17"/>
      <c r="GZ176" s="17"/>
      <c r="HA176" s="17"/>
    </row>
    <row r="177" spans="1:209" x14ac:dyDescent="0.25">
      <c r="A177" s="37">
        <v>43125</v>
      </c>
      <c r="B177" s="162">
        <v>472</v>
      </c>
      <c r="C177" s="24">
        <v>503</v>
      </c>
      <c r="D177" s="24">
        <v>495</v>
      </c>
      <c r="E177" s="22" t="s">
        <v>999</v>
      </c>
      <c r="F177" s="16"/>
      <c r="G177" s="22" t="s">
        <v>1136</v>
      </c>
      <c r="H177" s="17"/>
      <c r="I177" s="35">
        <v>72000000</v>
      </c>
      <c r="J177" s="35">
        <v>19500000</v>
      </c>
      <c r="K177" s="35">
        <f t="shared" ref="K177:K240" si="1">+I177-J177</f>
        <v>52500000</v>
      </c>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c r="FG177" s="17"/>
      <c r="FH177" s="17"/>
      <c r="FI177" s="17"/>
      <c r="FJ177" s="17"/>
      <c r="FK177" s="17"/>
      <c r="FL177" s="17"/>
      <c r="FM177" s="17"/>
      <c r="FN177" s="17"/>
      <c r="FO177" s="17"/>
      <c r="FP177" s="17"/>
      <c r="FQ177" s="17"/>
      <c r="FR177" s="17"/>
      <c r="FS177" s="17"/>
      <c r="FT177" s="17"/>
      <c r="FU177" s="17"/>
      <c r="FV177" s="17"/>
      <c r="FW177" s="17"/>
      <c r="FX177" s="17"/>
      <c r="FY177" s="17"/>
      <c r="FZ177" s="17"/>
      <c r="GA177" s="17"/>
      <c r="GB177" s="17"/>
      <c r="GC177" s="17"/>
      <c r="GD177" s="17"/>
      <c r="GE177" s="17"/>
      <c r="GF177" s="17"/>
      <c r="GG177" s="17"/>
      <c r="GH177" s="17"/>
      <c r="GI177" s="17"/>
      <c r="GJ177" s="17"/>
      <c r="GK177" s="17"/>
      <c r="GL177" s="17"/>
      <c r="GM177" s="17"/>
      <c r="GN177" s="17"/>
      <c r="GO177" s="17"/>
      <c r="GP177" s="17"/>
      <c r="GQ177" s="17"/>
      <c r="GR177" s="17"/>
      <c r="GS177" s="17"/>
      <c r="GT177" s="17"/>
      <c r="GU177" s="17"/>
      <c r="GV177" s="17"/>
      <c r="GW177" s="17"/>
      <c r="GX177" s="17"/>
      <c r="GY177" s="17"/>
      <c r="GZ177" s="17"/>
      <c r="HA177" s="17"/>
    </row>
    <row r="178" spans="1:209" x14ac:dyDescent="0.25">
      <c r="A178" s="37">
        <v>43125</v>
      </c>
      <c r="B178" s="162">
        <v>478</v>
      </c>
      <c r="C178" s="24">
        <v>500</v>
      </c>
      <c r="D178" s="24">
        <v>500</v>
      </c>
      <c r="E178" s="22" t="s">
        <v>978</v>
      </c>
      <c r="F178" s="16"/>
      <c r="G178" s="22" t="s">
        <v>1137</v>
      </c>
      <c r="H178" s="17"/>
      <c r="I178" s="35">
        <v>39992000</v>
      </c>
      <c r="J178" s="35">
        <v>10997800</v>
      </c>
      <c r="K178" s="35">
        <f t="shared" si="1"/>
        <v>28994200</v>
      </c>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c r="FG178" s="17"/>
      <c r="FH178" s="17"/>
      <c r="FI178" s="17"/>
      <c r="FJ178" s="17"/>
      <c r="FK178" s="17"/>
      <c r="FL178" s="17"/>
      <c r="FM178" s="17"/>
      <c r="FN178" s="17"/>
      <c r="FO178" s="17"/>
      <c r="FP178" s="17"/>
      <c r="FQ178" s="17"/>
      <c r="FR178" s="17"/>
      <c r="FS178" s="17"/>
      <c r="FT178" s="17"/>
      <c r="FU178" s="17"/>
      <c r="FV178" s="17"/>
      <c r="FW178" s="17"/>
      <c r="FX178" s="17"/>
      <c r="FY178" s="17"/>
      <c r="FZ178" s="17"/>
      <c r="GA178" s="17"/>
      <c r="GB178" s="17"/>
      <c r="GC178" s="17"/>
      <c r="GD178" s="17"/>
      <c r="GE178" s="17"/>
      <c r="GF178" s="17"/>
      <c r="GG178" s="17"/>
      <c r="GH178" s="17"/>
      <c r="GI178" s="17"/>
      <c r="GJ178" s="17"/>
      <c r="GK178" s="17"/>
      <c r="GL178" s="17"/>
      <c r="GM178" s="17"/>
      <c r="GN178" s="17"/>
      <c r="GO178" s="17"/>
      <c r="GP178" s="17"/>
      <c r="GQ178" s="17"/>
      <c r="GR178" s="17"/>
      <c r="GS178" s="17"/>
      <c r="GT178" s="17"/>
      <c r="GU178" s="17"/>
      <c r="GV178" s="17"/>
      <c r="GW178" s="17"/>
      <c r="GX178" s="17"/>
      <c r="GY178" s="17"/>
      <c r="GZ178" s="17"/>
      <c r="HA178" s="17"/>
    </row>
    <row r="179" spans="1:209" x14ac:dyDescent="0.25">
      <c r="A179" s="37">
        <v>43125</v>
      </c>
      <c r="B179" s="162">
        <v>475</v>
      </c>
      <c r="C179" s="24">
        <v>501</v>
      </c>
      <c r="D179" s="24">
        <v>501</v>
      </c>
      <c r="E179" s="22" t="s">
        <v>978</v>
      </c>
      <c r="F179" s="16"/>
      <c r="G179" s="22" t="s">
        <v>1138</v>
      </c>
      <c r="H179" s="17"/>
      <c r="I179" s="35">
        <v>40632000</v>
      </c>
      <c r="J179" s="35">
        <v>11173800</v>
      </c>
      <c r="K179" s="35">
        <f t="shared" si="1"/>
        <v>29458200</v>
      </c>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c r="FG179" s="17"/>
      <c r="FH179" s="17"/>
      <c r="FI179" s="17"/>
      <c r="FJ179" s="17"/>
      <c r="FK179" s="17"/>
      <c r="FL179" s="17"/>
      <c r="FM179" s="17"/>
      <c r="FN179" s="17"/>
      <c r="FO179" s="17"/>
      <c r="FP179" s="17"/>
      <c r="FQ179" s="17"/>
      <c r="FR179" s="17"/>
      <c r="FS179" s="17"/>
      <c r="FT179" s="17"/>
      <c r="FU179" s="17"/>
      <c r="FV179" s="17"/>
      <c r="FW179" s="17"/>
      <c r="FX179" s="17"/>
      <c r="FY179" s="17"/>
      <c r="FZ179" s="17"/>
      <c r="GA179" s="17"/>
      <c r="GB179" s="17"/>
      <c r="GC179" s="17"/>
      <c r="GD179" s="17"/>
      <c r="GE179" s="17"/>
      <c r="GF179" s="17"/>
      <c r="GG179" s="17"/>
      <c r="GH179" s="17"/>
      <c r="GI179" s="17"/>
      <c r="GJ179" s="17"/>
      <c r="GK179" s="17"/>
      <c r="GL179" s="17"/>
      <c r="GM179" s="17"/>
      <c r="GN179" s="17"/>
      <c r="GO179" s="17"/>
      <c r="GP179" s="17"/>
      <c r="GQ179" s="17"/>
      <c r="GR179" s="17"/>
      <c r="GS179" s="17"/>
      <c r="GT179" s="17"/>
      <c r="GU179" s="17"/>
      <c r="GV179" s="17"/>
      <c r="GW179" s="17"/>
      <c r="GX179" s="17"/>
      <c r="GY179" s="17"/>
      <c r="GZ179" s="17"/>
      <c r="HA179" s="17"/>
    </row>
    <row r="180" spans="1:209" x14ac:dyDescent="0.25">
      <c r="A180" s="37">
        <v>43125</v>
      </c>
      <c r="B180" s="162">
        <v>486</v>
      </c>
      <c r="C180" s="24">
        <v>505</v>
      </c>
      <c r="D180" s="24">
        <v>503</v>
      </c>
      <c r="E180" s="22" t="s">
        <v>1000</v>
      </c>
      <c r="F180" s="16"/>
      <c r="G180" s="22" t="s">
        <v>1139</v>
      </c>
      <c r="H180" s="17"/>
      <c r="I180" s="35">
        <v>35045000</v>
      </c>
      <c r="J180" s="35">
        <v>15186166</v>
      </c>
      <c r="K180" s="35">
        <f t="shared" si="1"/>
        <v>19858834</v>
      </c>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c r="FG180" s="17"/>
      <c r="FH180" s="17"/>
      <c r="FI180" s="17"/>
      <c r="FJ180" s="17"/>
      <c r="FK180" s="17"/>
      <c r="FL180" s="17"/>
      <c r="FM180" s="17"/>
      <c r="FN180" s="17"/>
      <c r="FO180" s="17"/>
      <c r="FP180" s="17"/>
      <c r="FQ180" s="17"/>
      <c r="FR180" s="17"/>
      <c r="FS180" s="17"/>
      <c r="FT180" s="17"/>
      <c r="FU180" s="17"/>
      <c r="FV180" s="17"/>
      <c r="FW180" s="17"/>
      <c r="FX180" s="17"/>
      <c r="FY180" s="17"/>
      <c r="FZ180" s="17"/>
      <c r="GA180" s="17"/>
      <c r="GB180" s="17"/>
      <c r="GC180" s="17"/>
      <c r="GD180" s="17"/>
      <c r="GE180" s="17"/>
      <c r="GF180" s="17"/>
      <c r="GG180" s="17"/>
      <c r="GH180" s="17"/>
      <c r="GI180" s="17"/>
      <c r="GJ180" s="17"/>
      <c r="GK180" s="17"/>
      <c r="GL180" s="17"/>
      <c r="GM180" s="17"/>
      <c r="GN180" s="17"/>
      <c r="GO180" s="17"/>
      <c r="GP180" s="17"/>
      <c r="GQ180" s="17"/>
      <c r="GR180" s="17"/>
      <c r="GS180" s="17"/>
      <c r="GT180" s="17"/>
      <c r="GU180" s="17"/>
      <c r="GV180" s="17"/>
      <c r="GW180" s="17"/>
      <c r="GX180" s="17"/>
      <c r="GY180" s="17"/>
      <c r="GZ180" s="17"/>
      <c r="HA180" s="17"/>
    </row>
    <row r="181" spans="1:209" x14ac:dyDescent="0.25">
      <c r="A181" s="37">
        <v>43125</v>
      </c>
      <c r="B181" s="162">
        <v>488</v>
      </c>
      <c r="C181" s="24">
        <v>511</v>
      </c>
      <c r="D181" s="24">
        <v>511</v>
      </c>
      <c r="E181" s="22" t="s">
        <v>1001</v>
      </c>
      <c r="F181" s="16"/>
      <c r="G181" s="22" t="s">
        <v>1140</v>
      </c>
      <c r="H181" s="17"/>
      <c r="I181" s="35">
        <v>42977000</v>
      </c>
      <c r="J181" s="35">
        <v>7944233</v>
      </c>
      <c r="K181" s="35">
        <f t="shared" si="1"/>
        <v>35032767</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c r="FO181" s="17"/>
      <c r="FP181" s="17"/>
      <c r="FQ181" s="17"/>
      <c r="FR181" s="17"/>
      <c r="FS181" s="17"/>
      <c r="FT181" s="17"/>
      <c r="FU181" s="17"/>
      <c r="FV181" s="17"/>
      <c r="FW181" s="17"/>
      <c r="FX181" s="17"/>
      <c r="FY181" s="17"/>
      <c r="FZ181" s="17"/>
      <c r="GA181" s="17"/>
      <c r="GB181" s="17"/>
      <c r="GC181" s="17"/>
      <c r="GD181" s="17"/>
      <c r="GE181" s="17"/>
      <c r="GF181" s="17"/>
      <c r="GG181" s="17"/>
      <c r="GH181" s="17"/>
      <c r="GI181" s="17"/>
      <c r="GJ181" s="17"/>
      <c r="GK181" s="17"/>
      <c r="GL181" s="17"/>
      <c r="GM181" s="17"/>
      <c r="GN181" s="17"/>
      <c r="GO181" s="17"/>
      <c r="GP181" s="17"/>
      <c r="GQ181" s="17"/>
      <c r="GR181" s="17"/>
      <c r="GS181" s="17"/>
      <c r="GT181" s="17"/>
      <c r="GU181" s="17"/>
      <c r="GV181" s="17"/>
      <c r="GW181" s="17"/>
      <c r="GX181" s="17"/>
      <c r="GY181" s="17"/>
      <c r="GZ181" s="17"/>
      <c r="HA181" s="17"/>
    </row>
    <row r="182" spans="1:209" x14ac:dyDescent="0.25">
      <c r="A182" s="37">
        <v>43125</v>
      </c>
      <c r="B182" s="162">
        <v>473</v>
      </c>
      <c r="C182" s="24">
        <v>504</v>
      </c>
      <c r="D182" s="24">
        <v>513</v>
      </c>
      <c r="E182" s="22" t="s">
        <v>1002</v>
      </c>
      <c r="F182" s="16"/>
      <c r="G182" s="22" t="s">
        <v>1141</v>
      </c>
      <c r="H182" s="17"/>
      <c r="I182" s="35">
        <v>64000000</v>
      </c>
      <c r="J182" s="35">
        <v>17600000</v>
      </c>
      <c r="K182" s="35">
        <f t="shared" si="1"/>
        <v>46400000</v>
      </c>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c r="FO182" s="17"/>
      <c r="FP182" s="17"/>
      <c r="FQ182" s="17"/>
      <c r="FR182" s="17"/>
      <c r="FS182" s="17"/>
      <c r="FT182" s="17"/>
      <c r="FU182" s="17"/>
      <c r="FV182" s="17"/>
      <c r="FW182" s="17"/>
      <c r="FX182" s="17"/>
      <c r="FY182" s="17"/>
      <c r="FZ182" s="17"/>
      <c r="GA182" s="17"/>
      <c r="GB182" s="17"/>
      <c r="GC182" s="17"/>
      <c r="GD182" s="17"/>
      <c r="GE182" s="17"/>
      <c r="GF182" s="17"/>
      <c r="GG182" s="17"/>
      <c r="GH182" s="17"/>
      <c r="GI182" s="17"/>
      <c r="GJ182" s="17"/>
      <c r="GK182" s="17"/>
      <c r="GL182" s="17"/>
      <c r="GM182" s="17"/>
      <c r="GN182" s="17"/>
      <c r="GO182" s="17"/>
      <c r="GP182" s="17"/>
      <c r="GQ182" s="17"/>
      <c r="GR182" s="17"/>
      <c r="GS182" s="17"/>
      <c r="GT182" s="17"/>
      <c r="GU182" s="17"/>
      <c r="GV182" s="17"/>
      <c r="GW182" s="17"/>
      <c r="GX182" s="17"/>
      <c r="GY182" s="17"/>
      <c r="GZ182" s="17"/>
      <c r="HA182" s="17"/>
    </row>
    <row r="183" spans="1:209" x14ac:dyDescent="0.25">
      <c r="A183" s="37">
        <v>43126</v>
      </c>
      <c r="B183" s="162">
        <v>511</v>
      </c>
      <c r="C183" s="24">
        <v>502</v>
      </c>
      <c r="D183" s="24">
        <v>519</v>
      </c>
      <c r="E183" s="22" t="s">
        <v>979</v>
      </c>
      <c r="F183" s="16"/>
      <c r="G183" s="22" t="s">
        <v>1142</v>
      </c>
      <c r="H183" s="17"/>
      <c r="I183" s="35">
        <v>23605000</v>
      </c>
      <c r="J183" s="35">
        <v>9756733</v>
      </c>
      <c r="K183" s="35">
        <f t="shared" si="1"/>
        <v>13848267</v>
      </c>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c r="EI183" s="17"/>
      <c r="EJ183" s="17"/>
      <c r="EK183" s="17"/>
      <c r="EL183" s="17"/>
      <c r="EM183" s="17"/>
      <c r="EN183" s="17"/>
      <c r="EO183" s="17"/>
      <c r="EP183" s="17"/>
      <c r="EQ183" s="17"/>
      <c r="ER183" s="17"/>
      <c r="ES183" s="17"/>
      <c r="ET183" s="17"/>
      <c r="EU183" s="17"/>
      <c r="EV183" s="17"/>
      <c r="EW183" s="17"/>
      <c r="EX183" s="17"/>
      <c r="EY183" s="17"/>
      <c r="EZ183" s="17"/>
      <c r="FA183" s="17"/>
      <c r="FB183" s="17"/>
      <c r="FC183" s="17"/>
      <c r="FD183" s="17"/>
      <c r="FE183" s="17"/>
      <c r="FF183" s="17"/>
      <c r="FG183" s="17"/>
      <c r="FH183" s="17"/>
      <c r="FI183" s="17"/>
      <c r="FJ183" s="17"/>
      <c r="FK183" s="17"/>
      <c r="FL183" s="17"/>
      <c r="FM183" s="17"/>
      <c r="FN183" s="17"/>
      <c r="FO183" s="17"/>
      <c r="FP183" s="17"/>
      <c r="FQ183" s="17"/>
      <c r="FR183" s="17"/>
      <c r="FS183" s="17"/>
      <c r="FT183" s="17"/>
      <c r="FU183" s="17"/>
      <c r="FV183" s="17"/>
      <c r="FW183" s="17"/>
      <c r="FX183" s="17"/>
      <c r="FY183" s="17"/>
      <c r="FZ183" s="17"/>
      <c r="GA183" s="17"/>
      <c r="GB183" s="17"/>
      <c r="GC183" s="17"/>
      <c r="GD183" s="17"/>
      <c r="GE183" s="17"/>
      <c r="GF183" s="17"/>
      <c r="GG183" s="17"/>
      <c r="GH183" s="17"/>
      <c r="GI183" s="17"/>
      <c r="GJ183" s="17"/>
      <c r="GK183" s="17"/>
      <c r="GL183" s="17"/>
      <c r="GM183" s="17"/>
      <c r="GN183" s="17"/>
      <c r="GO183" s="17"/>
      <c r="GP183" s="17"/>
      <c r="GQ183" s="17"/>
      <c r="GR183" s="17"/>
      <c r="GS183" s="17"/>
      <c r="GT183" s="17"/>
      <c r="GU183" s="17"/>
      <c r="GV183" s="17"/>
      <c r="GW183" s="17"/>
      <c r="GX183" s="17"/>
      <c r="GY183" s="17"/>
      <c r="GZ183" s="17"/>
      <c r="HA183" s="17"/>
    </row>
    <row r="184" spans="1:209" x14ac:dyDescent="0.25">
      <c r="A184" s="37">
        <v>43126</v>
      </c>
      <c r="B184" s="162">
        <v>385</v>
      </c>
      <c r="C184" s="24">
        <v>407</v>
      </c>
      <c r="D184" s="24">
        <v>521</v>
      </c>
      <c r="E184" s="22" t="s">
        <v>584</v>
      </c>
      <c r="F184" s="16"/>
      <c r="G184" s="22" t="s">
        <v>1143</v>
      </c>
      <c r="H184" s="17"/>
      <c r="I184" s="35">
        <v>36000000</v>
      </c>
      <c r="J184" s="35">
        <v>9000000</v>
      </c>
      <c r="K184" s="35">
        <f t="shared" si="1"/>
        <v>27000000</v>
      </c>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7"/>
      <c r="ER184" s="17"/>
      <c r="ES184" s="17"/>
      <c r="ET184" s="17"/>
      <c r="EU184" s="17"/>
      <c r="EV184" s="17"/>
      <c r="EW184" s="17"/>
      <c r="EX184" s="17"/>
      <c r="EY184" s="17"/>
      <c r="EZ184" s="17"/>
      <c r="FA184" s="17"/>
      <c r="FB184" s="17"/>
      <c r="FC184" s="17"/>
      <c r="FD184" s="17"/>
      <c r="FE184" s="17"/>
      <c r="FF184" s="17"/>
      <c r="FG184" s="17"/>
      <c r="FH184" s="17"/>
      <c r="FI184" s="17"/>
      <c r="FJ184" s="17"/>
      <c r="FK184" s="17"/>
      <c r="FL184" s="17"/>
      <c r="FM184" s="17"/>
      <c r="FN184" s="17"/>
      <c r="FO184" s="17"/>
      <c r="FP184" s="17"/>
      <c r="FQ184" s="17"/>
      <c r="FR184" s="17"/>
      <c r="FS184" s="17"/>
      <c r="FT184" s="17"/>
      <c r="FU184" s="17"/>
      <c r="FV184" s="17"/>
      <c r="FW184" s="17"/>
      <c r="FX184" s="17"/>
      <c r="FY184" s="17"/>
      <c r="FZ184" s="17"/>
      <c r="GA184" s="17"/>
      <c r="GB184" s="17"/>
      <c r="GC184" s="17"/>
      <c r="GD184" s="17"/>
      <c r="GE184" s="17"/>
      <c r="GF184" s="17"/>
      <c r="GG184" s="17"/>
      <c r="GH184" s="17"/>
      <c r="GI184" s="17"/>
      <c r="GJ184" s="17"/>
      <c r="GK184" s="17"/>
      <c r="GL184" s="17"/>
      <c r="GM184" s="17"/>
      <c r="GN184" s="17"/>
      <c r="GO184" s="17"/>
      <c r="GP184" s="17"/>
      <c r="GQ184" s="17"/>
      <c r="GR184" s="17"/>
      <c r="GS184" s="17"/>
      <c r="GT184" s="17"/>
      <c r="GU184" s="17"/>
      <c r="GV184" s="17"/>
      <c r="GW184" s="17"/>
      <c r="GX184" s="17"/>
      <c r="GY184" s="17"/>
      <c r="GZ184" s="17"/>
      <c r="HA184" s="17"/>
    </row>
    <row r="185" spans="1:209" x14ac:dyDescent="0.25">
      <c r="A185" s="37">
        <v>43126</v>
      </c>
      <c r="B185" s="162">
        <v>462</v>
      </c>
      <c r="C185" s="24">
        <v>486</v>
      </c>
      <c r="D185" s="24">
        <v>522</v>
      </c>
      <c r="E185" s="22" t="s">
        <v>1003</v>
      </c>
      <c r="F185" s="16"/>
      <c r="G185" s="22" t="s">
        <v>1144</v>
      </c>
      <c r="H185" s="17"/>
      <c r="I185" s="35">
        <v>38400000</v>
      </c>
      <c r="J185" s="35">
        <v>5120000</v>
      </c>
      <c r="K185" s="35">
        <f t="shared" si="1"/>
        <v>33280000</v>
      </c>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row>
    <row r="186" spans="1:209" x14ac:dyDescent="0.25">
      <c r="A186" s="37">
        <v>43126</v>
      </c>
      <c r="B186" s="162">
        <v>490</v>
      </c>
      <c r="C186" s="24">
        <v>492</v>
      </c>
      <c r="D186" s="24">
        <v>524</v>
      </c>
      <c r="E186" s="22" t="s">
        <v>1004</v>
      </c>
      <c r="F186" s="16"/>
      <c r="G186" s="22" t="s">
        <v>1145</v>
      </c>
      <c r="H186" s="17"/>
      <c r="I186" s="35">
        <v>24706000</v>
      </c>
      <c r="J186" s="35">
        <v>4492000</v>
      </c>
      <c r="K186" s="35">
        <f t="shared" si="1"/>
        <v>20214000</v>
      </c>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7"/>
      <c r="FH186" s="17"/>
      <c r="FI186" s="17"/>
      <c r="FJ186" s="17"/>
      <c r="FK186" s="17"/>
      <c r="FL186" s="17"/>
      <c r="FM186" s="17"/>
      <c r="FN186" s="17"/>
      <c r="FO186" s="17"/>
      <c r="FP186" s="17"/>
      <c r="FQ186" s="17"/>
      <c r="FR186" s="17"/>
      <c r="FS186" s="17"/>
      <c r="FT186" s="17"/>
      <c r="FU186" s="17"/>
      <c r="FV186" s="17"/>
      <c r="FW186" s="17"/>
      <c r="FX186" s="17"/>
      <c r="FY186" s="17"/>
      <c r="FZ186" s="17"/>
      <c r="GA186" s="17"/>
      <c r="GB186" s="17"/>
      <c r="GC186" s="17"/>
      <c r="GD186" s="17"/>
      <c r="GE186" s="17"/>
      <c r="GF186" s="17"/>
      <c r="GG186" s="17"/>
      <c r="GH186" s="17"/>
      <c r="GI186" s="17"/>
      <c r="GJ186" s="17"/>
      <c r="GK186" s="17"/>
      <c r="GL186" s="17"/>
      <c r="GM186" s="17"/>
      <c r="GN186" s="17"/>
      <c r="GO186" s="17"/>
      <c r="GP186" s="17"/>
      <c r="GQ186" s="17"/>
      <c r="GR186" s="17"/>
      <c r="GS186" s="17"/>
      <c r="GT186" s="17"/>
      <c r="GU186" s="17"/>
      <c r="GV186" s="17"/>
      <c r="GW186" s="17"/>
      <c r="GX186" s="17"/>
      <c r="GY186" s="17"/>
      <c r="GZ186" s="17"/>
      <c r="HA186" s="17"/>
    </row>
    <row r="187" spans="1:209" x14ac:dyDescent="0.25">
      <c r="A187" s="37">
        <v>43126</v>
      </c>
      <c r="B187" s="162">
        <v>502</v>
      </c>
      <c r="C187" s="24">
        <v>525</v>
      </c>
      <c r="D187" s="24">
        <v>526</v>
      </c>
      <c r="E187" s="22" t="s">
        <v>612</v>
      </c>
      <c r="F187" s="16"/>
      <c r="G187" s="22" t="s">
        <v>1146</v>
      </c>
      <c r="H187" s="17"/>
      <c r="I187" s="35">
        <v>16000000</v>
      </c>
      <c r="J187" s="35">
        <v>4066667</v>
      </c>
      <c r="K187" s="35">
        <f t="shared" si="1"/>
        <v>11933333</v>
      </c>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7"/>
      <c r="ER187" s="17"/>
      <c r="ES187" s="17"/>
      <c r="ET187" s="17"/>
      <c r="EU187" s="17"/>
      <c r="EV187" s="17"/>
      <c r="EW187" s="17"/>
      <c r="EX187" s="17"/>
      <c r="EY187" s="17"/>
      <c r="EZ187" s="17"/>
      <c r="FA187" s="17"/>
      <c r="FB187" s="17"/>
      <c r="FC187" s="17"/>
      <c r="FD187" s="17"/>
      <c r="FE187" s="17"/>
      <c r="FF187" s="17"/>
      <c r="FG187" s="17"/>
      <c r="FH187" s="17"/>
      <c r="FI187" s="17"/>
      <c r="FJ187" s="17"/>
      <c r="FK187" s="17"/>
      <c r="FL187" s="17"/>
      <c r="FM187" s="17"/>
      <c r="FN187" s="17"/>
      <c r="FO187" s="17"/>
      <c r="FP187" s="17"/>
      <c r="FQ187" s="17"/>
      <c r="FR187" s="17"/>
      <c r="FS187" s="17"/>
      <c r="FT187" s="17"/>
      <c r="FU187" s="17"/>
      <c r="FV187" s="17"/>
      <c r="FW187" s="17"/>
      <c r="FX187" s="17"/>
      <c r="FY187" s="17"/>
      <c r="FZ187" s="17"/>
      <c r="GA187" s="17"/>
      <c r="GB187" s="17"/>
      <c r="GC187" s="17"/>
      <c r="GD187" s="17"/>
      <c r="GE187" s="17"/>
      <c r="GF187" s="17"/>
      <c r="GG187" s="17"/>
      <c r="GH187" s="17"/>
      <c r="GI187" s="17"/>
      <c r="GJ187" s="17"/>
      <c r="GK187" s="17"/>
      <c r="GL187" s="17"/>
      <c r="GM187" s="17"/>
      <c r="GN187" s="17"/>
      <c r="GO187" s="17"/>
      <c r="GP187" s="17"/>
      <c r="GQ187" s="17"/>
      <c r="GR187" s="17"/>
      <c r="GS187" s="17"/>
      <c r="GT187" s="17"/>
      <c r="GU187" s="17"/>
      <c r="GV187" s="17"/>
      <c r="GW187" s="17"/>
      <c r="GX187" s="17"/>
      <c r="GY187" s="17"/>
      <c r="GZ187" s="17"/>
      <c r="HA187" s="17"/>
    </row>
    <row r="188" spans="1:209" x14ac:dyDescent="0.25">
      <c r="A188" s="37">
        <v>43126</v>
      </c>
      <c r="B188" s="162">
        <v>516</v>
      </c>
      <c r="C188" s="24">
        <v>544</v>
      </c>
      <c r="D188" s="24">
        <v>531</v>
      </c>
      <c r="E188" s="22" t="s">
        <v>996</v>
      </c>
      <c r="F188" s="16"/>
      <c r="G188" s="22" t="s">
        <v>1147</v>
      </c>
      <c r="H188" s="17"/>
      <c r="I188" s="35">
        <v>44000000</v>
      </c>
      <c r="J188" s="35">
        <v>11366667</v>
      </c>
      <c r="K188" s="35">
        <f t="shared" si="1"/>
        <v>32633333</v>
      </c>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7"/>
      <c r="ER188" s="17"/>
      <c r="ES188" s="17"/>
      <c r="ET188" s="17"/>
      <c r="EU188" s="17"/>
      <c r="EV188" s="17"/>
      <c r="EW188" s="17"/>
      <c r="EX188" s="17"/>
      <c r="EY188" s="17"/>
      <c r="EZ188" s="17"/>
      <c r="FA188" s="17"/>
      <c r="FB188" s="17"/>
      <c r="FC188" s="17"/>
      <c r="FD188" s="17"/>
      <c r="FE188" s="17"/>
      <c r="FF188" s="17"/>
      <c r="FG188" s="17"/>
      <c r="FH188" s="17"/>
      <c r="FI188" s="17"/>
      <c r="FJ188" s="17"/>
      <c r="FK188" s="17"/>
      <c r="FL188" s="17"/>
      <c r="FM188" s="17"/>
      <c r="FN188" s="17"/>
      <c r="FO188" s="17"/>
      <c r="FP188" s="17"/>
      <c r="FQ188" s="17"/>
      <c r="FR188" s="17"/>
      <c r="FS188" s="17"/>
      <c r="FT188" s="17"/>
      <c r="FU188" s="17"/>
      <c r="FV188" s="17"/>
      <c r="FW188" s="17"/>
      <c r="FX188" s="17"/>
      <c r="FY188" s="17"/>
      <c r="FZ188" s="17"/>
      <c r="GA188" s="17"/>
      <c r="GB188" s="17"/>
      <c r="GC188" s="17"/>
      <c r="GD188" s="17"/>
      <c r="GE188" s="17"/>
      <c r="GF188" s="17"/>
      <c r="GG188" s="17"/>
      <c r="GH188" s="17"/>
      <c r="GI188" s="17"/>
      <c r="GJ188" s="17"/>
      <c r="GK188" s="17"/>
      <c r="GL188" s="17"/>
      <c r="GM188" s="17"/>
      <c r="GN188" s="17"/>
      <c r="GO188" s="17"/>
      <c r="GP188" s="17"/>
      <c r="GQ188" s="17"/>
      <c r="GR188" s="17"/>
      <c r="GS188" s="17"/>
      <c r="GT188" s="17"/>
      <c r="GU188" s="17"/>
      <c r="GV188" s="17"/>
      <c r="GW188" s="17"/>
      <c r="GX188" s="17"/>
      <c r="GY188" s="17"/>
      <c r="GZ188" s="17"/>
      <c r="HA188" s="17"/>
    </row>
    <row r="189" spans="1:209" x14ac:dyDescent="0.25">
      <c r="A189" s="37">
        <v>43126</v>
      </c>
      <c r="B189" s="162">
        <v>552</v>
      </c>
      <c r="C189" s="24">
        <v>598</v>
      </c>
      <c r="D189" s="24">
        <v>532</v>
      </c>
      <c r="E189" s="22" t="s">
        <v>1005</v>
      </c>
      <c r="F189" s="16"/>
      <c r="G189" s="22" t="s">
        <v>1148</v>
      </c>
      <c r="H189" s="17"/>
      <c r="I189" s="35">
        <v>44000000</v>
      </c>
      <c r="J189" s="35">
        <v>11366667</v>
      </c>
      <c r="K189" s="35">
        <f t="shared" si="1"/>
        <v>32633333</v>
      </c>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7"/>
      <c r="ER189" s="17"/>
      <c r="ES189" s="17"/>
      <c r="ET189" s="17"/>
      <c r="EU189" s="17"/>
      <c r="EV189" s="17"/>
      <c r="EW189" s="17"/>
      <c r="EX189" s="17"/>
      <c r="EY189" s="17"/>
      <c r="EZ189" s="17"/>
      <c r="FA189" s="17"/>
      <c r="FB189" s="17"/>
      <c r="FC189" s="17"/>
      <c r="FD189" s="17"/>
      <c r="FE189" s="17"/>
      <c r="FF189" s="17"/>
      <c r="FG189" s="17"/>
      <c r="FH189" s="17"/>
      <c r="FI189" s="17"/>
      <c r="FJ189" s="17"/>
      <c r="FK189" s="17"/>
      <c r="FL189" s="17"/>
      <c r="FM189" s="17"/>
      <c r="FN189" s="17"/>
      <c r="FO189" s="17"/>
      <c r="FP189" s="17"/>
      <c r="FQ189" s="17"/>
      <c r="FR189" s="17"/>
      <c r="FS189" s="17"/>
      <c r="FT189" s="17"/>
      <c r="FU189" s="17"/>
      <c r="FV189" s="17"/>
      <c r="FW189" s="17"/>
      <c r="FX189" s="17"/>
      <c r="FY189" s="17"/>
      <c r="FZ189" s="17"/>
      <c r="GA189" s="17"/>
      <c r="GB189" s="17"/>
      <c r="GC189" s="17"/>
      <c r="GD189" s="17"/>
      <c r="GE189" s="17"/>
      <c r="GF189" s="17"/>
      <c r="GG189" s="17"/>
      <c r="GH189" s="17"/>
      <c r="GI189" s="17"/>
      <c r="GJ189" s="17"/>
      <c r="GK189" s="17"/>
      <c r="GL189" s="17"/>
      <c r="GM189" s="17"/>
      <c r="GN189" s="17"/>
      <c r="GO189" s="17"/>
      <c r="GP189" s="17"/>
      <c r="GQ189" s="17"/>
      <c r="GR189" s="17"/>
      <c r="GS189" s="17"/>
      <c r="GT189" s="17"/>
      <c r="GU189" s="17"/>
      <c r="GV189" s="17"/>
      <c r="GW189" s="17"/>
      <c r="GX189" s="17"/>
      <c r="GY189" s="17"/>
      <c r="GZ189" s="17"/>
      <c r="HA189" s="17"/>
    </row>
    <row r="190" spans="1:209" x14ac:dyDescent="0.25">
      <c r="A190" s="37">
        <v>43126</v>
      </c>
      <c r="B190" s="162">
        <v>550</v>
      </c>
      <c r="C190" s="24">
        <v>604</v>
      </c>
      <c r="D190" s="24">
        <v>534</v>
      </c>
      <c r="E190" s="22" t="s">
        <v>616</v>
      </c>
      <c r="F190" s="16"/>
      <c r="G190" s="22" t="s">
        <v>1149</v>
      </c>
      <c r="H190" s="17"/>
      <c r="I190" s="35">
        <v>38400000</v>
      </c>
      <c r="J190" s="35">
        <v>10240000</v>
      </c>
      <c r="K190" s="35">
        <f t="shared" si="1"/>
        <v>28160000</v>
      </c>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7"/>
      <c r="ER190" s="17"/>
      <c r="ES190" s="17"/>
      <c r="ET190" s="17"/>
      <c r="EU190" s="17"/>
      <c r="EV190" s="17"/>
      <c r="EW190" s="17"/>
      <c r="EX190" s="17"/>
      <c r="EY190" s="17"/>
      <c r="EZ190" s="17"/>
      <c r="FA190" s="17"/>
      <c r="FB190" s="17"/>
      <c r="FC190" s="17"/>
      <c r="FD190" s="17"/>
      <c r="FE190" s="17"/>
      <c r="FF190" s="17"/>
      <c r="FG190" s="17"/>
      <c r="FH190" s="17"/>
      <c r="FI190" s="17"/>
      <c r="FJ190" s="17"/>
      <c r="FK190" s="17"/>
      <c r="FL190" s="17"/>
      <c r="FM190" s="17"/>
      <c r="FN190" s="17"/>
      <c r="FO190" s="17"/>
      <c r="FP190" s="17"/>
      <c r="FQ190" s="17"/>
      <c r="FR190" s="17"/>
      <c r="FS190" s="17"/>
      <c r="FT190" s="17"/>
      <c r="FU190" s="17"/>
      <c r="FV190" s="17"/>
      <c r="FW190" s="17"/>
      <c r="FX190" s="17"/>
      <c r="FY190" s="17"/>
      <c r="FZ190" s="17"/>
      <c r="GA190" s="17"/>
      <c r="GB190" s="17"/>
      <c r="GC190" s="17"/>
      <c r="GD190" s="17"/>
      <c r="GE190" s="17"/>
      <c r="GF190" s="17"/>
      <c r="GG190" s="17"/>
      <c r="GH190" s="17"/>
      <c r="GI190" s="17"/>
      <c r="GJ190" s="17"/>
      <c r="GK190" s="17"/>
      <c r="GL190" s="17"/>
      <c r="GM190" s="17"/>
      <c r="GN190" s="17"/>
      <c r="GO190" s="17"/>
      <c r="GP190" s="17"/>
      <c r="GQ190" s="17"/>
      <c r="GR190" s="17"/>
      <c r="GS190" s="17"/>
      <c r="GT190" s="17"/>
      <c r="GU190" s="17"/>
      <c r="GV190" s="17"/>
      <c r="GW190" s="17"/>
      <c r="GX190" s="17"/>
      <c r="GY190" s="17"/>
      <c r="GZ190" s="17"/>
      <c r="HA190" s="17"/>
    </row>
    <row r="191" spans="1:209" x14ac:dyDescent="0.25">
      <c r="A191" s="37">
        <v>43126</v>
      </c>
      <c r="B191" s="162">
        <v>540</v>
      </c>
      <c r="C191" s="24">
        <v>575</v>
      </c>
      <c r="D191" s="24">
        <v>538</v>
      </c>
      <c r="E191" s="22" t="s">
        <v>1006</v>
      </c>
      <c r="F191" s="16"/>
      <c r="G191" s="22" t="s">
        <v>1150</v>
      </c>
      <c r="H191" s="17"/>
      <c r="I191" s="35">
        <v>36000000</v>
      </c>
      <c r="J191" s="35">
        <v>9300000</v>
      </c>
      <c r="K191" s="35">
        <f t="shared" si="1"/>
        <v>26700000</v>
      </c>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c r="EI191" s="17"/>
      <c r="EJ191" s="17"/>
      <c r="EK191" s="17"/>
      <c r="EL191" s="17"/>
      <c r="EM191" s="17"/>
      <c r="EN191" s="17"/>
      <c r="EO191" s="17"/>
      <c r="EP191" s="17"/>
      <c r="EQ191" s="17"/>
      <c r="ER191" s="17"/>
      <c r="ES191" s="17"/>
      <c r="ET191" s="17"/>
      <c r="EU191" s="17"/>
      <c r="EV191" s="17"/>
      <c r="EW191" s="17"/>
      <c r="EX191" s="17"/>
      <c r="EY191" s="17"/>
      <c r="EZ191" s="17"/>
      <c r="FA191" s="17"/>
      <c r="FB191" s="17"/>
      <c r="FC191" s="17"/>
      <c r="FD191" s="17"/>
      <c r="FE191" s="17"/>
      <c r="FF191" s="17"/>
      <c r="FG191" s="17"/>
      <c r="FH191" s="17"/>
      <c r="FI191" s="17"/>
      <c r="FJ191" s="17"/>
      <c r="FK191" s="17"/>
      <c r="FL191" s="17"/>
      <c r="FM191" s="17"/>
      <c r="FN191" s="17"/>
      <c r="FO191" s="17"/>
      <c r="FP191" s="17"/>
      <c r="FQ191" s="17"/>
      <c r="FR191" s="17"/>
      <c r="FS191" s="17"/>
      <c r="FT191" s="17"/>
      <c r="FU191" s="17"/>
      <c r="FV191" s="17"/>
      <c r="FW191" s="17"/>
      <c r="FX191" s="17"/>
      <c r="FY191" s="17"/>
      <c r="FZ191" s="17"/>
      <c r="GA191" s="17"/>
      <c r="GB191" s="17"/>
      <c r="GC191" s="17"/>
      <c r="GD191" s="17"/>
      <c r="GE191" s="17"/>
      <c r="GF191" s="17"/>
      <c r="GG191" s="17"/>
      <c r="GH191" s="17"/>
      <c r="GI191" s="17"/>
      <c r="GJ191" s="17"/>
      <c r="GK191" s="17"/>
      <c r="GL191" s="17"/>
      <c r="GM191" s="17"/>
      <c r="GN191" s="17"/>
      <c r="GO191" s="17"/>
      <c r="GP191" s="17"/>
      <c r="GQ191" s="17"/>
      <c r="GR191" s="17"/>
      <c r="GS191" s="17"/>
      <c r="GT191" s="17"/>
      <c r="GU191" s="17"/>
      <c r="GV191" s="17"/>
      <c r="GW191" s="17"/>
      <c r="GX191" s="17"/>
      <c r="GY191" s="17"/>
      <c r="GZ191" s="17"/>
      <c r="HA191" s="17"/>
    </row>
    <row r="192" spans="1:209" x14ac:dyDescent="0.25">
      <c r="A192" s="37">
        <v>43126</v>
      </c>
      <c r="B192" s="162">
        <v>534</v>
      </c>
      <c r="C192" s="24">
        <v>570</v>
      </c>
      <c r="D192" s="24">
        <v>540</v>
      </c>
      <c r="E192" s="22" t="s">
        <v>1007</v>
      </c>
      <c r="F192" s="16"/>
      <c r="G192" s="22" t="s">
        <v>1151</v>
      </c>
      <c r="H192" s="17"/>
      <c r="I192" s="35">
        <v>64000000</v>
      </c>
      <c r="J192" s="35">
        <v>15733333</v>
      </c>
      <c r="K192" s="35">
        <f t="shared" si="1"/>
        <v>48266667</v>
      </c>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c r="EI192" s="17"/>
      <c r="EJ192" s="17"/>
      <c r="EK192" s="17"/>
      <c r="EL192" s="17"/>
      <c r="EM192" s="17"/>
      <c r="EN192" s="17"/>
      <c r="EO192" s="17"/>
      <c r="EP192" s="17"/>
      <c r="EQ192" s="17"/>
      <c r="ER192" s="17"/>
      <c r="ES192" s="17"/>
      <c r="ET192" s="17"/>
      <c r="EU192" s="17"/>
      <c r="EV192" s="17"/>
      <c r="EW192" s="17"/>
      <c r="EX192" s="17"/>
      <c r="EY192" s="17"/>
      <c r="EZ192" s="17"/>
      <c r="FA192" s="17"/>
      <c r="FB192" s="17"/>
      <c r="FC192" s="17"/>
      <c r="FD192" s="17"/>
      <c r="FE192" s="17"/>
      <c r="FF192" s="17"/>
      <c r="FG192" s="17"/>
      <c r="FH192" s="17"/>
      <c r="FI192" s="17"/>
      <c r="FJ192" s="17"/>
      <c r="FK192" s="17"/>
      <c r="FL192" s="17"/>
      <c r="FM192" s="17"/>
      <c r="FN192" s="17"/>
      <c r="FO192" s="17"/>
      <c r="FP192" s="17"/>
      <c r="FQ192" s="17"/>
      <c r="FR192" s="17"/>
      <c r="FS192" s="17"/>
      <c r="FT192" s="17"/>
      <c r="FU192" s="17"/>
      <c r="FV192" s="17"/>
      <c r="FW192" s="17"/>
      <c r="FX192" s="17"/>
      <c r="FY192" s="17"/>
      <c r="FZ192" s="17"/>
      <c r="GA192" s="17"/>
      <c r="GB192" s="17"/>
      <c r="GC192" s="17"/>
      <c r="GD192" s="17"/>
      <c r="GE192" s="17"/>
      <c r="GF192" s="17"/>
      <c r="GG192" s="17"/>
      <c r="GH192" s="17"/>
      <c r="GI192" s="17"/>
      <c r="GJ192" s="17"/>
      <c r="GK192" s="17"/>
      <c r="GL192" s="17"/>
      <c r="GM192" s="17"/>
      <c r="GN192" s="17"/>
      <c r="GO192" s="17"/>
      <c r="GP192" s="17"/>
      <c r="GQ192" s="17"/>
      <c r="GR192" s="17"/>
      <c r="GS192" s="17"/>
      <c r="GT192" s="17"/>
      <c r="GU192" s="17"/>
      <c r="GV192" s="17"/>
      <c r="GW192" s="17"/>
      <c r="GX192" s="17"/>
      <c r="GY192" s="17"/>
      <c r="GZ192" s="17"/>
      <c r="HA192" s="17"/>
    </row>
    <row r="193" spans="1:209" x14ac:dyDescent="0.25">
      <c r="A193" s="37">
        <v>43126</v>
      </c>
      <c r="B193" s="162">
        <v>529</v>
      </c>
      <c r="C193" s="24">
        <v>564</v>
      </c>
      <c r="D193" s="24">
        <v>544</v>
      </c>
      <c r="E193" s="22" t="s">
        <v>615</v>
      </c>
      <c r="F193" s="16"/>
      <c r="G193" s="22" t="s">
        <v>1152</v>
      </c>
      <c r="H193" s="17"/>
      <c r="I193" s="35">
        <v>32000000</v>
      </c>
      <c r="J193" s="35">
        <v>8266667</v>
      </c>
      <c r="K193" s="35">
        <f t="shared" si="1"/>
        <v>23733333</v>
      </c>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7"/>
      <c r="ER193" s="17"/>
      <c r="ES193" s="17"/>
      <c r="ET193" s="17"/>
      <c r="EU193" s="17"/>
      <c r="EV193" s="17"/>
      <c r="EW193" s="17"/>
      <c r="EX193" s="17"/>
      <c r="EY193" s="17"/>
      <c r="EZ193" s="17"/>
      <c r="FA193" s="17"/>
      <c r="FB193" s="17"/>
      <c r="FC193" s="17"/>
      <c r="FD193" s="17"/>
      <c r="FE193" s="17"/>
      <c r="FF193" s="17"/>
      <c r="FG193" s="17"/>
      <c r="FH193" s="17"/>
      <c r="FI193" s="17"/>
      <c r="FJ193" s="17"/>
      <c r="FK193" s="17"/>
      <c r="FL193" s="17"/>
      <c r="FM193" s="17"/>
      <c r="FN193" s="17"/>
      <c r="FO193" s="17"/>
      <c r="FP193" s="17"/>
      <c r="FQ193" s="17"/>
      <c r="FR193" s="17"/>
      <c r="FS193" s="17"/>
      <c r="FT193" s="17"/>
      <c r="FU193" s="17"/>
      <c r="FV193" s="17"/>
      <c r="FW193" s="17"/>
      <c r="FX193" s="17"/>
      <c r="FY193" s="17"/>
      <c r="FZ193" s="17"/>
      <c r="GA193" s="17"/>
      <c r="GB193" s="17"/>
      <c r="GC193" s="17"/>
      <c r="GD193" s="17"/>
      <c r="GE193" s="17"/>
      <c r="GF193" s="17"/>
      <c r="GG193" s="17"/>
      <c r="GH193" s="17"/>
      <c r="GI193" s="17"/>
      <c r="GJ193" s="17"/>
      <c r="GK193" s="17"/>
      <c r="GL193" s="17"/>
      <c r="GM193" s="17"/>
      <c r="GN193" s="17"/>
      <c r="GO193" s="17"/>
      <c r="GP193" s="17"/>
      <c r="GQ193" s="17"/>
      <c r="GR193" s="17"/>
      <c r="GS193" s="17"/>
      <c r="GT193" s="17"/>
      <c r="GU193" s="17"/>
      <c r="GV193" s="17"/>
      <c r="GW193" s="17"/>
      <c r="GX193" s="17"/>
      <c r="GY193" s="17"/>
      <c r="GZ193" s="17"/>
      <c r="HA193" s="17"/>
    </row>
    <row r="194" spans="1:209" x14ac:dyDescent="0.25">
      <c r="A194" s="37">
        <v>43126</v>
      </c>
      <c r="B194" s="162">
        <v>508</v>
      </c>
      <c r="C194" s="24">
        <v>530</v>
      </c>
      <c r="D194" s="24">
        <v>547</v>
      </c>
      <c r="E194" s="22" t="s">
        <v>969</v>
      </c>
      <c r="F194" s="16"/>
      <c r="G194" s="22" t="s">
        <v>1153</v>
      </c>
      <c r="H194" s="17"/>
      <c r="I194" s="35">
        <v>44000000</v>
      </c>
      <c r="J194" s="35">
        <v>11000000</v>
      </c>
      <c r="K194" s="35">
        <f t="shared" si="1"/>
        <v>33000000</v>
      </c>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7"/>
      <c r="ER194" s="17"/>
      <c r="ES194" s="17"/>
      <c r="ET194" s="17"/>
      <c r="EU194" s="17"/>
      <c r="EV194" s="17"/>
      <c r="EW194" s="17"/>
      <c r="EX194" s="17"/>
      <c r="EY194" s="17"/>
      <c r="EZ194" s="17"/>
      <c r="FA194" s="17"/>
      <c r="FB194" s="17"/>
      <c r="FC194" s="17"/>
      <c r="FD194" s="17"/>
      <c r="FE194" s="17"/>
      <c r="FF194" s="17"/>
      <c r="FG194" s="17"/>
      <c r="FH194" s="17"/>
      <c r="FI194" s="17"/>
      <c r="FJ194" s="17"/>
      <c r="FK194" s="17"/>
      <c r="FL194" s="17"/>
      <c r="FM194" s="17"/>
      <c r="FN194" s="17"/>
      <c r="FO194" s="17"/>
      <c r="FP194" s="17"/>
      <c r="FQ194" s="17"/>
      <c r="FR194" s="17"/>
      <c r="FS194" s="17"/>
      <c r="FT194" s="17"/>
      <c r="FU194" s="17"/>
      <c r="FV194" s="17"/>
      <c r="FW194" s="17"/>
      <c r="FX194" s="17"/>
      <c r="FY194" s="17"/>
      <c r="FZ194" s="17"/>
      <c r="GA194" s="17"/>
      <c r="GB194" s="17"/>
      <c r="GC194" s="17"/>
      <c r="GD194" s="17"/>
      <c r="GE194" s="17"/>
      <c r="GF194" s="17"/>
      <c r="GG194" s="17"/>
      <c r="GH194" s="17"/>
      <c r="GI194" s="17"/>
      <c r="GJ194" s="17"/>
      <c r="GK194" s="17"/>
      <c r="GL194" s="17"/>
      <c r="GM194" s="17"/>
      <c r="GN194" s="17"/>
      <c r="GO194" s="17"/>
      <c r="GP194" s="17"/>
      <c r="GQ194" s="17"/>
      <c r="GR194" s="17"/>
      <c r="GS194" s="17"/>
      <c r="GT194" s="17"/>
      <c r="GU194" s="17"/>
      <c r="GV194" s="17"/>
      <c r="GW194" s="17"/>
      <c r="GX194" s="17"/>
      <c r="GY194" s="17"/>
      <c r="GZ194" s="17"/>
      <c r="HA194" s="17"/>
    </row>
    <row r="195" spans="1:209" x14ac:dyDescent="0.25">
      <c r="A195" s="37">
        <v>43126</v>
      </c>
      <c r="B195" s="162">
        <v>535</v>
      </c>
      <c r="C195" s="24">
        <v>562</v>
      </c>
      <c r="D195" s="24">
        <v>551</v>
      </c>
      <c r="E195" s="22" t="s">
        <v>1005</v>
      </c>
      <c r="F195" s="16"/>
      <c r="G195" s="22" t="s">
        <v>1154</v>
      </c>
      <c r="H195" s="17"/>
      <c r="I195" s="35">
        <v>44000000</v>
      </c>
      <c r="J195" s="35">
        <v>11366667</v>
      </c>
      <c r="K195" s="35">
        <f t="shared" si="1"/>
        <v>32633333</v>
      </c>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7"/>
      <c r="ER195" s="17"/>
      <c r="ES195" s="17"/>
      <c r="ET195" s="17"/>
      <c r="EU195" s="17"/>
      <c r="EV195" s="17"/>
      <c r="EW195" s="17"/>
      <c r="EX195" s="17"/>
      <c r="EY195" s="17"/>
      <c r="EZ195" s="17"/>
      <c r="FA195" s="17"/>
      <c r="FB195" s="17"/>
      <c r="FC195" s="17"/>
      <c r="FD195" s="17"/>
      <c r="FE195" s="17"/>
      <c r="FF195" s="17"/>
      <c r="FG195" s="17"/>
      <c r="FH195" s="17"/>
      <c r="FI195" s="17"/>
      <c r="FJ195" s="17"/>
      <c r="FK195" s="17"/>
      <c r="FL195" s="17"/>
      <c r="FM195" s="17"/>
      <c r="FN195" s="17"/>
      <c r="FO195" s="17"/>
      <c r="FP195" s="17"/>
      <c r="FQ195" s="17"/>
      <c r="FR195" s="17"/>
      <c r="FS195" s="17"/>
      <c r="FT195" s="17"/>
      <c r="FU195" s="17"/>
      <c r="FV195" s="17"/>
      <c r="FW195" s="17"/>
      <c r="FX195" s="17"/>
      <c r="FY195" s="17"/>
      <c r="FZ195" s="17"/>
      <c r="GA195" s="17"/>
      <c r="GB195" s="17"/>
      <c r="GC195" s="17"/>
      <c r="GD195" s="17"/>
      <c r="GE195" s="17"/>
      <c r="GF195" s="17"/>
      <c r="GG195" s="17"/>
      <c r="GH195" s="17"/>
      <c r="GI195" s="17"/>
      <c r="GJ195" s="17"/>
      <c r="GK195" s="17"/>
      <c r="GL195" s="17"/>
      <c r="GM195" s="17"/>
      <c r="GN195" s="17"/>
      <c r="GO195" s="17"/>
      <c r="GP195" s="17"/>
      <c r="GQ195" s="17"/>
      <c r="GR195" s="17"/>
      <c r="GS195" s="17"/>
      <c r="GT195" s="17"/>
      <c r="GU195" s="17"/>
      <c r="GV195" s="17"/>
      <c r="GW195" s="17"/>
      <c r="GX195" s="17"/>
      <c r="GY195" s="17"/>
      <c r="GZ195" s="17"/>
      <c r="HA195" s="17"/>
    </row>
    <row r="196" spans="1:209" x14ac:dyDescent="0.25">
      <c r="A196" s="37">
        <v>43126</v>
      </c>
      <c r="B196" s="162">
        <v>553</v>
      </c>
      <c r="C196" s="24">
        <v>529</v>
      </c>
      <c r="D196" s="24">
        <v>553</v>
      </c>
      <c r="E196" s="22" t="s">
        <v>1008</v>
      </c>
      <c r="F196" s="16"/>
      <c r="G196" s="22" t="s">
        <v>1155</v>
      </c>
      <c r="H196" s="17"/>
      <c r="I196" s="35">
        <v>54285000</v>
      </c>
      <c r="J196" s="35">
        <v>9705500</v>
      </c>
      <c r="K196" s="35">
        <f t="shared" si="1"/>
        <v>44579500</v>
      </c>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7"/>
      <c r="FH196" s="17"/>
      <c r="FI196" s="17"/>
      <c r="FJ196" s="17"/>
      <c r="FK196" s="17"/>
      <c r="FL196" s="17"/>
      <c r="FM196" s="17"/>
      <c r="FN196" s="17"/>
      <c r="FO196" s="17"/>
      <c r="FP196" s="17"/>
      <c r="FQ196" s="17"/>
      <c r="FR196" s="17"/>
      <c r="FS196" s="17"/>
      <c r="FT196" s="17"/>
      <c r="FU196" s="17"/>
      <c r="FV196" s="17"/>
      <c r="FW196" s="17"/>
      <c r="FX196" s="17"/>
      <c r="FY196" s="17"/>
      <c r="FZ196" s="17"/>
      <c r="GA196" s="17"/>
      <c r="GB196" s="17"/>
      <c r="GC196" s="17"/>
      <c r="GD196" s="17"/>
      <c r="GE196" s="17"/>
      <c r="GF196" s="17"/>
      <c r="GG196" s="17"/>
      <c r="GH196" s="17"/>
      <c r="GI196" s="17"/>
      <c r="GJ196" s="17"/>
      <c r="GK196" s="17"/>
      <c r="GL196" s="17"/>
      <c r="GM196" s="17"/>
      <c r="GN196" s="17"/>
      <c r="GO196" s="17"/>
      <c r="GP196" s="17"/>
      <c r="GQ196" s="17"/>
      <c r="GR196" s="17"/>
      <c r="GS196" s="17"/>
      <c r="GT196" s="17"/>
      <c r="GU196" s="17"/>
      <c r="GV196" s="17"/>
      <c r="GW196" s="17"/>
      <c r="GX196" s="17"/>
      <c r="GY196" s="17"/>
      <c r="GZ196" s="17"/>
      <c r="HA196" s="17"/>
    </row>
    <row r="197" spans="1:209" x14ac:dyDescent="0.25">
      <c r="A197" s="37">
        <v>43126</v>
      </c>
      <c r="B197" s="162">
        <v>556</v>
      </c>
      <c r="C197" s="24">
        <v>560</v>
      </c>
      <c r="D197" s="24">
        <v>554</v>
      </c>
      <c r="E197" s="22" t="s">
        <v>1009</v>
      </c>
      <c r="F197" s="16"/>
      <c r="G197" s="22" t="s">
        <v>1156</v>
      </c>
      <c r="H197" s="17"/>
      <c r="I197" s="35">
        <v>60500000</v>
      </c>
      <c r="J197" s="35">
        <v>9050000</v>
      </c>
      <c r="K197" s="35">
        <f t="shared" si="1"/>
        <v>51450000</v>
      </c>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7"/>
      <c r="ER197" s="17"/>
      <c r="ES197" s="17"/>
      <c r="ET197" s="17"/>
      <c r="EU197" s="17"/>
      <c r="EV197" s="17"/>
      <c r="EW197" s="17"/>
      <c r="EX197" s="17"/>
      <c r="EY197" s="17"/>
      <c r="EZ197" s="17"/>
      <c r="FA197" s="17"/>
      <c r="FB197" s="17"/>
      <c r="FC197" s="17"/>
      <c r="FD197" s="17"/>
      <c r="FE197" s="17"/>
      <c r="FF197" s="17"/>
      <c r="FG197" s="17"/>
      <c r="FH197" s="17"/>
      <c r="FI197" s="17"/>
      <c r="FJ197" s="17"/>
      <c r="FK197" s="17"/>
      <c r="FL197" s="17"/>
      <c r="FM197" s="17"/>
      <c r="FN197" s="17"/>
      <c r="FO197" s="17"/>
      <c r="FP197" s="17"/>
      <c r="FQ197" s="17"/>
      <c r="FR197" s="17"/>
      <c r="FS197" s="17"/>
      <c r="FT197" s="17"/>
      <c r="FU197" s="17"/>
      <c r="FV197" s="17"/>
      <c r="FW197" s="17"/>
      <c r="FX197" s="17"/>
      <c r="FY197" s="17"/>
      <c r="FZ197" s="17"/>
      <c r="GA197" s="17"/>
      <c r="GB197" s="17"/>
      <c r="GC197" s="17"/>
      <c r="GD197" s="17"/>
      <c r="GE197" s="17"/>
      <c r="GF197" s="17"/>
      <c r="GG197" s="17"/>
      <c r="GH197" s="17"/>
      <c r="GI197" s="17"/>
      <c r="GJ197" s="17"/>
      <c r="GK197" s="17"/>
      <c r="GL197" s="17"/>
      <c r="GM197" s="17"/>
      <c r="GN197" s="17"/>
      <c r="GO197" s="17"/>
      <c r="GP197" s="17"/>
      <c r="GQ197" s="17"/>
      <c r="GR197" s="17"/>
      <c r="GS197" s="17"/>
      <c r="GT197" s="17"/>
      <c r="GU197" s="17"/>
      <c r="GV197" s="17"/>
      <c r="GW197" s="17"/>
      <c r="GX197" s="17"/>
      <c r="GY197" s="17"/>
      <c r="GZ197" s="17"/>
      <c r="HA197" s="17"/>
    </row>
    <row r="198" spans="1:209" x14ac:dyDescent="0.25">
      <c r="A198" s="37">
        <v>43126</v>
      </c>
      <c r="B198" s="162">
        <v>539</v>
      </c>
      <c r="C198" s="24">
        <v>574</v>
      </c>
      <c r="D198" s="24">
        <v>555</v>
      </c>
      <c r="E198" s="22" t="s">
        <v>1006</v>
      </c>
      <c r="F198" s="16"/>
      <c r="G198" s="22" t="s">
        <v>1157</v>
      </c>
      <c r="H198" s="17"/>
      <c r="I198" s="35">
        <v>36000000</v>
      </c>
      <c r="J198" s="35">
        <v>9150000</v>
      </c>
      <c r="K198" s="35">
        <f t="shared" si="1"/>
        <v>26850000</v>
      </c>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7"/>
      <c r="ER198" s="17"/>
      <c r="ES198" s="17"/>
      <c r="ET198" s="17"/>
      <c r="EU198" s="17"/>
      <c r="EV198" s="17"/>
      <c r="EW198" s="17"/>
      <c r="EX198" s="17"/>
      <c r="EY198" s="17"/>
      <c r="EZ198" s="17"/>
      <c r="FA198" s="17"/>
      <c r="FB198" s="17"/>
      <c r="FC198" s="17"/>
      <c r="FD198" s="17"/>
      <c r="FE198" s="17"/>
      <c r="FF198" s="17"/>
      <c r="FG198" s="17"/>
      <c r="FH198" s="17"/>
      <c r="FI198" s="17"/>
      <c r="FJ198" s="17"/>
      <c r="FK198" s="17"/>
      <c r="FL198" s="17"/>
      <c r="FM198" s="17"/>
      <c r="FN198" s="17"/>
      <c r="FO198" s="17"/>
      <c r="FP198" s="17"/>
      <c r="FQ198" s="17"/>
      <c r="FR198" s="17"/>
      <c r="FS198" s="17"/>
      <c r="FT198" s="17"/>
      <c r="FU198" s="17"/>
      <c r="FV198" s="17"/>
      <c r="FW198" s="17"/>
      <c r="FX198" s="17"/>
      <c r="FY198" s="17"/>
      <c r="FZ198" s="17"/>
      <c r="GA198" s="17"/>
      <c r="GB198" s="17"/>
      <c r="GC198" s="17"/>
      <c r="GD198" s="17"/>
      <c r="GE198" s="17"/>
      <c r="GF198" s="17"/>
      <c r="GG198" s="17"/>
      <c r="GH198" s="17"/>
      <c r="GI198" s="17"/>
      <c r="GJ198" s="17"/>
      <c r="GK198" s="17"/>
      <c r="GL198" s="17"/>
      <c r="GM198" s="17"/>
      <c r="GN198" s="17"/>
      <c r="GO198" s="17"/>
      <c r="GP198" s="17"/>
      <c r="GQ198" s="17"/>
      <c r="GR198" s="17"/>
      <c r="GS198" s="17"/>
      <c r="GT198" s="17"/>
      <c r="GU198" s="17"/>
      <c r="GV198" s="17"/>
      <c r="GW198" s="17"/>
      <c r="GX198" s="17"/>
      <c r="GY198" s="17"/>
      <c r="GZ198" s="17"/>
      <c r="HA198" s="17"/>
    </row>
    <row r="199" spans="1:209" x14ac:dyDescent="0.25">
      <c r="A199" s="37">
        <v>43126</v>
      </c>
      <c r="B199" s="162">
        <v>602</v>
      </c>
      <c r="C199" s="24">
        <v>647</v>
      </c>
      <c r="D199" s="24">
        <v>556</v>
      </c>
      <c r="E199" s="22" t="s">
        <v>1010</v>
      </c>
      <c r="F199" s="16"/>
      <c r="G199" s="22" t="s">
        <v>1158</v>
      </c>
      <c r="H199" s="17"/>
      <c r="I199" s="35">
        <v>83300000</v>
      </c>
      <c r="J199" s="35">
        <v>0</v>
      </c>
      <c r="K199" s="35">
        <f t="shared" si="1"/>
        <v>83300000</v>
      </c>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7"/>
      <c r="ER199" s="17"/>
      <c r="ES199" s="17"/>
      <c r="ET199" s="17"/>
      <c r="EU199" s="17"/>
      <c r="EV199" s="17"/>
      <c r="EW199" s="17"/>
      <c r="EX199" s="17"/>
      <c r="EY199" s="17"/>
      <c r="EZ199" s="17"/>
      <c r="FA199" s="17"/>
      <c r="FB199" s="17"/>
      <c r="FC199" s="17"/>
      <c r="FD199" s="17"/>
      <c r="FE199" s="17"/>
      <c r="FF199" s="17"/>
      <c r="FG199" s="17"/>
      <c r="FH199" s="17"/>
      <c r="FI199" s="17"/>
      <c r="FJ199" s="17"/>
      <c r="FK199" s="17"/>
      <c r="FL199" s="17"/>
      <c r="FM199" s="17"/>
      <c r="FN199" s="17"/>
      <c r="FO199" s="17"/>
      <c r="FP199" s="17"/>
      <c r="FQ199" s="17"/>
      <c r="FR199" s="17"/>
      <c r="FS199" s="17"/>
      <c r="FT199" s="17"/>
      <c r="FU199" s="17"/>
      <c r="FV199" s="17"/>
      <c r="FW199" s="17"/>
      <c r="FX199" s="17"/>
      <c r="FY199" s="17"/>
      <c r="FZ199" s="17"/>
      <c r="GA199" s="17"/>
      <c r="GB199" s="17"/>
      <c r="GC199" s="17"/>
      <c r="GD199" s="17"/>
      <c r="GE199" s="17"/>
      <c r="GF199" s="17"/>
      <c r="GG199" s="17"/>
      <c r="GH199" s="17"/>
      <c r="GI199" s="17"/>
      <c r="GJ199" s="17"/>
      <c r="GK199" s="17"/>
      <c r="GL199" s="17"/>
      <c r="GM199" s="17"/>
      <c r="GN199" s="17"/>
      <c r="GO199" s="17"/>
      <c r="GP199" s="17"/>
      <c r="GQ199" s="17"/>
      <c r="GR199" s="17"/>
      <c r="GS199" s="17"/>
      <c r="GT199" s="17"/>
      <c r="GU199" s="17"/>
      <c r="GV199" s="17"/>
      <c r="GW199" s="17"/>
      <c r="GX199" s="17"/>
      <c r="GY199" s="17"/>
      <c r="GZ199" s="17"/>
      <c r="HA199" s="17"/>
    </row>
    <row r="200" spans="1:209" x14ac:dyDescent="0.25">
      <c r="A200" s="37">
        <v>43126</v>
      </c>
      <c r="B200" s="162">
        <v>500</v>
      </c>
      <c r="C200" s="24">
        <v>523</v>
      </c>
      <c r="D200" s="24">
        <v>557</v>
      </c>
      <c r="E200" s="22" t="s">
        <v>612</v>
      </c>
      <c r="F200" s="16"/>
      <c r="G200" s="22" t="s">
        <v>1159</v>
      </c>
      <c r="H200" s="17"/>
      <c r="I200" s="35">
        <v>16000000</v>
      </c>
      <c r="J200" s="35">
        <v>4066667</v>
      </c>
      <c r="K200" s="35">
        <f t="shared" si="1"/>
        <v>11933333</v>
      </c>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c r="EI200" s="17"/>
      <c r="EJ200" s="17"/>
      <c r="EK200" s="17"/>
      <c r="EL200" s="17"/>
      <c r="EM200" s="17"/>
      <c r="EN200" s="17"/>
      <c r="EO200" s="17"/>
      <c r="EP200" s="17"/>
      <c r="EQ200" s="17"/>
      <c r="ER200" s="17"/>
      <c r="ES200" s="17"/>
      <c r="ET200" s="17"/>
      <c r="EU200" s="17"/>
      <c r="EV200" s="17"/>
      <c r="EW200" s="17"/>
      <c r="EX200" s="17"/>
      <c r="EY200" s="17"/>
      <c r="EZ200" s="17"/>
      <c r="FA200" s="17"/>
      <c r="FB200" s="17"/>
      <c r="FC200" s="17"/>
      <c r="FD200" s="17"/>
      <c r="FE200" s="17"/>
      <c r="FF200" s="17"/>
      <c r="FG200" s="17"/>
      <c r="FH200" s="17"/>
      <c r="FI200" s="17"/>
      <c r="FJ200" s="17"/>
      <c r="FK200" s="17"/>
      <c r="FL200" s="17"/>
      <c r="FM200" s="17"/>
      <c r="FN200" s="17"/>
      <c r="FO200" s="17"/>
      <c r="FP200" s="17"/>
      <c r="FQ200" s="17"/>
      <c r="FR200" s="17"/>
      <c r="FS200" s="17"/>
      <c r="FT200" s="17"/>
      <c r="FU200" s="17"/>
      <c r="FV200" s="17"/>
      <c r="FW200" s="17"/>
      <c r="FX200" s="17"/>
      <c r="FY200" s="17"/>
      <c r="FZ200" s="17"/>
      <c r="GA200" s="17"/>
      <c r="GB200" s="17"/>
      <c r="GC200" s="17"/>
      <c r="GD200" s="17"/>
      <c r="GE200" s="17"/>
      <c r="GF200" s="17"/>
      <c r="GG200" s="17"/>
      <c r="GH200" s="17"/>
      <c r="GI200" s="17"/>
      <c r="GJ200" s="17"/>
      <c r="GK200" s="17"/>
      <c r="GL200" s="17"/>
      <c r="GM200" s="17"/>
      <c r="GN200" s="17"/>
      <c r="GO200" s="17"/>
      <c r="GP200" s="17"/>
      <c r="GQ200" s="17"/>
      <c r="GR200" s="17"/>
      <c r="GS200" s="17"/>
      <c r="GT200" s="17"/>
      <c r="GU200" s="17"/>
      <c r="GV200" s="17"/>
      <c r="GW200" s="17"/>
      <c r="GX200" s="17"/>
      <c r="GY200" s="17"/>
      <c r="GZ200" s="17"/>
      <c r="HA200" s="17"/>
    </row>
    <row r="201" spans="1:209" x14ac:dyDescent="0.25">
      <c r="A201" s="37">
        <v>43126</v>
      </c>
      <c r="B201" s="162">
        <v>576</v>
      </c>
      <c r="C201" s="24">
        <v>619</v>
      </c>
      <c r="D201" s="24">
        <v>559</v>
      </c>
      <c r="E201" s="22" t="s">
        <v>1011</v>
      </c>
      <c r="F201" s="16"/>
      <c r="G201" s="22" t="s">
        <v>1160</v>
      </c>
      <c r="H201" s="17"/>
      <c r="I201" s="35">
        <v>238000000</v>
      </c>
      <c r="J201" s="35">
        <v>0</v>
      </c>
      <c r="K201" s="35">
        <f t="shared" si="1"/>
        <v>238000000</v>
      </c>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c r="EI201" s="17"/>
      <c r="EJ201" s="17"/>
      <c r="EK201" s="17"/>
      <c r="EL201" s="17"/>
      <c r="EM201" s="17"/>
      <c r="EN201" s="17"/>
      <c r="EO201" s="17"/>
      <c r="EP201" s="17"/>
      <c r="EQ201" s="17"/>
      <c r="ER201" s="17"/>
      <c r="ES201" s="17"/>
      <c r="ET201" s="17"/>
      <c r="EU201" s="17"/>
      <c r="EV201" s="17"/>
      <c r="EW201" s="17"/>
      <c r="EX201" s="17"/>
      <c r="EY201" s="17"/>
      <c r="EZ201" s="17"/>
      <c r="FA201" s="17"/>
      <c r="FB201" s="17"/>
      <c r="FC201" s="17"/>
      <c r="FD201" s="17"/>
      <c r="FE201" s="17"/>
      <c r="FF201" s="17"/>
      <c r="FG201" s="17"/>
      <c r="FH201" s="17"/>
      <c r="FI201" s="17"/>
      <c r="FJ201" s="17"/>
      <c r="FK201" s="17"/>
      <c r="FL201" s="17"/>
      <c r="FM201" s="17"/>
      <c r="FN201" s="17"/>
      <c r="FO201" s="17"/>
      <c r="FP201" s="17"/>
      <c r="FQ201" s="17"/>
      <c r="FR201" s="17"/>
      <c r="FS201" s="17"/>
      <c r="FT201" s="17"/>
      <c r="FU201" s="17"/>
      <c r="FV201" s="17"/>
      <c r="FW201" s="17"/>
      <c r="FX201" s="17"/>
      <c r="FY201" s="17"/>
      <c r="FZ201" s="17"/>
      <c r="GA201" s="17"/>
      <c r="GB201" s="17"/>
      <c r="GC201" s="17"/>
      <c r="GD201" s="17"/>
      <c r="GE201" s="17"/>
      <c r="GF201" s="17"/>
      <c r="GG201" s="17"/>
      <c r="GH201" s="17"/>
      <c r="GI201" s="17"/>
      <c r="GJ201" s="17"/>
      <c r="GK201" s="17"/>
      <c r="GL201" s="17"/>
      <c r="GM201" s="17"/>
      <c r="GN201" s="17"/>
      <c r="GO201" s="17"/>
      <c r="GP201" s="17"/>
      <c r="GQ201" s="17"/>
      <c r="GR201" s="17"/>
      <c r="GS201" s="17"/>
      <c r="GT201" s="17"/>
      <c r="GU201" s="17"/>
      <c r="GV201" s="17"/>
      <c r="GW201" s="17"/>
      <c r="GX201" s="17"/>
      <c r="GY201" s="17"/>
      <c r="GZ201" s="17"/>
      <c r="HA201" s="17"/>
    </row>
    <row r="202" spans="1:209" x14ac:dyDescent="0.25">
      <c r="A202" s="37">
        <v>43126</v>
      </c>
      <c r="B202" s="162">
        <v>501</v>
      </c>
      <c r="C202" s="24">
        <v>524</v>
      </c>
      <c r="D202" s="24">
        <v>560</v>
      </c>
      <c r="E202" s="22" t="s">
        <v>612</v>
      </c>
      <c r="F202" s="16"/>
      <c r="G202" s="22" t="s">
        <v>1161</v>
      </c>
      <c r="H202" s="17"/>
      <c r="I202" s="35">
        <v>16000000</v>
      </c>
      <c r="J202" s="35">
        <v>2066667</v>
      </c>
      <c r="K202" s="35">
        <f t="shared" si="1"/>
        <v>13933333</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7"/>
      <c r="ER202" s="17"/>
      <c r="ES202" s="17"/>
      <c r="ET202" s="17"/>
      <c r="EU202" s="17"/>
      <c r="EV202" s="17"/>
      <c r="EW202" s="17"/>
      <c r="EX202" s="17"/>
      <c r="EY202" s="17"/>
      <c r="EZ202" s="17"/>
      <c r="FA202" s="17"/>
      <c r="FB202" s="17"/>
      <c r="FC202" s="17"/>
      <c r="FD202" s="17"/>
      <c r="FE202" s="17"/>
      <c r="FF202" s="17"/>
      <c r="FG202" s="17"/>
      <c r="FH202" s="17"/>
      <c r="FI202" s="17"/>
      <c r="FJ202" s="17"/>
      <c r="FK202" s="17"/>
      <c r="FL202" s="17"/>
      <c r="FM202" s="17"/>
      <c r="FN202" s="17"/>
      <c r="FO202" s="17"/>
      <c r="FP202" s="17"/>
      <c r="FQ202" s="17"/>
      <c r="FR202" s="17"/>
      <c r="FS202" s="17"/>
      <c r="FT202" s="17"/>
      <c r="FU202" s="17"/>
      <c r="FV202" s="17"/>
      <c r="FW202" s="17"/>
      <c r="FX202" s="17"/>
      <c r="FY202" s="17"/>
      <c r="FZ202" s="17"/>
      <c r="GA202" s="17"/>
      <c r="GB202" s="17"/>
      <c r="GC202" s="17"/>
      <c r="GD202" s="17"/>
      <c r="GE202" s="17"/>
      <c r="GF202" s="17"/>
      <c r="GG202" s="17"/>
      <c r="GH202" s="17"/>
      <c r="GI202" s="17"/>
      <c r="GJ202" s="17"/>
      <c r="GK202" s="17"/>
      <c r="GL202" s="17"/>
      <c r="GM202" s="17"/>
      <c r="GN202" s="17"/>
      <c r="GO202" s="17"/>
      <c r="GP202" s="17"/>
      <c r="GQ202" s="17"/>
      <c r="GR202" s="17"/>
      <c r="GS202" s="17"/>
      <c r="GT202" s="17"/>
      <c r="GU202" s="17"/>
      <c r="GV202" s="17"/>
      <c r="GW202" s="17"/>
      <c r="GX202" s="17"/>
      <c r="GY202" s="17"/>
      <c r="GZ202" s="17"/>
      <c r="HA202" s="17"/>
    </row>
    <row r="203" spans="1:209" x14ac:dyDescent="0.25">
      <c r="A203" s="37">
        <v>43126</v>
      </c>
      <c r="B203" s="162">
        <v>582</v>
      </c>
      <c r="C203" s="24">
        <v>605</v>
      </c>
      <c r="D203" s="24">
        <v>562</v>
      </c>
      <c r="E203" s="22" t="s">
        <v>1012</v>
      </c>
      <c r="F203" s="16"/>
      <c r="G203" s="22" t="s">
        <v>1162</v>
      </c>
      <c r="H203" s="17"/>
      <c r="I203" s="35">
        <v>37800000</v>
      </c>
      <c r="J203" s="35">
        <v>9765000</v>
      </c>
      <c r="K203" s="35">
        <f t="shared" si="1"/>
        <v>28035000</v>
      </c>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row>
    <row r="204" spans="1:209" x14ac:dyDescent="0.25">
      <c r="A204" s="37">
        <v>43126</v>
      </c>
      <c r="B204" s="162">
        <v>554</v>
      </c>
      <c r="C204" s="24">
        <v>559</v>
      </c>
      <c r="D204" s="24">
        <v>563</v>
      </c>
      <c r="E204" s="22" t="s">
        <v>1009</v>
      </c>
      <c r="F204" s="16"/>
      <c r="G204" s="22" t="s">
        <v>1163</v>
      </c>
      <c r="H204" s="17"/>
      <c r="I204" s="35">
        <v>60500000</v>
      </c>
      <c r="J204" s="35">
        <v>4800000</v>
      </c>
      <c r="K204" s="35">
        <f t="shared" si="1"/>
        <v>55700000</v>
      </c>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7"/>
      <c r="ER204" s="17"/>
      <c r="ES204" s="17"/>
      <c r="ET204" s="17"/>
      <c r="EU204" s="17"/>
      <c r="EV204" s="17"/>
      <c r="EW204" s="17"/>
      <c r="EX204" s="17"/>
      <c r="EY204" s="17"/>
      <c r="EZ204" s="17"/>
      <c r="FA204" s="17"/>
      <c r="FB204" s="17"/>
      <c r="FC204" s="17"/>
      <c r="FD204" s="17"/>
      <c r="FE204" s="17"/>
      <c r="FF204" s="17"/>
      <c r="FG204" s="17"/>
      <c r="FH204" s="17"/>
      <c r="FI204" s="17"/>
      <c r="FJ204" s="17"/>
      <c r="FK204" s="17"/>
      <c r="FL204" s="17"/>
      <c r="FM204" s="17"/>
      <c r="FN204" s="17"/>
      <c r="FO204" s="17"/>
      <c r="FP204" s="17"/>
      <c r="FQ204" s="17"/>
      <c r="FR204" s="17"/>
      <c r="FS204" s="17"/>
      <c r="FT204" s="17"/>
      <c r="FU204" s="17"/>
      <c r="FV204" s="17"/>
      <c r="FW204" s="17"/>
      <c r="FX204" s="17"/>
      <c r="FY204" s="17"/>
      <c r="FZ204" s="17"/>
      <c r="GA204" s="17"/>
      <c r="GB204" s="17"/>
      <c r="GC204" s="17"/>
      <c r="GD204" s="17"/>
      <c r="GE204" s="17"/>
      <c r="GF204" s="17"/>
      <c r="GG204" s="17"/>
      <c r="GH204" s="17"/>
      <c r="GI204" s="17"/>
      <c r="GJ204" s="17"/>
      <c r="GK204" s="17"/>
      <c r="GL204" s="17"/>
      <c r="GM204" s="17"/>
      <c r="GN204" s="17"/>
      <c r="GO204" s="17"/>
      <c r="GP204" s="17"/>
      <c r="GQ204" s="17"/>
      <c r="GR204" s="17"/>
      <c r="GS204" s="17"/>
      <c r="GT204" s="17"/>
      <c r="GU204" s="17"/>
      <c r="GV204" s="17"/>
      <c r="GW204" s="17"/>
      <c r="GX204" s="17"/>
      <c r="GY204" s="17"/>
      <c r="GZ204" s="17"/>
      <c r="HA204" s="17"/>
    </row>
    <row r="205" spans="1:209" x14ac:dyDescent="0.25">
      <c r="A205" s="37">
        <v>43126</v>
      </c>
      <c r="B205" s="162">
        <v>555</v>
      </c>
      <c r="C205" s="24">
        <v>557</v>
      </c>
      <c r="D205" s="24">
        <v>564</v>
      </c>
      <c r="E205" s="22" t="s">
        <v>1009</v>
      </c>
      <c r="F205" s="16"/>
      <c r="G205" s="22" t="s">
        <v>1164</v>
      </c>
      <c r="H205" s="17"/>
      <c r="I205" s="35">
        <v>60500000</v>
      </c>
      <c r="J205" s="35">
        <v>3950000</v>
      </c>
      <c r="K205" s="35">
        <f t="shared" si="1"/>
        <v>56550000</v>
      </c>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7"/>
      <c r="ER205" s="17"/>
      <c r="ES205" s="17"/>
      <c r="ET205" s="17"/>
      <c r="EU205" s="17"/>
      <c r="EV205" s="17"/>
      <c r="EW205" s="17"/>
      <c r="EX205" s="17"/>
      <c r="EY205" s="17"/>
      <c r="EZ205" s="17"/>
      <c r="FA205" s="17"/>
      <c r="FB205" s="17"/>
      <c r="FC205" s="17"/>
      <c r="FD205" s="17"/>
      <c r="FE205" s="17"/>
      <c r="FF205" s="17"/>
      <c r="FG205" s="17"/>
      <c r="FH205" s="17"/>
      <c r="FI205" s="17"/>
      <c r="FJ205" s="17"/>
      <c r="FK205" s="17"/>
      <c r="FL205" s="17"/>
      <c r="FM205" s="17"/>
      <c r="FN205" s="17"/>
      <c r="FO205" s="17"/>
      <c r="FP205" s="17"/>
      <c r="FQ205" s="17"/>
      <c r="FR205" s="17"/>
      <c r="FS205" s="17"/>
      <c r="FT205" s="17"/>
      <c r="FU205" s="17"/>
      <c r="FV205" s="17"/>
      <c r="FW205" s="17"/>
      <c r="FX205" s="17"/>
      <c r="FY205" s="17"/>
      <c r="FZ205" s="17"/>
      <c r="GA205" s="17"/>
      <c r="GB205" s="17"/>
      <c r="GC205" s="17"/>
      <c r="GD205" s="17"/>
      <c r="GE205" s="17"/>
      <c r="GF205" s="17"/>
      <c r="GG205" s="17"/>
      <c r="GH205" s="17"/>
      <c r="GI205" s="17"/>
      <c r="GJ205" s="17"/>
      <c r="GK205" s="17"/>
      <c r="GL205" s="17"/>
      <c r="GM205" s="17"/>
      <c r="GN205" s="17"/>
      <c r="GO205" s="17"/>
      <c r="GP205" s="17"/>
      <c r="GQ205" s="17"/>
      <c r="GR205" s="17"/>
      <c r="GS205" s="17"/>
      <c r="GT205" s="17"/>
      <c r="GU205" s="17"/>
      <c r="GV205" s="17"/>
      <c r="GW205" s="17"/>
      <c r="GX205" s="17"/>
      <c r="GY205" s="17"/>
      <c r="GZ205" s="17"/>
      <c r="HA205" s="17"/>
    </row>
    <row r="206" spans="1:209" x14ac:dyDescent="0.25">
      <c r="A206" s="37">
        <v>43126</v>
      </c>
      <c r="B206" s="162">
        <v>557</v>
      </c>
      <c r="C206" s="24">
        <v>556</v>
      </c>
      <c r="D206" s="24">
        <v>565</v>
      </c>
      <c r="E206" s="22" t="s">
        <v>1009</v>
      </c>
      <c r="F206" s="16"/>
      <c r="G206" s="22" t="s">
        <v>1165</v>
      </c>
      <c r="H206" s="17"/>
      <c r="I206" s="35">
        <v>60500000</v>
      </c>
      <c r="J206" s="35">
        <v>9550000</v>
      </c>
      <c r="K206" s="35">
        <f t="shared" si="1"/>
        <v>50950000</v>
      </c>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7"/>
      <c r="FH206" s="17"/>
      <c r="FI206" s="17"/>
      <c r="FJ206" s="17"/>
      <c r="FK206" s="17"/>
      <c r="FL206" s="17"/>
      <c r="FM206" s="17"/>
      <c r="FN206" s="17"/>
      <c r="FO206" s="17"/>
      <c r="FP206" s="17"/>
      <c r="FQ206" s="17"/>
      <c r="FR206" s="17"/>
      <c r="FS206" s="17"/>
      <c r="FT206" s="17"/>
      <c r="FU206" s="17"/>
      <c r="FV206" s="17"/>
      <c r="FW206" s="17"/>
      <c r="FX206" s="17"/>
      <c r="FY206" s="17"/>
      <c r="FZ206" s="17"/>
      <c r="GA206" s="17"/>
      <c r="GB206" s="17"/>
      <c r="GC206" s="17"/>
      <c r="GD206" s="17"/>
      <c r="GE206" s="17"/>
      <c r="GF206" s="17"/>
      <c r="GG206" s="17"/>
      <c r="GH206" s="17"/>
      <c r="GI206" s="17"/>
      <c r="GJ206" s="17"/>
      <c r="GK206" s="17"/>
      <c r="GL206" s="17"/>
      <c r="GM206" s="17"/>
      <c r="GN206" s="17"/>
      <c r="GO206" s="17"/>
      <c r="GP206" s="17"/>
      <c r="GQ206" s="17"/>
      <c r="GR206" s="17"/>
      <c r="GS206" s="17"/>
      <c r="GT206" s="17"/>
      <c r="GU206" s="17"/>
      <c r="GV206" s="17"/>
      <c r="GW206" s="17"/>
      <c r="GX206" s="17"/>
      <c r="GY206" s="17"/>
      <c r="GZ206" s="17"/>
      <c r="HA206" s="17"/>
    </row>
    <row r="207" spans="1:209" x14ac:dyDescent="0.25">
      <c r="A207" s="37">
        <v>43126</v>
      </c>
      <c r="B207" s="162">
        <v>568</v>
      </c>
      <c r="C207" s="24">
        <v>615</v>
      </c>
      <c r="D207" s="24">
        <v>566</v>
      </c>
      <c r="E207" s="22" t="s">
        <v>963</v>
      </c>
      <c r="F207" s="16"/>
      <c r="G207" s="22" t="s">
        <v>1166</v>
      </c>
      <c r="H207" s="17"/>
      <c r="I207" s="35">
        <v>39992000</v>
      </c>
      <c r="J207" s="35">
        <v>9998000</v>
      </c>
      <c r="K207" s="35">
        <f t="shared" si="1"/>
        <v>29994000</v>
      </c>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row>
    <row r="208" spans="1:209" x14ac:dyDescent="0.25">
      <c r="A208" s="37">
        <v>43126</v>
      </c>
      <c r="B208" s="162">
        <v>595</v>
      </c>
      <c r="C208" s="24">
        <v>616</v>
      </c>
      <c r="D208" s="24">
        <v>567</v>
      </c>
      <c r="E208" s="22" t="s">
        <v>920</v>
      </c>
      <c r="F208" s="16"/>
      <c r="G208" s="22" t="s">
        <v>872</v>
      </c>
      <c r="H208" s="17"/>
      <c r="I208" s="35">
        <v>94000000</v>
      </c>
      <c r="J208" s="35">
        <v>0</v>
      </c>
      <c r="K208" s="35">
        <f t="shared" si="1"/>
        <v>94000000</v>
      </c>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7"/>
      <c r="ER208" s="17"/>
      <c r="ES208" s="17"/>
      <c r="ET208" s="17"/>
      <c r="EU208" s="17"/>
      <c r="EV208" s="17"/>
      <c r="EW208" s="17"/>
      <c r="EX208" s="17"/>
      <c r="EY208" s="17"/>
      <c r="EZ208" s="17"/>
      <c r="FA208" s="17"/>
      <c r="FB208" s="17"/>
      <c r="FC208" s="17"/>
      <c r="FD208" s="17"/>
      <c r="FE208" s="17"/>
      <c r="FF208" s="17"/>
      <c r="FG208" s="17"/>
      <c r="FH208" s="17"/>
      <c r="FI208" s="17"/>
      <c r="FJ208" s="17"/>
      <c r="FK208" s="17"/>
      <c r="FL208" s="17"/>
      <c r="FM208" s="17"/>
      <c r="FN208" s="17"/>
      <c r="FO208" s="17"/>
      <c r="FP208" s="17"/>
      <c r="FQ208" s="17"/>
      <c r="FR208" s="17"/>
      <c r="FS208" s="17"/>
      <c r="FT208" s="17"/>
      <c r="FU208" s="17"/>
      <c r="FV208" s="17"/>
      <c r="FW208" s="17"/>
      <c r="FX208" s="17"/>
      <c r="FY208" s="17"/>
      <c r="FZ208" s="17"/>
      <c r="GA208" s="17"/>
      <c r="GB208" s="17"/>
      <c r="GC208" s="17"/>
      <c r="GD208" s="17"/>
      <c r="GE208" s="17"/>
      <c r="GF208" s="17"/>
      <c r="GG208" s="17"/>
      <c r="GH208" s="17"/>
      <c r="GI208" s="17"/>
      <c r="GJ208" s="17"/>
      <c r="GK208" s="17"/>
      <c r="GL208" s="17"/>
      <c r="GM208" s="17"/>
      <c r="GN208" s="17"/>
      <c r="GO208" s="17"/>
      <c r="GP208" s="17"/>
      <c r="GQ208" s="17"/>
      <c r="GR208" s="17"/>
      <c r="GS208" s="17"/>
      <c r="GT208" s="17"/>
      <c r="GU208" s="17"/>
      <c r="GV208" s="17"/>
      <c r="GW208" s="17"/>
      <c r="GX208" s="17"/>
      <c r="GY208" s="17"/>
      <c r="GZ208" s="17"/>
      <c r="HA208" s="17"/>
    </row>
    <row r="209" spans="1:209" x14ac:dyDescent="0.25">
      <c r="A209" s="37">
        <v>43126</v>
      </c>
      <c r="B209" s="162">
        <v>562</v>
      </c>
      <c r="C209" s="24">
        <v>561</v>
      </c>
      <c r="D209" s="24">
        <v>569</v>
      </c>
      <c r="E209" s="22" t="s">
        <v>960</v>
      </c>
      <c r="F209" s="16"/>
      <c r="G209" s="22" t="s">
        <v>1167</v>
      </c>
      <c r="H209" s="17"/>
      <c r="I209" s="35">
        <v>38000000</v>
      </c>
      <c r="J209" s="35">
        <v>9816667</v>
      </c>
      <c r="K209" s="35">
        <f t="shared" si="1"/>
        <v>28183333</v>
      </c>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c r="EI209" s="17"/>
      <c r="EJ209" s="17"/>
      <c r="EK209" s="17"/>
      <c r="EL209" s="17"/>
      <c r="EM209" s="17"/>
      <c r="EN209" s="17"/>
      <c r="EO209" s="17"/>
      <c r="EP209" s="17"/>
      <c r="EQ209" s="17"/>
      <c r="ER209" s="17"/>
      <c r="ES209" s="17"/>
      <c r="ET209" s="17"/>
      <c r="EU209" s="17"/>
      <c r="EV209" s="17"/>
      <c r="EW209" s="17"/>
      <c r="EX209" s="17"/>
      <c r="EY209" s="17"/>
      <c r="EZ209" s="17"/>
      <c r="FA209" s="17"/>
      <c r="FB209" s="17"/>
      <c r="FC209" s="17"/>
      <c r="FD209" s="17"/>
      <c r="FE209" s="17"/>
      <c r="FF209" s="17"/>
      <c r="FG209" s="17"/>
      <c r="FH209" s="17"/>
      <c r="FI209" s="17"/>
      <c r="FJ209" s="17"/>
      <c r="FK209" s="17"/>
      <c r="FL209" s="17"/>
      <c r="FM209" s="17"/>
      <c r="FN209" s="17"/>
      <c r="FO209" s="17"/>
      <c r="FP209" s="17"/>
      <c r="FQ209" s="17"/>
      <c r="FR209" s="17"/>
      <c r="FS209" s="17"/>
      <c r="FT209" s="17"/>
      <c r="FU209" s="17"/>
      <c r="FV209" s="17"/>
      <c r="FW209" s="17"/>
      <c r="FX209" s="17"/>
      <c r="FY209" s="17"/>
      <c r="FZ209" s="17"/>
      <c r="GA209" s="17"/>
      <c r="GB209" s="17"/>
      <c r="GC209" s="17"/>
      <c r="GD209" s="17"/>
      <c r="GE209" s="17"/>
      <c r="GF209" s="17"/>
      <c r="GG209" s="17"/>
      <c r="GH209" s="17"/>
      <c r="GI209" s="17"/>
      <c r="GJ209" s="17"/>
      <c r="GK209" s="17"/>
      <c r="GL209" s="17"/>
      <c r="GM209" s="17"/>
      <c r="GN209" s="17"/>
      <c r="GO209" s="17"/>
      <c r="GP209" s="17"/>
      <c r="GQ209" s="17"/>
      <c r="GR209" s="17"/>
      <c r="GS209" s="17"/>
      <c r="GT209" s="17"/>
      <c r="GU209" s="17"/>
      <c r="GV209" s="17"/>
      <c r="GW209" s="17"/>
      <c r="GX209" s="17"/>
      <c r="GY209" s="17"/>
      <c r="GZ209" s="17"/>
      <c r="HA209" s="17"/>
    </row>
    <row r="210" spans="1:209" x14ac:dyDescent="0.25">
      <c r="A210" s="37">
        <v>43126</v>
      </c>
      <c r="B210" s="162">
        <v>558</v>
      </c>
      <c r="C210" s="24">
        <v>558</v>
      </c>
      <c r="D210" s="24">
        <v>570</v>
      </c>
      <c r="E210" s="22" t="s">
        <v>1009</v>
      </c>
      <c r="F210" s="16"/>
      <c r="G210" s="22" t="s">
        <v>1168</v>
      </c>
      <c r="H210" s="17"/>
      <c r="I210" s="35">
        <v>60500000</v>
      </c>
      <c r="J210" s="35">
        <v>0</v>
      </c>
      <c r="K210" s="35">
        <f t="shared" si="1"/>
        <v>60500000</v>
      </c>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c r="EB210" s="17"/>
      <c r="EC210" s="17"/>
      <c r="ED210" s="17"/>
      <c r="EE210" s="17"/>
      <c r="EF210" s="17"/>
      <c r="EG210" s="17"/>
      <c r="EH210" s="17"/>
      <c r="EI210" s="17"/>
      <c r="EJ210" s="17"/>
      <c r="EK210" s="17"/>
      <c r="EL210" s="17"/>
      <c r="EM210" s="17"/>
      <c r="EN210" s="17"/>
      <c r="EO210" s="17"/>
      <c r="EP210" s="17"/>
      <c r="EQ210" s="17"/>
      <c r="ER210" s="17"/>
      <c r="ES210" s="17"/>
      <c r="ET210" s="17"/>
      <c r="EU210" s="17"/>
      <c r="EV210" s="17"/>
      <c r="EW210" s="17"/>
      <c r="EX210" s="17"/>
      <c r="EY210" s="17"/>
      <c r="EZ210" s="17"/>
      <c r="FA210" s="17"/>
      <c r="FB210" s="17"/>
      <c r="FC210" s="17"/>
      <c r="FD210" s="17"/>
      <c r="FE210" s="17"/>
      <c r="FF210" s="17"/>
      <c r="FG210" s="17"/>
      <c r="FH210" s="17"/>
      <c r="FI210" s="17"/>
      <c r="FJ210" s="17"/>
      <c r="FK210" s="17"/>
      <c r="FL210" s="17"/>
      <c r="FM210" s="17"/>
      <c r="FN210" s="17"/>
      <c r="FO210" s="17"/>
      <c r="FP210" s="17"/>
      <c r="FQ210" s="17"/>
      <c r="FR210" s="17"/>
      <c r="FS210" s="17"/>
      <c r="FT210" s="17"/>
      <c r="FU210" s="17"/>
      <c r="FV210" s="17"/>
      <c r="FW210" s="17"/>
      <c r="FX210" s="17"/>
      <c r="FY210" s="17"/>
      <c r="FZ210" s="17"/>
      <c r="GA210" s="17"/>
      <c r="GB210" s="17"/>
      <c r="GC210" s="17"/>
      <c r="GD210" s="17"/>
      <c r="GE210" s="17"/>
      <c r="GF210" s="17"/>
      <c r="GG210" s="17"/>
      <c r="GH210" s="17"/>
      <c r="GI210" s="17"/>
      <c r="GJ210" s="17"/>
      <c r="GK210" s="17"/>
      <c r="GL210" s="17"/>
      <c r="GM210" s="17"/>
      <c r="GN210" s="17"/>
      <c r="GO210" s="17"/>
      <c r="GP210" s="17"/>
      <c r="GQ210" s="17"/>
      <c r="GR210" s="17"/>
      <c r="GS210" s="17"/>
      <c r="GT210" s="17"/>
      <c r="GU210" s="17"/>
      <c r="GV210" s="17"/>
      <c r="GW210" s="17"/>
      <c r="GX210" s="17"/>
      <c r="GY210" s="17"/>
      <c r="GZ210" s="17"/>
      <c r="HA210" s="17"/>
    </row>
    <row r="211" spans="1:209" x14ac:dyDescent="0.25">
      <c r="A211" s="37">
        <v>43126</v>
      </c>
      <c r="B211" s="162">
        <v>544</v>
      </c>
      <c r="C211" s="24">
        <v>580</v>
      </c>
      <c r="D211" s="24">
        <v>573</v>
      </c>
      <c r="E211" s="22" t="s">
        <v>1006</v>
      </c>
      <c r="F211" s="16"/>
      <c r="G211" s="22" t="s">
        <v>1169</v>
      </c>
      <c r="H211" s="17"/>
      <c r="I211" s="35">
        <v>36000000</v>
      </c>
      <c r="J211" s="35">
        <v>9150000</v>
      </c>
      <c r="K211" s="35">
        <f t="shared" si="1"/>
        <v>26850000</v>
      </c>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7"/>
      <c r="ER211" s="17"/>
      <c r="ES211" s="17"/>
      <c r="ET211" s="17"/>
      <c r="EU211" s="17"/>
      <c r="EV211" s="17"/>
      <c r="EW211" s="17"/>
      <c r="EX211" s="17"/>
      <c r="EY211" s="17"/>
      <c r="EZ211" s="17"/>
      <c r="FA211" s="17"/>
      <c r="FB211" s="17"/>
      <c r="FC211" s="17"/>
      <c r="FD211" s="17"/>
      <c r="FE211" s="17"/>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row>
    <row r="212" spans="1:209" x14ac:dyDescent="0.25">
      <c r="A212" s="37">
        <v>43126</v>
      </c>
      <c r="B212" s="162">
        <v>548</v>
      </c>
      <c r="C212" s="24">
        <v>600</v>
      </c>
      <c r="D212" s="24">
        <v>576</v>
      </c>
      <c r="E212" s="22" t="s">
        <v>616</v>
      </c>
      <c r="F212" s="16"/>
      <c r="G212" s="22" t="s">
        <v>1170</v>
      </c>
      <c r="H212" s="17"/>
      <c r="I212" s="35">
        <v>38400000</v>
      </c>
      <c r="J212" s="35">
        <v>9760000</v>
      </c>
      <c r="K212" s="35">
        <f t="shared" si="1"/>
        <v>28640000</v>
      </c>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7"/>
      <c r="ER212" s="17"/>
      <c r="ES212" s="17"/>
      <c r="ET212" s="17"/>
      <c r="EU212" s="17"/>
      <c r="EV212" s="17"/>
      <c r="EW212" s="17"/>
      <c r="EX212" s="17"/>
      <c r="EY212" s="17"/>
      <c r="EZ212" s="17"/>
      <c r="FA212" s="17"/>
      <c r="FB212" s="17"/>
      <c r="FC212" s="17"/>
      <c r="FD212" s="17"/>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row>
    <row r="213" spans="1:209" x14ac:dyDescent="0.25">
      <c r="A213" s="37">
        <v>43126</v>
      </c>
      <c r="B213" s="162">
        <v>549</v>
      </c>
      <c r="C213" s="24">
        <v>602</v>
      </c>
      <c r="D213" s="24">
        <v>577</v>
      </c>
      <c r="E213" s="22" t="s">
        <v>616</v>
      </c>
      <c r="F213" s="16"/>
      <c r="G213" s="22" t="s">
        <v>1171</v>
      </c>
      <c r="H213" s="17"/>
      <c r="I213" s="35">
        <v>38400000</v>
      </c>
      <c r="J213" s="35">
        <v>9760000</v>
      </c>
      <c r="K213" s="35">
        <f t="shared" si="1"/>
        <v>28640000</v>
      </c>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row>
    <row r="214" spans="1:209" x14ac:dyDescent="0.25">
      <c r="A214" s="37">
        <v>43126</v>
      </c>
      <c r="B214" s="162">
        <v>565</v>
      </c>
      <c r="C214" s="24">
        <v>599</v>
      </c>
      <c r="D214" s="24">
        <v>581</v>
      </c>
      <c r="E214" s="22" t="s">
        <v>612</v>
      </c>
      <c r="F214" s="16"/>
      <c r="G214" s="22" t="s">
        <v>1172</v>
      </c>
      <c r="H214" s="17"/>
      <c r="I214" s="35">
        <v>11872000</v>
      </c>
      <c r="J214" s="35">
        <v>3017467</v>
      </c>
      <c r="K214" s="35">
        <f t="shared" si="1"/>
        <v>8854533</v>
      </c>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7"/>
      <c r="ER214" s="17"/>
      <c r="ES214" s="17"/>
      <c r="ET214" s="17"/>
      <c r="EU214" s="17"/>
      <c r="EV214" s="17"/>
      <c r="EW214" s="17"/>
      <c r="EX214" s="17"/>
      <c r="EY214" s="17"/>
      <c r="EZ214" s="17"/>
      <c r="FA214" s="17"/>
      <c r="FB214" s="17"/>
      <c r="FC214" s="17"/>
      <c r="FD214" s="17"/>
      <c r="FE214" s="17"/>
      <c r="FF214" s="17"/>
      <c r="FG214" s="17"/>
      <c r="FH214" s="17"/>
      <c r="FI214" s="17"/>
      <c r="FJ214" s="17"/>
      <c r="FK214" s="17"/>
      <c r="FL214" s="17"/>
      <c r="FM214" s="17"/>
      <c r="FN214" s="17"/>
      <c r="FO214" s="17"/>
      <c r="FP214" s="17"/>
      <c r="FQ214" s="17"/>
      <c r="FR214" s="17"/>
      <c r="FS214" s="17"/>
      <c r="FT214" s="17"/>
      <c r="FU214" s="17"/>
      <c r="FV214" s="17"/>
      <c r="FW214" s="17"/>
      <c r="FX214" s="17"/>
      <c r="FY214" s="17"/>
      <c r="FZ214" s="17"/>
      <c r="GA214" s="17"/>
      <c r="GB214" s="17"/>
      <c r="GC214" s="17"/>
      <c r="GD214" s="17"/>
      <c r="GE214" s="17"/>
      <c r="GF214" s="17"/>
      <c r="GG214" s="17"/>
      <c r="GH214" s="17"/>
      <c r="GI214" s="17"/>
      <c r="GJ214" s="17"/>
      <c r="GK214" s="17"/>
      <c r="GL214" s="17"/>
      <c r="GM214" s="17"/>
      <c r="GN214" s="17"/>
      <c r="GO214" s="17"/>
      <c r="GP214" s="17"/>
      <c r="GQ214" s="17"/>
      <c r="GR214" s="17"/>
      <c r="GS214" s="17"/>
      <c r="GT214" s="17"/>
      <c r="GU214" s="17"/>
      <c r="GV214" s="17"/>
      <c r="GW214" s="17"/>
      <c r="GX214" s="17"/>
      <c r="GY214" s="17"/>
      <c r="GZ214" s="17"/>
      <c r="HA214" s="17"/>
    </row>
    <row r="215" spans="1:209" x14ac:dyDescent="0.25">
      <c r="A215" s="37">
        <v>43126</v>
      </c>
      <c r="B215" s="162">
        <v>591</v>
      </c>
      <c r="C215" s="24">
        <v>510</v>
      </c>
      <c r="D215" s="24">
        <v>582</v>
      </c>
      <c r="E215" s="22" t="s">
        <v>592</v>
      </c>
      <c r="F215" s="16"/>
      <c r="G215" s="22" t="s">
        <v>1173</v>
      </c>
      <c r="H215" s="17"/>
      <c r="I215" s="35">
        <v>26960000</v>
      </c>
      <c r="J215" s="35">
        <v>6852333</v>
      </c>
      <c r="K215" s="35">
        <f t="shared" si="1"/>
        <v>20107667</v>
      </c>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c r="EB215" s="17"/>
      <c r="EC215" s="17"/>
      <c r="ED215" s="17"/>
      <c r="EE215" s="17"/>
      <c r="EF215" s="17"/>
      <c r="EG215" s="17"/>
      <c r="EH215" s="17"/>
      <c r="EI215" s="17"/>
      <c r="EJ215" s="17"/>
      <c r="EK215" s="17"/>
      <c r="EL215" s="17"/>
      <c r="EM215" s="17"/>
      <c r="EN215" s="17"/>
      <c r="EO215" s="17"/>
      <c r="EP215" s="17"/>
      <c r="EQ215" s="17"/>
      <c r="ER215" s="17"/>
      <c r="ES215" s="17"/>
      <c r="ET215" s="17"/>
      <c r="EU215" s="17"/>
      <c r="EV215" s="17"/>
      <c r="EW215" s="17"/>
      <c r="EX215" s="17"/>
      <c r="EY215" s="17"/>
      <c r="EZ215" s="17"/>
      <c r="FA215" s="17"/>
      <c r="FB215" s="17"/>
      <c r="FC215" s="17"/>
      <c r="FD215" s="17"/>
      <c r="FE215" s="17"/>
      <c r="FF215" s="17"/>
      <c r="FG215" s="17"/>
      <c r="FH215" s="17"/>
      <c r="FI215" s="17"/>
      <c r="FJ215" s="17"/>
      <c r="FK215" s="17"/>
      <c r="FL215" s="17"/>
      <c r="FM215" s="17"/>
      <c r="FN215" s="17"/>
      <c r="FO215" s="17"/>
      <c r="FP215" s="17"/>
      <c r="FQ215" s="17"/>
      <c r="FR215" s="17"/>
      <c r="FS215" s="17"/>
      <c r="FT215" s="17"/>
      <c r="FU215" s="17"/>
      <c r="FV215" s="17"/>
      <c r="FW215" s="17"/>
      <c r="FX215" s="17"/>
      <c r="FY215" s="17"/>
      <c r="FZ215" s="17"/>
      <c r="GA215" s="17"/>
      <c r="GB215" s="17"/>
      <c r="GC215" s="17"/>
      <c r="GD215" s="17"/>
      <c r="GE215" s="17"/>
      <c r="GF215" s="17"/>
      <c r="GG215" s="17"/>
      <c r="GH215" s="17"/>
      <c r="GI215" s="17"/>
      <c r="GJ215" s="17"/>
      <c r="GK215" s="17"/>
      <c r="GL215" s="17"/>
      <c r="GM215" s="17"/>
      <c r="GN215" s="17"/>
      <c r="GO215" s="17"/>
      <c r="GP215" s="17"/>
      <c r="GQ215" s="17"/>
      <c r="GR215" s="17"/>
      <c r="GS215" s="17"/>
      <c r="GT215" s="17"/>
      <c r="GU215" s="17"/>
      <c r="GV215" s="17"/>
      <c r="GW215" s="17"/>
      <c r="GX215" s="17"/>
      <c r="GY215" s="17"/>
      <c r="GZ215" s="17"/>
      <c r="HA215" s="17"/>
    </row>
    <row r="216" spans="1:209" x14ac:dyDescent="0.25">
      <c r="A216" s="37">
        <v>43126</v>
      </c>
      <c r="B216" s="162">
        <v>580</v>
      </c>
      <c r="C216" s="24">
        <v>601</v>
      </c>
      <c r="D216" s="24">
        <v>585</v>
      </c>
      <c r="E216" s="22" t="s">
        <v>616</v>
      </c>
      <c r="F216" s="16"/>
      <c r="G216" s="22" t="s">
        <v>1174</v>
      </c>
      <c r="H216" s="17"/>
      <c r="I216" s="35">
        <v>38400000</v>
      </c>
      <c r="J216" s="35">
        <v>9760000</v>
      </c>
      <c r="K216" s="35">
        <f t="shared" si="1"/>
        <v>28640000</v>
      </c>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7"/>
      <c r="FH216" s="17"/>
      <c r="FI216" s="17"/>
      <c r="FJ216" s="17"/>
      <c r="FK216" s="17"/>
      <c r="FL216" s="17"/>
      <c r="FM216" s="17"/>
      <c r="FN216" s="17"/>
      <c r="FO216" s="17"/>
      <c r="FP216" s="17"/>
      <c r="FQ216" s="17"/>
      <c r="FR216" s="17"/>
      <c r="FS216" s="17"/>
      <c r="FT216" s="17"/>
      <c r="FU216" s="17"/>
      <c r="FV216" s="17"/>
      <c r="FW216" s="17"/>
      <c r="FX216" s="17"/>
      <c r="FY216" s="17"/>
      <c r="FZ216" s="17"/>
      <c r="GA216" s="17"/>
      <c r="GB216" s="17"/>
      <c r="GC216" s="17"/>
      <c r="GD216" s="17"/>
      <c r="GE216" s="17"/>
      <c r="GF216" s="17"/>
      <c r="GG216" s="17"/>
      <c r="GH216" s="17"/>
      <c r="GI216" s="17"/>
      <c r="GJ216" s="17"/>
      <c r="GK216" s="17"/>
      <c r="GL216" s="17"/>
      <c r="GM216" s="17"/>
      <c r="GN216" s="17"/>
      <c r="GO216" s="17"/>
      <c r="GP216" s="17"/>
      <c r="GQ216" s="17"/>
      <c r="GR216" s="17"/>
      <c r="GS216" s="17"/>
      <c r="GT216" s="17"/>
      <c r="GU216" s="17"/>
      <c r="GV216" s="17"/>
      <c r="GW216" s="17"/>
      <c r="GX216" s="17"/>
      <c r="GY216" s="17"/>
      <c r="GZ216" s="17"/>
      <c r="HA216" s="17"/>
    </row>
    <row r="217" spans="1:209" x14ac:dyDescent="0.25">
      <c r="A217" s="37">
        <v>43126</v>
      </c>
      <c r="B217" s="162">
        <v>489</v>
      </c>
      <c r="C217" s="24">
        <v>491</v>
      </c>
      <c r="D217" s="24">
        <v>587</v>
      </c>
      <c r="E217" s="22" t="s">
        <v>1004</v>
      </c>
      <c r="F217" s="16"/>
      <c r="G217" s="22" t="s">
        <v>1175</v>
      </c>
      <c r="H217" s="17"/>
      <c r="I217" s="35">
        <v>24706000</v>
      </c>
      <c r="J217" s="35">
        <v>4492000</v>
      </c>
      <c r="K217" s="35">
        <f t="shared" si="1"/>
        <v>20214000</v>
      </c>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c r="EB217" s="17"/>
      <c r="EC217" s="17"/>
      <c r="ED217" s="17"/>
      <c r="EE217" s="17"/>
      <c r="EF217" s="17"/>
      <c r="EG217" s="17"/>
      <c r="EH217" s="17"/>
      <c r="EI217" s="17"/>
      <c r="EJ217" s="17"/>
      <c r="EK217" s="17"/>
      <c r="EL217" s="17"/>
      <c r="EM217" s="17"/>
      <c r="EN217" s="17"/>
      <c r="EO217" s="17"/>
      <c r="EP217" s="17"/>
      <c r="EQ217" s="17"/>
      <c r="ER217" s="17"/>
      <c r="ES217" s="17"/>
      <c r="ET217" s="17"/>
      <c r="EU217" s="17"/>
      <c r="EV217" s="17"/>
      <c r="EW217" s="17"/>
      <c r="EX217" s="17"/>
      <c r="EY217" s="17"/>
      <c r="EZ217" s="17"/>
      <c r="FA217" s="17"/>
      <c r="FB217" s="17"/>
      <c r="FC217" s="17"/>
      <c r="FD217" s="17"/>
      <c r="FE217" s="17"/>
      <c r="FF217" s="17"/>
      <c r="FG217" s="17"/>
      <c r="FH217" s="17"/>
      <c r="FI217" s="17"/>
      <c r="FJ217" s="17"/>
      <c r="FK217" s="17"/>
      <c r="FL217" s="17"/>
      <c r="FM217" s="17"/>
      <c r="FN217" s="17"/>
      <c r="FO217" s="17"/>
      <c r="FP217" s="17"/>
      <c r="FQ217" s="17"/>
      <c r="FR217" s="17"/>
      <c r="FS217" s="17"/>
      <c r="FT217" s="17"/>
      <c r="FU217" s="17"/>
      <c r="FV217" s="17"/>
      <c r="FW217" s="17"/>
      <c r="FX217" s="17"/>
      <c r="FY217" s="17"/>
      <c r="FZ217" s="17"/>
      <c r="GA217" s="17"/>
      <c r="GB217" s="17"/>
      <c r="GC217" s="17"/>
      <c r="GD217" s="17"/>
      <c r="GE217" s="17"/>
      <c r="GF217" s="17"/>
      <c r="GG217" s="17"/>
      <c r="GH217" s="17"/>
      <c r="GI217" s="17"/>
      <c r="GJ217" s="17"/>
      <c r="GK217" s="17"/>
      <c r="GL217" s="17"/>
      <c r="GM217" s="17"/>
      <c r="GN217" s="17"/>
      <c r="GO217" s="17"/>
      <c r="GP217" s="17"/>
      <c r="GQ217" s="17"/>
      <c r="GR217" s="17"/>
      <c r="GS217" s="17"/>
      <c r="GT217" s="17"/>
      <c r="GU217" s="17"/>
      <c r="GV217" s="17"/>
      <c r="GW217" s="17"/>
      <c r="GX217" s="17"/>
      <c r="GY217" s="17"/>
      <c r="GZ217" s="17"/>
      <c r="HA217" s="17"/>
    </row>
    <row r="218" spans="1:209" x14ac:dyDescent="0.25">
      <c r="A218" s="37">
        <v>43126</v>
      </c>
      <c r="B218" s="162">
        <v>19</v>
      </c>
      <c r="C218" s="24">
        <v>509</v>
      </c>
      <c r="D218" s="24">
        <v>588</v>
      </c>
      <c r="E218" s="22" t="s">
        <v>592</v>
      </c>
      <c r="F218" s="16"/>
      <c r="G218" s="22" t="s">
        <v>1176</v>
      </c>
      <c r="H218" s="17"/>
      <c r="I218" s="35">
        <v>26960000</v>
      </c>
      <c r="J218" s="35">
        <v>6852333</v>
      </c>
      <c r="K218" s="35">
        <f t="shared" si="1"/>
        <v>20107667</v>
      </c>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c r="EB218" s="17"/>
      <c r="EC218" s="17"/>
      <c r="ED218" s="17"/>
      <c r="EE218" s="17"/>
      <c r="EF218" s="17"/>
      <c r="EG218" s="17"/>
      <c r="EH218" s="17"/>
      <c r="EI218" s="17"/>
      <c r="EJ218" s="17"/>
      <c r="EK218" s="17"/>
      <c r="EL218" s="17"/>
      <c r="EM218" s="17"/>
      <c r="EN218" s="17"/>
      <c r="EO218" s="17"/>
      <c r="EP218" s="17"/>
      <c r="EQ218" s="17"/>
      <c r="ER218" s="17"/>
      <c r="ES218" s="17"/>
      <c r="ET218" s="17"/>
      <c r="EU218" s="17"/>
      <c r="EV218" s="17"/>
      <c r="EW218" s="17"/>
      <c r="EX218" s="17"/>
      <c r="EY218" s="17"/>
      <c r="EZ218" s="17"/>
      <c r="FA218" s="17"/>
      <c r="FB218" s="17"/>
      <c r="FC218" s="17"/>
      <c r="FD218" s="17"/>
      <c r="FE218" s="17"/>
      <c r="FF218" s="17"/>
      <c r="FG218" s="17"/>
      <c r="FH218" s="17"/>
      <c r="FI218" s="17"/>
      <c r="FJ218" s="17"/>
      <c r="FK218" s="17"/>
      <c r="FL218" s="17"/>
      <c r="FM218" s="17"/>
      <c r="FN218" s="17"/>
      <c r="FO218" s="17"/>
      <c r="FP218" s="17"/>
      <c r="FQ218" s="17"/>
      <c r="FR218" s="17"/>
      <c r="FS218" s="17"/>
      <c r="FT218" s="17"/>
      <c r="FU218" s="17"/>
      <c r="FV218" s="17"/>
      <c r="FW218" s="17"/>
      <c r="FX218" s="17"/>
      <c r="FY218" s="17"/>
      <c r="FZ218" s="17"/>
      <c r="GA218" s="17"/>
      <c r="GB218" s="17"/>
      <c r="GC218" s="17"/>
      <c r="GD218" s="17"/>
      <c r="GE218" s="17"/>
      <c r="GF218" s="17"/>
      <c r="GG218" s="17"/>
      <c r="GH218" s="17"/>
      <c r="GI218" s="17"/>
      <c r="GJ218" s="17"/>
      <c r="GK218" s="17"/>
      <c r="GL218" s="17"/>
      <c r="GM218" s="17"/>
      <c r="GN218" s="17"/>
      <c r="GO218" s="17"/>
      <c r="GP218" s="17"/>
      <c r="GQ218" s="17"/>
      <c r="GR218" s="17"/>
      <c r="GS218" s="17"/>
      <c r="GT218" s="17"/>
      <c r="GU218" s="17"/>
      <c r="GV218" s="17"/>
      <c r="GW218" s="17"/>
      <c r="GX218" s="17"/>
      <c r="GY218" s="17"/>
      <c r="GZ218" s="17"/>
      <c r="HA218" s="17"/>
    </row>
    <row r="219" spans="1:209" x14ac:dyDescent="0.25">
      <c r="A219" s="37">
        <v>43126</v>
      </c>
      <c r="B219" s="162">
        <v>583</v>
      </c>
      <c r="C219" s="24">
        <v>568</v>
      </c>
      <c r="D219" s="24">
        <v>590</v>
      </c>
      <c r="E219" s="22" t="s">
        <v>612</v>
      </c>
      <c r="F219" s="16"/>
      <c r="G219" s="22" t="s">
        <v>1177</v>
      </c>
      <c r="H219" s="17"/>
      <c r="I219" s="35">
        <v>16000000</v>
      </c>
      <c r="J219" s="35">
        <v>3933333</v>
      </c>
      <c r="K219" s="35">
        <f t="shared" si="1"/>
        <v>12066667</v>
      </c>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c r="DU219" s="17"/>
      <c r="DV219" s="17"/>
      <c r="DW219" s="17"/>
      <c r="DX219" s="17"/>
      <c r="DY219" s="17"/>
      <c r="DZ219" s="17"/>
      <c r="EA219" s="17"/>
      <c r="EB219" s="17"/>
      <c r="EC219" s="17"/>
      <c r="ED219" s="17"/>
      <c r="EE219" s="17"/>
      <c r="EF219" s="17"/>
      <c r="EG219" s="17"/>
      <c r="EH219" s="17"/>
      <c r="EI219" s="17"/>
      <c r="EJ219" s="17"/>
      <c r="EK219" s="17"/>
      <c r="EL219" s="17"/>
      <c r="EM219" s="17"/>
      <c r="EN219" s="17"/>
      <c r="EO219" s="17"/>
      <c r="EP219" s="17"/>
      <c r="EQ219" s="17"/>
      <c r="ER219" s="17"/>
      <c r="ES219" s="17"/>
      <c r="ET219" s="17"/>
      <c r="EU219" s="17"/>
      <c r="EV219" s="17"/>
      <c r="EW219" s="17"/>
      <c r="EX219" s="17"/>
      <c r="EY219" s="17"/>
      <c r="EZ219" s="17"/>
      <c r="FA219" s="17"/>
      <c r="FB219" s="17"/>
      <c r="FC219" s="17"/>
      <c r="FD219" s="17"/>
      <c r="FE219" s="17"/>
      <c r="FF219" s="17"/>
      <c r="FG219" s="17"/>
      <c r="FH219" s="17"/>
      <c r="FI219" s="17"/>
      <c r="FJ219" s="17"/>
      <c r="FK219" s="17"/>
      <c r="FL219" s="17"/>
      <c r="FM219" s="17"/>
      <c r="FN219" s="17"/>
      <c r="FO219" s="17"/>
      <c r="FP219" s="17"/>
      <c r="FQ219" s="17"/>
      <c r="FR219" s="17"/>
      <c r="FS219" s="17"/>
      <c r="FT219" s="17"/>
      <c r="FU219" s="17"/>
      <c r="FV219" s="17"/>
      <c r="FW219" s="17"/>
      <c r="FX219" s="17"/>
      <c r="FY219" s="17"/>
      <c r="FZ219" s="17"/>
      <c r="GA219" s="17"/>
      <c r="GB219" s="17"/>
      <c r="GC219" s="17"/>
      <c r="GD219" s="17"/>
      <c r="GE219" s="17"/>
      <c r="GF219" s="17"/>
      <c r="GG219" s="17"/>
      <c r="GH219" s="17"/>
      <c r="GI219" s="17"/>
      <c r="GJ219" s="17"/>
      <c r="GK219" s="17"/>
      <c r="GL219" s="17"/>
      <c r="GM219" s="17"/>
      <c r="GN219" s="17"/>
      <c r="GO219" s="17"/>
      <c r="GP219" s="17"/>
      <c r="GQ219" s="17"/>
      <c r="GR219" s="17"/>
      <c r="GS219" s="17"/>
      <c r="GT219" s="17"/>
      <c r="GU219" s="17"/>
      <c r="GV219" s="17"/>
      <c r="GW219" s="17"/>
      <c r="GX219" s="17"/>
      <c r="GY219" s="17"/>
      <c r="GZ219" s="17"/>
      <c r="HA219" s="17"/>
    </row>
    <row r="220" spans="1:209" x14ac:dyDescent="0.25">
      <c r="A220" s="37">
        <v>43126</v>
      </c>
      <c r="B220" s="162">
        <v>546</v>
      </c>
      <c r="C220" s="24">
        <v>585</v>
      </c>
      <c r="D220" s="24">
        <v>600</v>
      </c>
      <c r="E220" s="22" t="s">
        <v>612</v>
      </c>
      <c r="F220" s="16"/>
      <c r="G220" s="22" t="s">
        <v>1178</v>
      </c>
      <c r="H220" s="17"/>
      <c r="I220" s="35">
        <v>11872000</v>
      </c>
      <c r="J220" s="35">
        <v>3017467</v>
      </c>
      <c r="K220" s="35">
        <f t="shared" si="1"/>
        <v>8854533</v>
      </c>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c r="DU220" s="17"/>
      <c r="DV220" s="17"/>
      <c r="DW220" s="17"/>
      <c r="DX220" s="17"/>
      <c r="DY220" s="17"/>
      <c r="DZ220" s="17"/>
      <c r="EA220" s="17"/>
      <c r="EB220" s="17"/>
      <c r="EC220" s="17"/>
      <c r="ED220" s="17"/>
      <c r="EE220" s="17"/>
      <c r="EF220" s="17"/>
      <c r="EG220" s="17"/>
      <c r="EH220" s="17"/>
      <c r="EI220" s="17"/>
      <c r="EJ220" s="17"/>
      <c r="EK220" s="17"/>
      <c r="EL220" s="17"/>
      <c r="EM220" s="17"/>
      <c r="EN220" s="17"/>
      <c r="EO220" s="17"/>
      <c r="EP220" s="17"/>
      <c r="EQ220" s="17"/>
      <c r="ER220" s="17"/>
      <c r="ES220" s="17"/>
      <c r="ET220" s="17"/>
      <c r="EU220" s="17"/>
      <c r="EV220" s="17"/>
      <c r="EW220" s="17"/>
      <c r="EX220" s="17"/>
      <c r="EY220" s="17"/>
      <c r="EZ220" s="17"/>
      <c r="FA220" s="17"/>
      <c r="FB220" s="17"/>
      <c r="FC220" s="17"/>
      <c r="FD220" s="17"/>
      <c r="FE220" s="17"/>
      <c r="FF220" s="17"/>
      <c r="FG220" s="17"/>
      <c r="FH220" s="17"/>
      <c r="FI220" s="17"/>
      <c r="FJ220" s="17"/>
      <c r="FK220" s="17"/>
      <c r="FL220" s="17"/>
      <c r="FM220" s="17"/>
      <c r="FN220" s="17"/>
      <c r="FO220" s="17"/>
      <c r="FP220" s="17"/>
      <c r="FQ220" s="17"/>
      <c r="FR220" s="17"/>
      <c r="FS220" s="17"/>
      <c r="FT220" s="17"/>
      <c r="FU220" s="17"/>
      <c r="FV220" s="17"/>
      <c r="FW220" s="17"/>
      <c r="FX220" s="17"/>
      <c r="FY220" s="17"/>
      <c r="FZ220" s="17"/>
      <c r="GA220" s="17"/>
      <c r="GB220" s="17"/>
      <c r="GC220" s="17"/>
      <c r="GD220" s="17"/>
      <c r="GE220" s="17"/>
      <c r="GF220" s="17"/>
      <c r="GG220" s="17"/>
      <c r="GH220" s="17"/>
      <c r="GI220" s="17"/>
      <c r="GJ220" s="17"/>
      <c r="GK220" s="17"/>
      <c r="GL220" s="17"/>
      <c r="GM220" s="17"/>
      <c r="GN220" s="17"/>
      <c r="GO220" s="17"/>
      <c r="GP220" s="17"/>
      <c r="GQ220" s="17"/>
      <c r="GR220" s="17"/>
      <c r="GS220" s="17"/>
      <c r="GT220" s="17"/>
      <c r="GU220" s="17"/>
      <c r="GV220" s="17"/>
      <c r="GW220" s="17"/>
      <c r="GX220" s="17"/>
      <c r="GY220" s="17"/>
      <c r="GZ220" s="17"/>
      <c r="HA220" s="17"/>
    </row>
    <row r="221" spans="1:209" x14ac:dyDescent="0.25">
      <c r="A221" s="37">
        <v>43126</v>
      </c>
      <c r="B221" s="162">
        <v>538</v>
      </c>
      <c r="C221" s="24">
        <v>573</v>
      </c>
      <c r="D221" s="24">
        <v>601</v>
      </c>
      <c r="E221" s="22" t="s">
        <v>1006</v>
      </c>
      <c r="F221" s="16"/>
      <c r="G221" s="22" t="s">
        <v>1179</v>
      </c>
      <c r="H221" s="17"/>
      <c r="I221" s="35">
        <v>36000000</v>
      </c>
      <c r="J221" s="35">
        <v>9150000</v>
      </c>
      <c r="K221" s="35">
        <f t="shared" si="1"/>
        <v>26850000</v>
      </c>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c r="DU221" s="17"/>
      <c r="DV221" s="17"/>
      <c r="DW221" s="17"/>
      <c r="DX221" s="17"/>
      <c r="DY221" s="17"/>
      <c r="DZ221" s="17"/>
      <c r="EA221" s="17"/>
      <c r="EB221" s="17"/>
      <c r="EC221" s="17"/>
      <c r="ED221" s="17"/>
      <c r="EE221" s="17"/>
      <c r="EF221" s="17"/>
      <c r="EG221" s="17"/>
      <c r="EH221" s="17"/>
      <c r="EI221" s="17"/>
      <c r="EJ221" s="17"/>
      <c r="EK221" s="17"/>
      <c r="EL221" s="17"/>
      <c r="EM221" s="17"/>
      <c r="EN221" s="17"/>
      <c r="EO221" s="17"/>
      <c r="EP221" s="17"/>
      <c r="EQ221" s="17"/>
      <c r="ER221" s="17"/>
      <c r="ES221" s="17"/>
      <c r="ET221" s="17"/>
      <c r="EU221" s="17"/>
      <c r="EV221" s="17"/>
      <c r="EW221" s="17"/>
      <c r="EX221" s="17"/>
      <c r="EY221" s="17"/>
      <c r="EZ221" s="17"/>
      <c r="FA221" s="17"/>
      <c r="FB221" s="17"/>
      <c r="FC221" s="17"/>
      <c r="FD221" s="17"/>
      <c r="FE221" s="17"/>
      <c r="FF221" s="17"/>
      <c r="FG221" s="17"/>
      <c r="FH221" s="17"/>
      <c r="FI221" s="17"/>
      <c r="FJ221" s="17"/>
      <c r="FK221" s="17"/>
      <c r="FL221" s="17"/>
      <c r="FM221" s="17"/>
      <c r="FN221" s="17"/>
      <c r="FO221" s="17"/>
      <c r="FP221" s="17"/>
      <c r="FQ221" s="17"/>
      <c r="FR221" s="17"/>
      <c r="FS221" s="17"/>
      <c r="FT221" s="17"/>
      <c r="FU221" s="17"/>
      <c r="FV221" s="17"/>
      <c r="FW221" s="17"/>
      <c r="FX221" s="17"/>
      <c r="FY221" s="17"/>
      <c r="FZ221" s="17"/>
      <c r="GA221" s="17"/>
      <c r="GB221" s="17"/>
      <c r="GC221" s="17"/>
      <c r="GD221" s="17"/>
      <c r="GE221" s="17"/>
      <c r="GF221" s="17"/>
      <c r="GG221" s="17"/>
      <c r="GH221" s="17"/>
      <c r="GI221" s="17"/>
      <c r="GJ221" s="17"/>
      <c r="GK221" s="17"/>
      <c r="GL221" s="17"/>
      <c r="GM221" s="17"/>
      <c r="GN221" s="17"/>
      <c r="GO221" s="17"/>
      <c r="GP221" s="17"/>
      <c r="GQ221" s="17"/>
      <c r="GR221" s="17"/>
      <c r="GS221" s="17"/>
      <c r="GT221" s="17"/>
      <c r="GU221" s="17"/>
      <c r="GV221" s="17"/>
      <c r="GW221" s="17"/>
      <c r="GX221" s="17"/>
      <c r="GY221" s="17"/>
      <c r="GZ221" s="17"/>
      <c r="HA221" s="17"/>
    </row>
    <row r="222" spans="1:209" x14ac:dyDescent="0.25">
      <c r="A222" s="37">
        <v>43126</v>
      </c>
      <c r="B222" s="162">
        <v>503</v>
      </c>
      <c r="C222" s="24">
        <v>531</v>
      </c>
      <c r="D222" s="24">
        <v>603</v>
      </c>
      <c r="E222" s="22" t="s">
        <v>597</v>
      </c>
      <c r="F222" s="16"/>
      <c r="G222" s="22" t="s">
        <v>1180</v>
      </c>
      <c r="H222" s="17"/>
      <c r="I222" s="35">
        <v>36000000</v>
      </c>
      <c r="J222" s="35">
        <v>9150000</v>
      </c>
      <c r="K222" s="35">
        <f t="shared" si="1"/>
        <v>26850000</v>
      </c>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c r="EB222" s="17"/>
      <c r="EC222" s="17"/>
      <c r="ED222" s="17"/>
      <c r="EE222" s="17"/>
      <c r="EF222" s="17"/>
      <c r="EG222" s="17"/>
      <c r="EH222" s="17"/>
      <c r="EI222" s="17"/>
      <c r="EJ222" s="17"/>
      <c r="EK222" s="17"/>
      <c r="EL222" s="17"/>
      <c r="EM222" s="17"/>
      <c r="EN222" s="17"/>
      <c r="EO222" s="17"/>
      <c r="EP222" s="17"/>
      <c r="EQ222" s="17"/>
      <c r="ER222" s="17"/>
      <c r="ES222" s="17"/>
      <c r="ET222" s="17"/>
      <c r="EU222" s="17"/>
      <c r="EV222" s="17"/>
      <c r="EW222" s="17"/>
      <c r="EX222" s="17"/>
      <c r="EY222" s="17"/>
      <c r="EZ222" s="17"/>
      <c r="FA222" s="17"/>
      <c r="FB222" s="17"/>
      <c r="FC222" s="17"/>
      <c r="FD222" s="17"/>
      <c r="FE222" s="17"/>
      <c r="FF222" s="17"/>
      <c r="FG222" s="17"/>
      <c r="FH222" s="17"/>
      <c r="FI222" s="17"/>
      <c r="FJ222" s="17"/>
      <c r="FK222" s="17"/>
      <c r="FL222" s="17"/>
      <c r="FM222" s="17"/>
      <c r="FN222" s="17"/>
      <c r="FO222" s="17"/>
      <c r="FP222" s="17"/>
      <c r="FQ222" s="17"/>
      <c r="FR222" s="17"/>
      <c r="FS222" s="17"/>
      <c r="FT222" s="17"/>
      <c r="FU222" s="17"/>
      <c r="FV222" s="17"/>
      <c r="FW222" s="17"/>
      <c r="FX222" s="17"/>
      <c r="FY222" s="17"/>
      <c r="FZ222" s="17"/>
      <c r="GA222" s="17"/>
      <c r="GB222" s="17"/>
      <c r="GC222" s="17"/>
      <c r="GD222" s="17"/>
      <c r="GE222" s="17"/>
      <c r="GF222" s="17"/>
      <c r="GG222" s="17"/>
      <c r="GH222" s="17"/>
      <c r="GI222" s="17"/>
      <c r="GJ222" s="17"/>
      <c r="GK222" s="17"/>
      <c r="GL222" s="17"/>
      <c r="GM222" s="17"/>
      <c r="GN222" s="17"/>
      <c r="GO222" s="17"/>
      <c r="GP222" s="17"/>
      <c r="GQ222" s="17"/>
      <c r="GR222" s="17"/>
      <c r="GS222" s="17"/>
      <c r="GT222" s="17"/>
      <c r="GU222" s="17"/>
      <c r="GV222" s="17"/>
      <c r="GW222" s="17"/>
      <c r="GX222" s="17"/>
      <c r="GY222" s="17"/>
      <c r="GZ222" s="17"/>
      <c r="HA222" s="17"/>
    </row>
    <row r="223" spans="1:209" x14ac:dyDescent="0.25">
      <c r="A223" s="37">
        <v>43126</v>
      </c>
      <c r="B223" s="162">
        <v>563</v>
      </c>
      <c r="C223" s="24">
        <v>614</v>
      </c>
      <c r="D223" s="24">
        <v>606</v>
      </c>
      <c r="E223" s="22" t="s">
        <v>569</v>
      </c>
      <c r="F223" s="16"/>
      <c r="G223" s="22" t="s">
        <v>1181</v>
      </c>
      <c r="H223" s="17"/>
      <c r="I223" s="35">
        <v>37800000</v>
      </c>
      <c r="J223" s="35">
        <v>9450000</v>
      </c>
      <c r="K223" s="35">
        <f t="shared" si="1"/>
        <v>28350000</v>
      </c>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c r="EB223" s="17"/>
      <c r="EC223" s="17"/>
      <c r="ED223" s="17"/>
      <c r="EE223" s="17"/>
      <c r="EF223" s="17"/>
      <c r="EG223" s="17"/>
      <c r="EH223" s="17"/>
      <c r="EI223" s="17"/>
      <c r="EJ223" s="17"/>
      <c r="EK223" s="17"/>
      <c r="EL223" s="17"/>
      <c r="EM223" s="17"/>
      <c r="EN223" s="17"/>
      <c r="EO223" s="17"/>
      <c r="EP223" s="17"/>
      <c r="EQ223" s="17"/>
      <c r="ER223" s="17"/>
      <c r="ES223" s="17"/>
      <c r="ET223" s="17"/>
      <c r="EU223" s="17"/>
      <c r="EV223" s="17"/>
      <c r="EW223" s="17"/>
      <c r="EX223" s="17"/>
      <c r="EY223" s="17"/>
      <c r="EZ223" s="17"/>
      <c r="FA223" s="17"/>
      <c r="FB223" s="17"/>
      <c r="FC223" s="17"/>
      <c r="FD223" s="17"/>
      <c r="FE223" s="17"/>
      <c r="FF223" s="17"/>
      <c r="FG223" s="17"/>
      <c r="FH223" s="17"/>
      <c r="FI223" s="17"/>
      <c r="FJ223" s="17"/>
      <c r="FK223" s="17"/>
      <c r="FL223" s="17"/>
      <c r="FM223" s="17"/>
      <c r="FN223" s="17"/>
      <c r="FO223" s="17"/>
      <c r="FP223" s="17"/>
      <c r="FQ223" s="17"/>
      <c r="FR223" s="17"/>
      <c r="FS223" s="17"/>
      <c r="FT223" s="17"/>
      <c r="FU223" s="17"/>
      <c r="FV223" s="17"/>
      <c r="FW223" s="17"/>
      <c r="FX223" s="17"/>
      <c r="FY223" s="17"/>
      <c r="FZ223" s="17"/>
      <c r="GA223" s="17"/>
      <c r="GB223" s="17"/>
      <c r="GC223" s="17"/>
      <c r="GD223" s="17"/>
      <c r="GE223" s="17"/>
      <c r="GF223" s="17"/>
      <c r="GG223" s="17"/>
      <c r="GH223" s="17"/>
      <c r="GI223" s="17"/>
      <c r="GJ223" s="17"/>
      <c r="GK223" s="17"/>
      <c r="GL223" s="17"/>
      <c r="GM223" s="17"/>
      <c r="GN223" s="17"/>
      <c r="GO223" s="17"/>
      <c r="GP223" s="17"/>
      <c r="GQ223" s="17"/>
      <c r="GR223" s="17"/>
      <c r="GS223" s="17"/>
      <c r="GT223" s="17"/>
      <c r="GU223" s="17"/>
      <c r="GV223" s="17"/>
      <c r="GW223" s="17"/>
      <c r="GX223" s="17"/>
      <c r="GY223" s="17"/>
      <c r="GZ223" s="17"/>
      <c r="HA223" s="17"/>
    </row>
    <row r="224" spans="1:209" x14ac:dyDescent="0.25">
      <c r="A224" s="37">
        <v>43126</v>
      </c>
      <c r="B224" s="162">
        <v>596</v>
      </c>
      <c r="C224" s="24">
        <v>621</v>
      </c>
      <c r="D224" s="24">
        <v>608</v>
      </c>
      <c r="E224" s="22" t="s">
        <v>597</v>
      </c>
      <c r="F224" s="16"/>
      <c r="G224" s="22" t="s">
        <v>1182</v>
      </c>
      <c r="H224" s="17"/>
      <c r="I224" s="35">
        <v>36000000</v>
      </c>
      <c r="J224" s="35">
        <v>9300000</v>
      </c>
      <c r="K224" s="35">
        <f t="shared" si="1"/>
        <v>26700000</v>
      </c>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c r="EI224" s="17"/>
      <c r="EJ224" s="17"/>
      <c r="EK224" s="17"/>
      <c r="EL224" s="17"/>
      <c r="EM224" s="17"/>
      <c r="EN224" s="17"/>
      <c r="EO224" s="17"/>
      <c r="EP224" s="17"/>
      <c r="EQ224" s="17"/>
      <c r="ER224" s="17"/>
      <c r="ES224" s="17"/>
      <c r="ET224" s="17"/>
      <c r="EU224" s="17"/>
      <c r="EV224" s="17"/>
      <c r="EW224" s="17"/>
      <c r="EX224" s="17"/>
      <c r="EY224" s="17"/>
      <c r="EZ224" s="17"/>
      <c r="FA224" s="17"/>
      <c r="FB224" s="17"/>
      <c r="FC224" s="17"/>
      <c r="FD224" s="17"/>
      <c r="FE224" s="17"/>
      <c r="FF224" s="17"/>
      <c r="FG224" s="17"/>
      <c r="FH224" s="17"/>
      <c r="FI224" s="17"/>
      <c r="FJ224" s="17"/>
      <c r="FK224" s="17"/>
      <c r="FL224" s="17"/>
      <c r="FM224" s="17"/>
      <c r="FN224" s="17"/>
      <c r="FO224" s="17"/>
      <c r="FP224" s="17"/>
      <c r="FQ224" s="17"/>
      <c r="FR224" s="17"/>
      <c r="FS224" s="17"/>
      <c r="FT224" s="17"/>
      <c r="FU224" s="17"/>
      <c r="FV224" s="17"/>
      <c r="FW224" s="17"/>
      <c r="FX224" s="17"/>
      <c r="FY224" s="17"/>
      <c r="FZ224" s="17"/>
      <c r="GA224" s="17"/>
      <c r="GB224" s="17"/>
      <c r="GC224" s="17"/>
      <c r="GD224" s="17"/>
      <c r="GE224" s="17"/>
      <c r="GF224" s="17"/>
      <c r="GG224" s="17"/>
      <c r="GH224" s="17"/>
      <c r="GI224" s="17"/>
      <c r="GJ224" s="17"/>
      <c r="GK224" s="17"/>
      <c r="GL224" s="17"/>
      <c r="GM224" s="17"/>
      <c r="GN224" s="17"/>
      <c r="GO224" s="17"/>
      <c r="GP224" s="17"/>
      <c r="GQ224" s="17"/>
      <c r="GR224" s="17"/>
      <c r="GS224" s="17"/>
      <c r="GT224" s="17"/>
      <c r="GU224" s="17"/>
      <c r="GV224" s="17"/>
      <c r="GW224" s="17"/>
      <c r="GX224" s="17"/>
      <c r="GY224" s="17"/>
      <c r="GZ224" s="17"/>
      <c r="HA224" s="17"/>
    </row>
    <row r="225" spans="1:209" x14ac:dyDescent="0.25">
      <c r="A225" s="37">
        <v>43126</v>
      </c>
      <c r="B225" s="162">
        <v>612</v>
      </c>
      <c r="C225" s="24">
        <v>635</v>
      </c>
      <c r="D225" s="24">
        <v>609</v>
      </c>
      <c r="E225" s="22" t="s">
        <v>1013</v>
      </c>
      <c r="F225" s="16"/>
      <c r="G225" s="22" t="s">
        <v>1183</v>
      </c>
      <c r="H225" s="17"/>
      <c r="I225" s="35">
        <v>60000000</v>
      </c>
      <c r="J225" s="35">
        <v>24000000</v>
      </c>
      <c r="K225" s="35">
        <f t="shared" si="1"/>
        <v>36000000</v>
      </c>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c r="EI225" s="17"/>
      <c r="EJ225" s="17"/>
      <c r="EK225" s="17"/>
      <c r="EL225" s="17"/>
      <c r="EM225" s="17"/>
      <c r="EN225" s="17"/>
      <c r="EO225" s="17"/>
      <c r="EP225" s="17"/>
      <c r="EQ225" s="17"/>
      <c r="ER225" s="17"/>
      <c r="ES225" s="17"/>
      <c r="ET225" s="17"/>
      <c r="EU225" s="17"/>
      <c r="EV225" s="17"/>
      <c r="EW225" s="17"/>
      <c r="EX225" s="17"/>
      <c r="EY225" s="17"/>
      <c r="EZ225" s="17"/>
      <c r="FA225" s="17"/>
      <c r="FB225" s="17"/>
      <c r="FC225" s="17"/>
      <c r="FD225" s="17"/>
      <c r="FE225" s="17"/>
      <c r="FF225" s="17"/>
      <c r="FG225" s="17"/>
      <c r="FH225" s="17"/>
      <c r="FI225" s="17"/>
      <c r="FJ225" s="17"/>
      <c r="FK225" s="17"/>
      <c r="FL225" s="17"/>
      <c r="FM225" s="17"/>
      <c r="FN225" s="17"/>
      <c r="FO225" s="17"/>
      <c r="FP225" s="17"/>
      <c r="FQ225" s="17"/>
      <c r="FR225" s="17"/>
      <c r="FS225" s="17"/>
      <c r="FT225" s="17"/>
      <c r="FU225" s="17"/>
      <c r="FV225" s="17"/>
      <c r="FW225" s="17"/>
      <c r="FX225" s="17"/>
      <c r="FY225" s="17"/>
      <c r="FZ225" s="17"/>
      <c r="GA225" s="17"/>
      <c r="GB225" s="17"/>
      <c r="GC225" s="17"/>
      <c r="GD225" s="17"/>
      <c r="GE225" s="17"/>
      <c r="GF225" s="17"/>
      <c r="GG225" s="17"/>
      <c r="GH225" s="17"/>
      <c r="GI225" s="17"/>
      <c r="GJ225" s="17"/>
      <c r="GK225" s="17"/>
      <c r="GL225" s="17"/>
      <c r="GM225" s="17"/>
      <c r="GN225" s="17"/>
      <c r="GO225" s="17"/>
      <c r="GP225" s="17"/>
      <c r="GQ225" s="17"/>
      <c r="GR225" s="17"/>
      <c r="GS225" s="17"/>
      <c r="GT225" s="17"/>
      <c r="GU225" s="17"/>
      <c r="GV225" s="17"/>
      <c r="GW225" s="17"/>
      <c r="GX225" s="17"/>
      <c r="GY225" s="17"/>
      <c r="GZ225" s="17"/>
      <c r="HA225" s="17"/>
    </row>
    <row r="226" spans="1:209" x14ac:dyDescent="0.25">
      <c r="A226" s="37">
        <v>43126</v>
      </c>
      <c r="B226" s="162">
        <v>606</v>
      </c>
      <c r="C226" s="24">
        <v>624</v>
      </c>
      <c r="D226" s="24">
        <v>612</v>
      </c>
      <c r="E226" s="22" t="s">
        <v>1014</v>
      </c>
      <c r="F226" s="16"/>
      <c r="G226" s="22" t="s">
        <v>1184</v>
      </c>
      <c r="H226" s="17"/>
      <c r="I226" s="35">
        <v>20000000</v>
      </c>
      <c r="J226" s="35">
        <v>6666666</v>
      </c>
      <c r="K226" s="35">
        <f t="shared" si="1"/>
        <v>13333334</v>
      </c>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7"/>
      <c r="FH226" s="17"/>
      <c r="FI226" s="17"/>
      <c r="FJ226" s="17"/>
      <c r="FK226" s="17"/>
      <c r="FL226" s="17"/>
      <c r="FM226" s="17"/>
      <c r="FN226" s="17"/>
      <c r="FO226" s="17"/>
      <c r="FP226" s="17"/>
      <c r="FQ226" s="17"/>
      <c r="FR226" s="17"/>
      <c r="FS226" s="17"/>
      <c r="FT226" s="17"/>
      <c r="FU226" s="17"/>
      <c r="FV226" s="17"/>
      <c r="FW226" s="17"/>
      <c r="FX226" s="17"/>
      <c r="FY226" s="17"/>
      <c r="FZ226" s="17"/>
      <c r="GA226" s="17"/>
      <c r="GB226" s="17"/>
      <c r="GC226" s="17"/>
      <c r="GD226" s="17"/>
      <c r="GE226" s="17"/>
      <c r="GF226" s="17"/>
      <c r="GG226" s="17"/>
      <c r="GH226" s="17"/>
      <c r="GI226" s="17"/>
      <c r="GJ226" s="17"/>
      <c r="GK226" s="17"/>
      <c r="GL226" s="17"/>
      <c r="GM226" s="17"/>
      <c r="GN226" s="17"/>
      <c r="GO226" s="17"/>
      <c r="GP226" s="17"/>
      <c r="GQ226" s="17"/>
      <c r="GR226" s="17"/>
      <c r="GS226" s="17"/>
      <c r="GT226" s="17"/>
      <c r="GU226" s="17"/>
      <c r="GV226" s="17"/>
      <c r="GW226" s="17"/>
      <c r="GX226" s="17"/>
      <c r="GY226" s="17"/>
      <c r="GZ226" s="17"/>
      <c r="HA226" s="17"/>
    </row>
    <row r="227" spans="1:209" x14ac:dyDescent="0.25">
      <c r="A227" s="37">
        <v>43126</v>
      </c>
      <c r="B227" s="162">
        <v>593</v>
      </c>
      <c r="C227" s="24">
        <v>612</v>
      </c>
      <c r="D227" s="24">
        <v>614</v>
      </c>
      <c r="E227" s="22" t="s">
        <v>567</v>
      </c>
      <c r="F227" s="16"/>
      <c r="G227" s="22" t="s">
        <v>1185</v>
      </c>
      <c r="H227" s="17"/>
      <c r="I227" s="35">
        <v>16800000</v>
      </c>
      <c r="J227" s="35">
        <v>3920000</v>
      </c>
      <c r="K227" s="35">
        <f t="shared" si="1"/>
        <v>12880000</v>
      </c>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c r="EB227" s="17"/>
      <c r="EC227" s="17"/>
      <c r="ED227" s="17"/>
      <c r="EE227" s="17"/>
      <c r="EF227" s="17"/>
      <c r="EG227" s="17"/>
      <c r="EH227" s="17"/>
      <c r="EI227" s="17"/>
      <c r="EJ227" s="17"/>
      <c r="EK227" s="17"/>
      <c r="EL227" s="17"/>
      <c r="EM227" s="17"/>
      <c r="EN227" s="17"/>
      <c r="EO227" s="17"/>
      <c r="EP227" s="17"/>
      <c r="EQ227" s="17"/>
      <c r="ER227" s="17"/>
      <c r="ES227" s="17"/>
      <c r="ET227" s="17"/>
      <c r="EU227" s="17"/>
      <c r="EV227" s="17"/>
      <c r="EW227" s="17"/>
      <c r="EX227" s="17"/>
      <c r="EY227" s="17"/>
      <c r="EZ227" s="17"/>
      <c r="FA227" s="17"/>
      <c r="FB227" s="17"/>
      <c r="FC227" s="17"/>
      <c r="FD227" s="17"/>
      <c r="FE227" s="17"/>
      <c r="FF227" s="17"/>
      <c r="FG227" s="17"/>
      <c r="FH227" s="17"/>
      <c r="FI227" s="17"/>
      <c r="FJ227" s="17"/>
      <c r="FK227" s="17"/>
      <c r="FL227" s="17"/>
      <c r="FM227" s="17"/>
      <c r="FN227" s="17"/>
      <c r="FO227" s="17"/>
      <c r="FP227" s="17"/>
      <c r="FQ227" s="17"/>
      <c r="FR227" s="17"/>
      <c r="FS227" s="17"/>
      <c r="FT227" s="17"/>
      <c r="FU227" s="17"/>
      <c r="FV227" s="17"/>
      <c r="FW227" s="17"/>
      <c r="FX227" s="17"/>
      <c r="FY227" s="17"/>
      <c r="FZ227" s="17"/>
      <c r="GA227" s="17"/>
      <c r="GB227" s="17"/>
      <c r="GC227" s="17"/>
      <c r="GD227" s="17"/>
      <c r="GE227" s="17"/>
      <c r="GF227" s="17"/>
      <c r="GG227" s="17"/>
      <c r="GH227" s="17"/>
      <c r="GI227" s="17"/>
      <c r="GJ227" s="17"/>
      <c r="GK227" s="17"/>
      <c r="GL227" s="17"/>
      <c r="GM227" s="17"/>
      <c r="GN227" s="17"/>
      <c r="GO227" s="17"/>
      <c r="GP227" s="17"/>
      <c r="GQ227" s="17"/>
      <c r="GR227" s="17"/>
      <c r="GS227" s="17"/>
      <c r="GT227" s="17"/>
      <c r="GU227" s="17"/>
      <c r="GV227" s="17"/>
      <c r="GW227" s="17"/>
      <c r="GX227" s="17"/>
      <c r="GY227" s="17"/>
      <c r="GZ227" s="17"/>
      <c r="HA227" s="17"/>
    </row>
    <row r="228" spans="1:209" x14ac:dyDescent="0.25">
      <c r="A228" s="37">
        <v>43126</v>
      </c>
      <c r="B228" s="162">
        <v>597</v>
      </c>
      <c r="C228" s="24">
        <v>623</v>
      </c>
      <c r="D228" s="24">
        <v>615</v>
      </c>
      <c r="E228" s="22" t="s">
        <v>1014</v>
      </c>
      <c r="F228" s="16"/>
      <c r="G228" s="22" t="s">
        <v>1186</v>
      </c>
      <c r="H228" s="17"/>
      <c r="I228" s="35">
        <v>20000000</v>
      </c>
      <c r="J228" s="35">
        <v>6666666</v>
      </c>
      <c r="K228" s="35">
        <f t="shared" si="1"/>
        <v>13333334</v>
      </c>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c r="EB228" s="17"/>
      <c r="EC228" s="17"/>
      <c r="ED228" s="17"/>
      <c r="EE228" s="17"/>
      <c r="EF228" s="17"/>
      <c r="EG228" s="17"/>
      <c r="EH228" s="17"/>
      <c r="EI228" s="17"/>
      <c r="EJ228" s="17"/>
      <c r="EK228" s="17"/>
      <c r="EL228" s="17"/>
      <c r="EM228" s="17"/>
      <c r="EN228" s="17"/>
      <c r="EO228" s="17"/>
      <c r="EP228" s="17"/>
      <c r="EQ228" s="17"/>
      <c r="ER228" s="17"/>
      <c r="ES228" s="17"/>
      <c r="ET228" s="17"/>
      <c r="EU228" s="17"/>
      <c r="EV228" s="17"/>
      <c r="EW228" s="17"/>
      <c r="EX228" s="17"/>
      <c r="EY228" s="17"/>
      <c r="EZ228" s="17"/>
      <c r="FA228" s="17"/>
      <c r="FB228" s="17"/>
      <c r="FC228" s="17"/>
      <c r="FD228" s="17"/>
      <c r="FE228" s="17"/>
      <c r="FF228" s="17"/>
      <c r="FG228" s="17"/>
      <c r="FH228" s="17"/>
      <c r="FI228" s="17"/>
      <c r="FJ228" s="17"/>
      <c r="FK228" s="17"/>
      <c r="FL228" s="17"/>
      <c r="FM228" s="17"/>
      <c r="FN228" s="17"/>
      <c r="FO228" s="17"/>
      <c r="FP228" s="17"/>
      <c r="FQ228" s="17"/>
      <c r="FR228" s="17"/>
      <c r="FS228" s="17"/>
      <c r="FT228" s="17"/>
      <c r="FU228" s="17"/>
      <c r="FV228" s="17"/>
      <c r="FW228" s="17"/>
      <c r="FX228" s="17"/>
      <c r="FY228" s="17"/>
      <c r="FZ228" s="17"/>
      <c r="GA228" s="17"/>
      <c r="GB228" s="17"/>
      <c r="GC228" s="17"/>
      <c r="GD228" s="17"/>
      <c r="GE228" s="17"/>
      <c r="GF228" s="17"/>
      <c r="GG228" s="17"/>
      <c r="GH228" s="17"/>
      <c r="GI228" s="17"/>
      <c r="GJ228" s="17"/>
      <c r="GK228" s="17"/>
      <c r="GL228" s="17"/>
      <c r="GM228" s="17"/>
      <c r="GN228" s="17"/>
      <c r="GO228" s="17"/>
      <c r="GP228" s="17"/>
      <c r="GQ228" s="17"/>
      <c r="GR228" s="17"/>
      <c r="GS228" s="17"/>
      <c r="GT228" s="17"/>
      <c r="GU228" s="17"/>
      <c r="GV228" s="17"/>
      <c r="GW228" s="17"/>
      <c r="GX228" s="17"/>
      <c r="GY228" s="17"/>
      <c r="GZ228" s="17"/>
      <c r="HA228" s="17"/>
    </row>
    <row r="229" spans="1:209" x14ac:dyDescent="0.25">
      <c r="A229" s="37">
        <v>43126</v>
      </c>
      <c r="B229" s="162">
        <v>615</v>
      </c>
      <c r="C229" s="24">
        <v>631</v>
      </c>
      <c r="D229" s="24">
        <v>617</v>
      </c>
      <c r="E229" s="22" t="s">
        <v>975</v>
      </c>
      <c r="F229" s="16"/>
      <c r="G229" s="22" t="s">
        <v>1187</v>
      </c>
      <c r="H229" s="17"/>
      <c r="I229" s="35">
        <v>40632000</v>
      </c>
      <c r="J229" s="35">
        <v>10327300</v>
      </c>
      <c r="K229" s="35">
        <f t="shared" si="1"/>
        <v>30304700</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c r="EB229" s="17"/>
      <c r="EC229" s="17"/>
      <c r="ED229" s="17"/>
      <c r="EE229" s="17"/>
      <c r="EF229" s="17"/>
      <c r="EG229" s="17"/>
      <c r="EH229" s="17"/>
      <c r="EI229" s="17"/>
      <c r="EJ229" s="17"/>
      <c r="EK229" s="17"/>
      <c r="EL229" s="17"/>
      <c r="EM229" s="17"/>
      <c r="EN229" s="17"/>
      <c r="EO229" s="17"/>
      <c r="EP229" s="17"/>
      <c r="EQ229" s="17"/>
      <c r="ER229" s="17"/>
      <c r="ES229" s="17"/>
      <c r="ET229" s="17"/>
      <c r="EU229" s="17"/>
      <c r="EV229" s="17"/>
      <c r="EW229" s="17"/>
      <c r="EX229" s="17"/>
      <c r="EY229" s="17"/>
      <c r="EZ229" s="17"/>
      <c r="FA229" s="17"/>
      <c r="FB229" s="17"/>
      <c r="FC229" s="17"/>
      <c r="FD229" s="17"/>
      <c r="FE229" s="17"/>
      <c r="FF229" s="17"/>
      <c r="FG229" s="17"/>
      <c r="FH229" s="17"/>
      <c r="FI229" s="17"/>
      <c r="FJ229" s="17"/>
      <c r="FK229" s="17"/>
      <c r="FL229" s="17"/>
      <c r="FM229" s="17"/>
      <c r="FN229" s="17"/>
      <c r="FO229" s="17"/>
      <c r="FP229" s="17"/>
      <c r="FQ229" s="17"/>
      <c r="FR229" s="17"/>
      <c r="FS229" s="17"/>
      <c r="FT229" s="17"/>
      <c r="FU229" s="17"/>
      <c r="FV229" s="17"/>
      <c r="FW229" s="17"/>
      <c r="FX229" s="17"/>
      <c r="FY229" s="17"/>
      <c r="FZ229" s="17"/>
      <c r="GA229" s="17"/>
      <c r="GB229" s="17"/>
      <c r="GC229" s="17"/>
      <c r="GD229" s="17"/>
      <c r="GE229" s="17"/>
      <c r="GF229" s="17"/>
      <c r="GG229" s="17"/>
      <c r="GH229" s="17"/>
      <c r="GI229" s="17"/>
      <c r="GJ229" s="17"/>
      <c r="GK229" s="17"/>
      <c r="GL229" s="17"/>
      <c r="GM229" s="17"/>
      <c r="GN229" s="17"/>
      <c r="GO229" s="17"/>
      <c r="GP229" s="17"/>
      <c r="GQ229" s="17"/>
      <c r="GR229" s="17"/>
      <c r="GS229" s="17"/>
      <c r="GT229" s="17"/>
      <c r="GU229" s="17"/>
      <c r="GV229" s="17"/>
      <c r="GW229" s="17"/>
      <c r="GX229" s="17"/>
      <c r="GY229" s="17"/>
      <c r="GZ229" s="17"/>
      <c r="HA229" s="17"/>
    </row>
    <row r="230" spans="1:209" x14ac:dyDescent="0.25">
      <c r="A230" s="37">
        <v>43126</v>
      </c>
      <c r="B230" s="162">
        <v>600</v>
      </c>
      <c r="C230" s="24">
        <v>636</v>
      </c>
      <c r="D230" s="24">
        <v>618</v>
      </c>
      <c r="E230" s="22" t="s">
        <v>570</v>
      </c>
      <c r="F230" s="16"/>
      <c r="G230" s="22" t="s">
        <v>1188</v>
      </c>
      <c r="H230" s="17"/>
      <c r="I230" s="35">
        <v>25275000</v>
      </c>
      <c r="J230" s="35">
        <v>10447000</v>
      </c>
      <c r="K230" s="35">
        <f t="shared" si="1"/>
        <v>14828000</v>
      </c>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c r="EB230" s="17"/>
      <c r="EC230" s="17"/>
      <c r="ED230" s="17"/>
      <c r="EE230" s="17"/>
      <c r="EF230" s="17"/>
      <c r="EG230" s="17"/>
      <c r="EH230" s="17"/>
      <c r="EI230" s="17"/>
      <c r="EJ230" s="17"/>
      <c r="EK230" s="17"/>
      <c r="EL230" s="17"/>
      <c r="EM230" s="17"/>
      <c r="EN230" s="17"/>
      <c r="EO230" s="17"/>
      <c r="EP230" s="17"/>
      <c r="EQ230" s="17"/>
      <c r="ER230" s="17"/>
      <c r="ES230" s="17"/>
      <c r="ET230" s="17"/>
      <c r="EU230" s="17"/>
      <c r="EV230" s="17"/>
      <c r="EW230" s="17"/>
      <c r="EX230" s="17"/>
      <c r="EY230" s="17"/>
      <c r="EZ230" s="17"/>
      <c r="FA230" s="17"/>
      <c r="FB230" s="17"/>
      <c r="FC230" s="17"/>
      <c r="FD230" s="17"/>
      <c r="FE230" s="17"/>
      <c r="FF230" s="17"/>
      <c r="FG230" s="17"/>
      <c r="FH230" s="17"/>
      <c r="FI230" s="17"/>
      <c r="FJ230" s="17"/>
      <c r="FK230" s="17"/>
      <c r="FL230" s="17"/>
      <c r="FM230" s="17"/>
      <c r="FN230" s="17"/>
      <c r="FO230" s="17"/>
      <c r="FP230" s="17"/>
      <c r="FQ230" s="17"/>
      <c r="FR230" s="17"/>
      <c r="FS230" s="17"/>
      <c r="FT230" s="17"/>
      <c r="FU230" s="17"/>
      <c r="FV230" s="17"/>
      <c r="FW230" s="17"/>
      <c r="FX230" s="17"/>
      <c r="FY230" s="17"/>
      <c r="FZ230" s="17"/>
      <c r="GA230" s="17"/>
      <c r="GB230" s="17"/>
      <c r="GC230" s="17"/>
      <c r="GD230" s="17"/>
      <c r="GE230" s="17"/>
      <c r="GF230" s="17"/>
      <c r="GG230" s="17"/>
      <c r="GH230" s="17"/>
      <c r="GI230" s="17"/>
      <c r="GJ230" s="17"/>
      <c r="GK230" s="17"/>
      <c r="GL230" s="17"/>
      <c r="GM230" s="17"/>
      <c r="GN230" s="17"/>
      <c r="GO230" s="17"/>
      <c r="GP230" s="17"/>
      <c r="GQ230" s="17"/>
      <c r="GR230" s="17"/>
      <c r="GS230" s="17"/>
      <c r="GT230" s="17"/>
      <c r="GU230" s="17"/>
      <c r="GV230" s="17"/>
      <c r="GW230" s="17"/>
      <c r="GX230" s="17"/>
      <c r="GY230" s="17"/>
      <c r="GZ230" s="17"/>
      <c r="HA230" s="17"/>
    </row>
    <row r="231" spans="1:209" x14ac:dyDescent="0.25">
      <c r="A231" s="37">
        <v>43126</v>
      </c>
      <c r="B231" s="162">
        <v>541</v>
      </c>
      <c r="C231" s="24">
        <v>576</v>
      </c>
      <c r="D231" s="24">
        <v>619</v>
      </c>
      <c r="E231" s="22" t="s">
        <v>1006</v>
      </c>
      <c r="F231" s="16"/>
      <c r="G231" s="22" t="s">
        <v>1189</v>
      </c>
      <c r="H231" s="17"/>
      <c r="I231" s="35">
        <v>36000000</v>
      </c>
      <c r="J231" s="35">
        <v>9300000</v>
      </c>
      <c r="K231" s="35">
        <f t="shared" si="1"/>
        <v>26700000</v>
      </c>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7"/>
      <c r="ER231" s="17"/>
      <c r="ES231" s="17"/>
      <c r="ET231" s="17"/>
      <c r="EU231" s="17"/>
      <c r="EV231" s="17"/>
      <c r="EW231" s="17"/>
      <c r="EX231" s="17"/>
      <c r="EY231" s="17"/>
      <c r="EZ231" s="17"/>
      <c r="FA231" s="17"/>
      <c r="FB231" s="17"/>
      <c r="FC231" s="17"/>
      <c r="FD231" s="17"/>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row>
    <row r="232" spans="1:209" x14ac:dyDescent="0.25">
      <c r="A232" s="37">
        <v>43126</v>
      </c>
      <c r="B232" s="162">
        <v>589</v>
      </c>
      <c r="C232" s="24">
        <v>640</v>
      </c>
      <c r="D232" s="24">
        <v>624</v>
      </c>
      <c r="E232" s="22" t="s">
        <v>1015</v>
      </c>
      <c r="F232" s="16"/>
      <c r="G232" s="22" t="s">
        <v>1190</v>
      </c>
      <c r="H232" s="17"/>
      <c r="I232" s="35">
        <v>10500000</v>
      </c>
      <c r="J232" s="35">
        <v>4270000</v>
      </c>
      <c r="K232" s="35">
        <f t="shared" si="1"/>
        <v>6230000</v>
      </c>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7"/>
      <c r="ER232" s="17"/>
      <c r="ES232" s="17"/>
      <c r="ET232" s="17"/>
      <c r="EU232" s="17"/>
      <c r="EV232" s="17"/>
      <c r="EW232" s="17"/>
      <c r="EX232" s="17"/>
      <c r="EY232" s="17"/>
      <c r="EZ232" s="17"/>
      <c r="FA232" s="17"/>
      <c r="FB232" s="17"/>
      <c r="FC232" s="17"/>
      <c r="FD232" s="17"/>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row>
    <row r="233" spans="1:209" x14ac:dyDescent="0.25">
      <c r="A233" s="37">
        <v>43126</v>
      </c>
      <c r="B233" s="162">
        <v>610</v>
      </c>
      <c r="C233" s="24">
        <v>648</v>
      </c>
      <c r="D233" s="24">
        <v>627</v>
      </c>
      <c r="E233" s="22" t="s">
        <v>1016</v>
      </c>
      <c r="F233" s="16"/>
      <c r="G233" s="22" t="s">
        <v>1191</v>
      </c>
      <c r="H233" s="17"/>
      <c r="I233" s="35">
        <v>37800000</v>
      </c>
      <c r="J233" s="35">
        <v>9450000</v>
      </c>
      <c r="K233" s="35">
        <f t="shared" si="1"/>
        <v>28350000</v>
      </c>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7"/>
      <c r="ER233" s="17"/>
      <c r="ES233" s="17"/>
      <c r="ET233" s="17"/>
      <c r="EU233" s="17"/>
      <c r="EV233" s="17"/>
      <c r="EW233" s="17"/>
      <c r="EX233" s="17"/>
      <c r="EY233" s="17"/>
      <c r="EZ233" s="17"/>
      <c r="FA233" s="17"/>
      <c r="FB233" s="17"/>
      <c r="FC233" s="17"/>
      <c r="FD233" s="17"/>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row>
    <row r="234" spans="1:209" x14ac:dyDescent="0.25">
      <c r="A234" s="37">
        <v>43126</v>
      </c>
      <c r="B234" s="162">
        <v>620</v>
      </c>
      <c r="C234" s="24">
        <v>641</v>
      </c>
      <c r="D234" s="24">
        <v>630</v>
      </c>
      <c r="E234" s="22" t="s">
        <v>1017</v>
      </c>
      <c r="F234" s="16"/>
      <c r="G234" s="22" t="s">
        <v>1192</v>
      </c>
      <c r="H234" s="17"/>
      <c r="I234" s="35">
        <v>17600000</v>
      </c>
      <c r="J234" s="35">
        <v>4546667</v>
      </c>
      <c r="K234" s="35">
        <f t="shared" si="1"/>
        <v>13053333</v>
      </c>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c r="CL234" s="17"/>
      <c r="CM234" s="17"/>
      <c r="CN234" s="17"/>
      <c r="CO234" s="17"/>
      <c r="CP234" s="17"/>
      <c r="CQ234" s="17"/>
      <c r="CR234" s="17"/>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c r="DR234" s="17"/>
      <c r="DS234" s="17"/>
      <c r="DT234" s="17"/>
      <c r="DU234" s="17"/>
      <c r="DV234" s="17"/>
      <c r="DW234" s="17"/>
      <c r="DX234" s="17"/>
      <c r="DY234" s="17"/>
      <c r="DZ234" s="17"/>
      <c r="EA234" s="17"/>
      <c r="EB234" s="17"/>
      <c r="EC234" s="17"/>
      <c r="ED234" s="17"/>
      <c r="EE234" s="17"/>
      <c r="EF234" s="17"/>
      <c r="EG234" s="17"/>
      <c r="EH234" s="17"/>
      <c r="EI234" s="17"/>
      <c r="EJ234" s="17"/>
      <c r="EK234" s="17"/>
      <c r="EL234" s="17"/>
      <c r="EM234" s="17"/>
      <c r="EN234" s="17"/>
      <c r="EO234" s="17"/>
      <c r="EP234" s="17"/>
      <c r="EQ234" s="17"/>
      <c r="ER234" s="17"/>
      <c r="ES234" s="17"/>
      <c r="ET234" s="17"/>
      <c r="EU234" s="17"/>
      <c r="EV234" s="17"/>
      <c r="EW234" s="17"/>
      <c r="EX234" s="17"/>
      <c r="EY234" s="17"/>
      <c r="EZ234" s="17"/>
      <c r="FA234" s="17"/>
      <c r="FB234" s="17"/>
      <c r="FC234" s="17"/>
      <c r="FD234" s="17"/>
      <c r="FE234" s="17"/>
      <c r="FF234" s="17"/>
      <c r="FG234" s="17"/>
      <c r="FH234" s="17"/>
      <c r="FI234" s="17"/>
      <c r="FJ234" s="17"/>
      <c r="FK234" s="17"/>
      <c r="FL234" s="17"/>
      <c r="FM234" s="17"/>
      <c r="FN234" s="17"/>
      <c r="FO234" s="17"/>
      <c r="FP234" s="17"/>
      <c r="FQ234" s="17"/>
      <c r="FR234" s="17"/>
      <c r="FS234" s="17"/>
      <c r="FT234" s="17"/>
      <c r="FU234" s="17"/>
      <c r="FV234" s="17"/>
      <c r="FW234" s="17"/>
      <c r="FX234" s="17"/>
      <c r="FY234" s="17"/>
      <c r="FZ234" s="17"/>
      <c r="GA234" s="17"/>
      <c r="GB234" s="17"/>
      <c r="GC234" s="17"/>
      <c r="GD234" s="17"/>
      <c r="GE234" s="17"/>
      <c r="GF234" s="17"/>
      <c r="GG234" s="17"/>
      <c r="GH234" s="17"/>
      <c r="GI234" s="17"/>
      <c r="GJ234" s="17"/>
      <c r="GK234" s="17"/>
      <c r="GL234" s="17"/>
      <c r="GM234" s="17"/>
      <c r="GN234" s="17"/>
      <c r="GO234" s="17"/>
      <c r="GP234" s="17"/>
      <c r="GQ234" s="17"/>
      <c r="GR234" s="17"/>
      <c r="GS234" s="17"/>
      <c r="GT234" s="17"/>
      <c r="GU234" s="17"/>
      <c r="GV234" s="17"/>
      <c r="GW234" s="17"/>
      <c r="GX234" s="17"/>
      <c r="GY234" s="17"/>
      <c r="GZ234" s="17"/>
      <c r="HA234" s="17"/>
    </row>
    <row r="235" spans="1:209" x14ac:dyDescent="0.25">
      <c r="A235" s="37">
        <v>43126</v>
      </c>
      <c r="B235" s="162">
        <v>542</v>
      </c>
      <c r="C235" s="24">
        <v>577</v>
      </c>
      <c r="D235" s="24">
        <v>632</v>
      </c>
      <c r="E235" s="22" t="s">
        <v>1006</v>
      </c>
      <c r="F235" s="16"/>
      <c r="G235" s="22" t="s">
        <v>1193</v>
      </c>
      <c r="H235" s="17"/>
      <c r="I235" s="35">
        <v>36000000</v>
      </c>
      <c r="J235" s="35">
        <v>9150000</v>
      </c>
      <c r="K235" s="35">
        <f t="shared" si="1"/>
        <v>26850000</v>
      </c>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c r="CL235" s="17"/>
      <c r="CM235" s="17"/>
      <c r="CN235" s="17"/>
      <c r="CO235" s="17"/>
      <c r="CP235" s="17"/>
      <c r="CQ235" s="17"/>
      <c r="CR235" s="17"/>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c r="DR235" s="17"/>
      <c r="DS235" s="17"/>
      <c r="DT235" s="17"/>
      <c r="DU235" s="17"/>
      <c r="DV235" s="17"/>
      <c r="DW235" s="17"/>
      <c r="DX235" s="17"/>
      <c r="DY235" s="17"/>
      <c r="DZ235" s="17"/>
      <c r="EA235" s="17"/>
      <c r="EB235" s="17"/>
      <c r="EC235" s="17"/>
      <c r="ED235" s="17"/>
      <c r="EE235" s="17"/>
      <c r="EF235" s="17"/>
      <c r="EG235" s="17"/>
      <c r="EH235" s="17"/>
      <c r="EI235" s="17"/>
      <c r="EJ235" s="17"/>
      <c r="EK235" s="17"/>
      <c r="EL235" s="17"/>
      <c r="EM235" s="17"/>
      <c r="EN235" s="17"/>
      <c r="EO235" s="17"/>
      <c r="EP235" s="17"/>
      <c r="EQ235" s="17"/>
      <c r="ER235" s="17"/>
      <c r="ES235" s="17"/>
      <c r="ET235" s="17"/>
      <c r="EU235" s="17"/>
      <c r="EV235" s="17"/>
      <c r="EW235" s="17"/>
      <c r="EX235" s="17"/>
      <c r="EY235" s="17"/>
      <c r="EZ235" s="17"/>
      <c r="FA235" s="17"/>
      <c r="FB235" s="17"/>
      <c r="FC235" s="17"/>
      <c r="FD235" s="17"/>
      <c r="FE235" s="17"/>
      <c r="FF235" s="17"/>
      <c r="FG235" s="17"/>
      <c r="FH235" s="17"/>
      <c r="FI235" s="17"/>
      <c r="FJ235" s="17"/>
      <c r="FK235" s="17"/>
      <c r="FL235" s="17"/>
      <c r="FM235" s="17"/>
      <c r="FN235" s="17"/>
      <c r="FO235" s="17"/>
      <c r="FP235" s="17"/>
      <c r="FQ235" s="17"/>
      <c r="FR235" s="17"/>
      <c r="FS235" s="17"/>
      <c r="FT235" s="17"/>
      <c r="FU235" s="17"/>
      <c r="FV235" s="17"/>
      <c r="FW235" s="17"/>
      <c r="FX235" s="17"/>
      <c r="FY235" s="17"/>
      <c r="FZ235" s="17"/>
      <c r="GA235" s="17"/>
      <c r="GB235" s="17"/>
      <c r="GC235" s="17"/>
      <c r="GD235" s="17"/>
      <c r="GE235" s="17"/>
      <c r="GF235" s="17"/>
      <c r="GG235" s="17"/>
      <c r="GH235" s="17"/>
      <c r="GI235" s="17"/>
      <c r="GJ235" s="17"/>
      <c r="GK235" s="17"/>
      <c r="GL235" s="17"/>
      <c r="GM235" s="17"/>
      <c r="GN235" s="17"/>
      <c r="GO235" s="17"/>
      <c r="GP235" s="17"/>
      <c r="GQ235" s="17"/>
      <c r="GR235" s="17"/>
      <c r="GS235" s="17"/>
      <c r="GT235" s="17"/>
      <c r="GU235" s="17"/>
      <c r="GV235" s="17"/>
      <c r="GW235" s="17"/>
      <c r="GX235" s="17"/>
      <c r="GY235" s="17"/>
      <c r="GZ235" s="17"/>
      <c r="HA235" s="17"/>
    </row>
    <row r="236" spans="1:209" x14ac:dyDescent="0.25">
      <c r="A236" s="37">
        <v>43126</v>
      </c>
      <c r="B236" s="162">
        <v>632</v>
      </c>
      <c r="C236" s="24">
        <v>649</v>
      </c>
      <c r="D236" s="24">
        <v>633</v>
      </c>
      <c r="E236" s="22" t="s">
        <v>966</v>
      </c>
      <c r="F236" s="16"/>
      <c r="G236" s="22" t="s">
        <v>1194</v>
      </c>
      <c r="H236" s="17"/>
      <c r="I236" s="35">
        <v>39992000</v>
      </c>
      <c r="J236" s="35">
        <v>10164633</v>
      </c>
      <c r="K236" s="35">
        <f t="shared" si="1"/>
        <v>29827367</v>
      </c>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7"/>
      <c r="FH236" s="17"/>
      <c r="FI236" s="17"/>
      <c r="FJ236" s="17"/>
      <c r="FK236" s="17"/>
      <c r="FL236" s="17"/>
      <c r="FM236" s="17"/>
      <c r="FN236" s="17"/>
      <c r="FO236" s="17"/>
      <c r="FP236" s="17"/>
      <c r="FQ236" s="17"/>
      <c r="FR236" s="17"/>
      <c r="FS236" s="17"/>
      <c r="FT236" s="17"/>
      <c r="FU236" s="17"/>
      <c r="FV236" s="17"/>
      <c r="FW236" s="17"/>
      <c r="FX236" s="17"/>
      <c r="FY236" s="17"/>
      <c r="FZ236" s="17"/>
      <c r="GA236" s="17"/>
      <c r="GB236" s="17"/>
      <c r="GC236" s="17"/>
      <c r="GD236" s="17"/>
      <c r="GE236" s="17"/>
      <c r="GF236" s="17"/>
      <c r="GG236" s="17"/>
      <c r="GH236" s="17"/>
      <c r="GI236" s="17"/>
      <c r="GJ236" s="17"/>
      <c r="GK236" s="17"/>
      <c r="GL236" s="17"/>
      <c r="GM236" s="17"/>
      <c r="GN236" s="17"/>
      <c r="GO236" s="17"/>
      <c r="GP236" s="17"/>
      <c r="GQ236" s="17"/>
      <c r="GR236" s="17"/>
      <c r="GS236" s="17"/>
      <c r="GT236" s="17"/>
      <c r="GU236" s="17"/>
      <c r="GV236" s="17"/>
      <c r="GW236" s="17"/>
      <c r="GX236" s="17"/>
      <c r="GY236" s="17"/>
      <c r="GZ236" s="17"/>
      <c r="HA236" s="17"/>
    </row>
    <row r="237" spans="1:209" x14ac:dyDescent="0.25">
      <c r="A237" s="37">
        <v>43126</v>
      </c>
      <c r="B237" s="162">
        <v>637</v>
      </c>
      <c r="C237" s="24">
        <v>617</v>
      </c>
      <c r="D237" s="24">
        <v>634</v>
      </c>
      <c r="E237" s="22" t="s">
        <v>612</v>
      </c>
      <c r="F237" s="16"/>
      <c r="G237" s="22" t="s">
        <v>1195</v>
      </c>
      <c r="H237" s="17"/>
      <c r="I237" s="35">
        <v>14992000</v>
      </c>
      <c r="J237" s="35">
        <v>3748000</v>
      </c>
      <c r="K237" s="35">
        <f t="shared" si="1"/>
        <v>11244000</v>
      </c>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c r="CL237" s="17"/>
      <c r="CM237" s="17"/>
      <c r="CN237" s="17"/>
      <c r="CO237" s="17"/>
      <c r="CP237" s="17"/>
      <c r="CQ237" s="17"/>
      <c r="CR237" s="17"/>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c r="DR237" s="17"/>
      <c r="DS237" s="17"/>
      <c r="DT237" s="17"/>
      <c r="DU237" s="17"/>
      <c r="DV237" s="17"/>
      <c r="DW237" s="17"/>
      <c r="DX237" s="17"/>
      <c r="DY237" s="17"/>
      <c r="DZ237" s="17"/>
      <c r="EA237" s="17"/>
      <c r="EB237" s="17"/>
      <c r="EC237" s="17"/>
      <c r="ED237" s="17"/>
      <c r="EE237" s="17"/>
      <c r="EF237" s="17"/>
      <c r="EG237" s="17"/>
      <c r="EH237" s="17"/>
      <c r="EI237" s="17"/>
      <c r="EJ237" s="17"/>
      <c r="EK237" s="17"/>
      <c r="EL237" s="17"/>
      <c r="EM237" s="17"/>
      <c r="EN237" s="17"/>
      <c r="EO237" s="17"/>
      <c r="EP237" s="17"/>
      <c r="EQ237" s="17"/>
      <c r="ER237" s="17"/>
      <c r="ES237" s="17"/>
      <c r="ET237" s="17"/>
      <c r="EU237" s="17"/>
      <c r="EV237" s="17"/>
      <c r="EW237" s="17"/>
      <c r="EX237" s="17"/>
      <c r="EY237" s="17"/>
      <c r="EZ237" s="17"/>
      <c r="FA237" s="17"/>
      <c r="FB237" s="17"/>
      <c r="FC237" s="17"/>
      <c r="FD237" s="17"/>
      <c r="FE237" s="17"/>
      <c r="FF237" s="17"/>
      <c r="FG237" s="17"/>
      <c r="FH237" s="17"/>
      <c r="FI237" s="17"/>
      <c r="FJ237" s="17"/>
      <c r="FK237" s="17"/>
      <c r="FL237" s="17"/>
      <c r="FM237" s="17"/>
      <c r="FN237" s="17"/>
      <c r="FO237" s="17"/>
      <c r="FP237" s="17"/>
      <c r="FQ237" s="17"/>
      <c r="FR237" s="17"/>
      <c r="FS237" s="17"/>
      <c r="FT237" s="17"/>
      <c r="FU237" s="17"/>
      <c r="FV237" s="17"/>
      <c r="FW237" s="17"/>
      <c r="FX237" s="17"/>
      <c r="FY237" s="17"/>
      <c r="FZ237" s="17"/>
      <c r="GA237" s="17"/>
      <c r="GB237" s="17"/>
      <c r="GC237" s="17"/>
      <c r="GD237" s="17"/>
      <c r="GE237" s="17"/>
      <c r="GF237" s="17"/>
      <c r="GG237" s="17"/>
      <c r="GH237" s="17"/>
      <c r="GI237" s="17"/>
      <c r="GJ237" s="17"/>
      <c r="GK237" s="17"/>
      <c r="GL237" s="17"/>
      <c r="GM237" s="17"/>
      <c r="GN237" s="17"/>
      <c r="GO237" s="17"/>
      <c r="GP237" s="17"/>
      <c r="GQ237" s="17"/>
      <c r="GR237" s="17"/>
      <c r="GS237" s="17"/>
      <c r="GT237" s="17"/>
      <c r="GU237" s="17"/>
      <c r="GV237" s="17"/>
      <c r="GW237" s="17"/>
      <c r="GX237" s="17"/>
      <c r="GY237" s="17"/>
      <c r="GZ237" s="17"/>
      <c r="HA237" s="17"/>
    </row>
    <row r="238" spans="1:209" x14ac:dyDescent="0.25">
      <c r="A238" s="37">
        <v>43126</v>
      </c>
      <c r="B238" s="162">
        <v>618</v>
      </c>
      <c r="C238" s="24">
        <v>650</v>
      </c>
      <c r="D238" s="24">
        <v>635</v>
      </c>
      <c r="E238" s="22" t="s">
        <v>961</v>
      </c>
      <c r="F238" s="16"/>
      <c r="G238" s="22" t="s">
        <v>1196</v>
      </c>
      <c r="H238" s="17"/>
      <c r="I238" s="35">
        <v>56000000</v>
      </c>
      <c r="J238" s="35">
        <v>7000000</v>
      </c>
      <c r="K238" s="35">
        <f t="shared" si="1"/>
        <v>49000000</v>
      </c>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c r="EI238" s="17"/>
      <c r="EJ238" s="17"/>
      <c r="EK238" s="17"/>
      <c r="EL238" s="17"/>
      <c r="EM238" s="17"/>
      <c r="EN238" s="17"/>
      <c r="EO238" s="17"/>
      <c r="EP238" s="17"/>
      <c r="EQ238" s="17"/>
      <c r="ER238" s="17"/>
      <c r="ES238" s="17"/>
      <c r="ET238" s="17"/>
      <c r="EU238" s="17"/>
      <c r="EV238" s="17"/>
      <c r="EW238" s="17"/>
      <c r="EX238" s="17"/>
      <c r="EY238" s="17"/>
      <c r="EZ238" s="17"/>
      <c r="FA238" s="17"/>
      <c r="FB238" s="17"/>
      <c r="FC238" s="17"/>
      <c r="FD238" s="17"/>
      <c r="FE238" s="17"/>
      <c r="FF238" s="17"/>
      <c r="FG238" s="17"/>
      <c r="FH238" s="17"/>
      <c r="FI238" s="17"/>
      <c r="FJ238" s="17"/>
      <c r="FK238" s="17"/>
      <c r="FL238" s="17"/>
      <c r="FM238" s="17"/>
      <c r="FN238" s="17"/>
      <c r="FO238" s="17"/>
      <c r="FP238" s="17"/>
      <c r="FQ238" s="17"/>
      <c r="FR238" s="17"/>
      <c r="FS238" s="17"/>
      <c r="FT238" s="17"/>
      <c r="FU238" s="17"/>
      <c r="FV238" s="17"/>
      <c r="FW238" s="17"/>
      <c r="FX238" s="17"/>
      <c r="FY238" s="17"/>
      <c r="FZ238" s="17"/>
      <c r="GA238" s="17"/>
      <c r="GB238" s="17"/>
      <c r="GC238" s="17"/>
      <c r="GD238" s="17"/>
      <c r="GE238" s="17"/>
      <c r="GF238" s="17"/>
      <c r="GG238" s="17"/>
      <c r="GH238" s="17"/>
      <c r="GI238" s="17"/>
      <c r="GJ238" s="17"/>
      <c r="GK238" s="17"/>
      <c r="GL238" s="17"/>
      <c r="GM238" s="17"/>
      <c r="GN238" s="17"/>
      <c r="GO238" s="17"/>
      <c r="GP238" s="17"/>
      <c r="GQ238" s="17"/>
      <c r="GR238" s="17"/>
      <c r="GS238" s="17"/>
      <c r="GT238" s="17"/>
      <c r="GU238" s="17"/>
      <c r="GV238" s="17"/>
      <c r="GW238" s="17"/>
      <c r="GX238" s="17"/>
      <c r="GY238" s="17"/>
      <c r="GZ238" s="17"/>
      <c r="HA238" s="17"/>
    </row>
    <row r="239" spans="1:209" x14ac:dyDescent="0.25">
      <c r="A239" s="37">
        <v>43126</v>
      </c>
      <c r="B239" s="162">
        <v>617</v>
      </c>
      <c r="C239" s="24">
        <v>613</v>
      </c>
      <c r="D239" s="24">
        <v>640</v>
      </c>
      <c r="E239" s="22" t="s">
        <v>569</v>
      </c>
      <c r="F239" s="16"/>
      <c r="G239" s="22" t="s">
        <v>1197</v>
      </c>
      <c r="H239" s="17"/>
      <c r="I239" s="35">
        <v>39992000</v>
      </c>
      <c r="J239" s="35">
        <v>10164633</v>
      </c>
      <c r="K239" s="35">
        <f t="shared" si="1"/>
        <v>29827367</v>
      </c>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c r="CL239" s="17"/>
      <c r="CM239" s="17"/>
      <c r="CN239" s="17"/>
      <c r="CO239" s="17"/>
      <c r="CP239" s="17"/>
      <c r="CQ239" s="17"/>
      <c r="CR239" s="17"/>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c r="DR239" s="17"/>
      <c r="DS239" s="17"/>
      <c r="DT239" s="17"/>
      <c r="DU239" s="17"/>
      <c r="DV239" s="17"/>
      <c r="DW239" s="17"/>
      <c r="DX239" s="17"/>
      <c r="DY239" s="17"/>
      <c r="DZ239" s="17"/>
      <c r="EA239" s="17"/>
      <c r="EB239" s="17"/>
      <c r="EC239" s="17"/>
      <c r="ED239" s="17"/>
      <c r="EE239" s="17"/>
      <c r="EF239" s="17"/>
      <c r="EG239" s="17"/>
      <c r="EH239" s="17"/>
      <c r="EI239" s="17"/>
      <c r="EJ239" s="17"/>
      <c r="EK239" s="17"/>
      <c r="EL239" s="17"/>
      <c r="EM239" s="17"/>
      <c r="EN239" s="17"/>
      <c r="EO239" s="17"/>
      <c r="EP239" s="17"/>
      <c r="EQ239" s="17"/>
      <c r="ER239" s="17"/>
      <c r="ES239" s="17"/>
      <c r="ET239" s="17"/>
      <c r="EU239" s="17"/>
      <c r="EV239" s="17"/>
      <c r="EW239" s="17"/>
      <c r="EX239" s="17"/>
      <c r="EY239" s="17"/>
      <c r="EZ239" s="17"/>
      <c r="FA239" s="17"/>
      <c r="FB239" s="17"/>
      <c r="FC239" s="17"/>
      <c r="FD239" s="17"/>
      <c r="FE239" s="17"/>
      <c r="FF239" s="17"/>
      <c r="FG239" s="17"/>
      <c r="FH239" s="17"/>
      <c r="FI239" s="17"/>
      <c r="FJ239" s="17"/>
      <c r="FK239" s="17"/>
      <c r="FL239" s="17"/>
      <c r="FM239" s="17"/>
      <c r="FN239" s="17"/>
      <c r="FO239" s="17"/>
      <c r="FP239" s="17"/>
      <c r="FQ239" s="17"/>
      <c r="FR239" s="17"/>
      <c r="FS239" s="17"/>
      <c r="FT239" s="17"/>
      <c r="FU239" s="17"/>
      <c r="FV239" s="17"/>
      <c r="FW239" s="17"/>
      <c r="FX239" s="17"/>
      <c r="FY239" s="17"/>
      <c r="FZ239" s="17"/>
      <c r="GA239" s="17"/>
      <c r="GB239" s="17"/>
      <c r="GC239" s="17"/>
      <c r="GD239" s="17"/>
      <c r="GE239" s="17"/>
      <c r="GF239" s="17"/>
      <c r="GG239" s="17"/>
      <c r="GH239" s="17"/>
      <c r="GI239" s="17"/>
      <c r="GJ239" s="17"/>
      <c r="GK239" s="17"/>
      <c r="GL239" s="17"/>
      <c r="GM239" s="17"/>
      <c r="GN239" s="17"/>
      <c r="GO239" s="17"/>
      <c r="GP239" s="17"/>
      <c r="GQ239" s="17"/>
      <c r="GR239" s="17"/>
      <c r="GS239" s="17"/>
      <c r="GT239" s="17"/>
      <c r="GU239" s="17"/>
      <c r="GV239" s="17"/>
      <c r="GW239" s="17"/>
      <c r="GX239" s="17"/>
      <c r="GY239" s="17"/>
      <c r="GZ239" s="17"/>
      <c r="HA239" s="17"/>
    </row>
    <row r="240" spans="1:209" x14ac:dyDescent="0.25">
      <c r="A240" s="37">
        <v>43126</v>
      </c>
      <c r="B240" s="162">
        <v>599</v>
      </c>
      <c r="C240" s="24">
        <v>630</v>
      </c>
      <c r="D240" s="24">
        <v>641</v>
      </c>
      <c r="E240" s="22" t="s">
        <v>1018</v>
      </c>
      <c r="F240" s="16"/>
      <c r="G240" s="22" t="s">
        <v>1198</v>
      </c>
      <c r="H240" s="17"/>
      <c r="I240" s="35">
        <v>37600000</v>
      </c>
      <c r="J240" s="35">
        <v>9713333</v>
      </c>
      <c r="K240" s="35">
        <f t="shared" si="1"/>
        <v>27886667</v>
      </c>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c r="DR240" s="17"/>
      <c r="DS240" s="17"/>
      <c r="DT240" s="17"/>
      <c r="DU240" s="17"/>
      <c r="DV240" s="17"/>
      <c r="DW240" s="17"/>
      <c r="DX240" s="17"/>
      <c r="DY240" s="17"/>
      <c r="DZ240" s="17"/>
      <c r="EA240" s="17"/>
      <c r="EB240" s="17"/>
      <c r="EC240" s="17"/>
      <c r="ED240" s="17"/>
      <c r="EE240" s="17"/>
      <c r="EF240" s="17"/>
      <c r="EG240" s="17"/>
      <c r="EH240" s="17"/>
      <c r="EI240" s="17"/>
      <c r="EJ240" s="17"/>
      <c r="EK240" s="17"/>
      <c r="EL240" s="17"/>
      <c r="EM240" s="17"/>
      <c r="EN240" s="17"/>
      <c r="EO240" s="17"/>
      <c r="EP240" s="17"/>
      <c r="EQ240" s="17"/>
      <c r="ER240" s="17"/>
      <c r="ES240" s="17"/>
      <c r="ET240" s="17"/>
      <c r="EU240" s="17"/>
      <c r="EV240" s="17"/>
      <c r="EW240" s="17"/>
      <c r="EX240" s="17"/>
      <c r="EY240" s="17"/>
      <c r="EZ240" s="17"/>
      <c r="FA240" s="17"/>
      <c r="FB240" s="17"/>
      <c r="FC240" s="17"/>
      <c r="FD240" s="17"/>
      <c r="FE240" s="17"/>
      <c r="FF240" s="17"/>
      <c r="FG240" s="17"/>
      <c r="FH240" s="17"/>
      <c r="FI240" s="17"/>
      <c r="FJ240" s="17"/>
      <c r="FK240" s="17"/>
      <c r="FL240" s="17"/>
      <c r="FM240" s="17"/>
      <c r="FN240" s="17"/>
      <c r="FO240" s="17"/>
      <c r="FP240" s="17"/>
      <c r="FQ240" s="17"/>
      <c r="FR240" s="17"/>
      <c r="FS240" s="17"/>
      <c r="FT240" s="17"/>
      <c r="FU240" s="17"/>
      <c r="FV240" s="17"/>
      <c r="FW240" s="17"/>
      <c r="FX240" s="17"/>
      <c r="FY240" s="17"/>
      <c r="FZ240" s="17"/>
      <c r="GA240" s="17"/>
      <c r="GB240" s="17"/>
      <c r="GC240" s="17"/>
      <c r="GD240" s="17"/>
      <c r="GE240" s="17"/>
      <c r="GF240" s="17"/>
      <c r="GG240" s="17"/>
      <c r="GH240" s="17"/>
      <c r="GI240" s="17"/>
      <c r="GJ240" s="17"/>
      <c r="GK240" s="17"/>
      <c r="GL240" s="17"/>
      <c r="GM240" s="17"/>
      <c r="GN240" s="17"/>
      <c r="GO240" s="17"/>
      <c r="GP240" s="17"/>
      <c r="GQ240" s="17"/>
      <c r="GR240" s="17"/>
      <c r="GS240" s="17"/>
      <c r="GT240" s="17"/>
      <c r="GU240" s="17"/>
      <c r="GV240" s="17"/>
      <c r="GW240" s="17"/>
      <c r="GX240" s="17"/>
      <c r="GY240" s="17"/>
      <c r="GZ240" s="17"/>
      <c r="HA240" s="17"/>
    </row>
    <row r="241" spans="1:209" x14ac:dyDescent="0.25">
      <c r="A241" s="37">
        <v>43126</v>
      </c>
      <c r="B241" s="162">
        <v>537</v>
      </c>
      <c r="C241" s="24">
        <v>572</v>
      </c>
      <c r="D241" s="24">
        <v>642</v>
      </c>
      <c r="E241" s="22" t="s">
        <v>1006</v>
      </c>
      <c r="F241" s="16"/>
      <c r="G241" s="22" t="s">
        <v>1199</v>
      </c>
      <c r="H241" s="17"/>
      <c r="I241" s="35">
        <v>36000000</v>
      </c>
      <c r="J241" s="35">
        <v>9150000</v>
      </c>
      <c r="K241" s="35">
        <f t="shared" ref="K241:K266" si="2">+I241-J241</f>
        <v>26850000</v>
      </c>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c r="EI241" s="17"/>
      <c r="EJ241" s="17"/>
      <c r="EK241" s="17"/>
      <c r="EL241" s="17"/>
      <c r="EM241" s="17"/>
      <c r="EN241" s="17"/>
      <c r="EO241" s="17"/>
      <c r="EP241" s="17"/>
      <c r="EQ241" s="17"/>
      <c r="ER241" s="17"/>
      <c r="ES241" s="17"/>
      <c r="ET241" s="17"/>
      <c r="EU241" s="17"/>
      <c r="EV241" s="17"/>
      <c r="EW241" s="17"/>
      <c r="EX241" s="17"/>
      <c r="EY241" s="17"/>
      <c r="EZ241" s="17"/>
      <c r="FA241" s="17"/>
      <c r="FB241" s="17"/>
      <c r="FC241" s="17"/>
      <c r="FD241" s="17"/>
      <c r="FE241" s="17"/>
      <c r="FF241" s="17"/>
      <c r="FG241" s="17"/>
      <c r="FH241" s="17"/>
      <c r="FI241" s="17"/>
      <c r="FJ241" s="17"/>
      <c r="FK241" s="17"/>
      <c r="FL241" s="17"/>
      <c r="FM241" s="17"/>
      <c r="FN241" s="17"/>
      <c r="FO241" s="17"/>
      <c r="FP241" s="17"/>
      <c r="FQ241" s="17"/>
      <c r="FR241" s="17"/>
      <c r="FS241" s="17"/>
      <c r="FT241" s="17"/>
      <c r="FU241" s="17"/>
      <c r="FV241" s="17"/>
      <c r="FW241" s="17"/>
      <c r="FX241" s="17"/>
      <c r="FY241" s="17"/>
      <c r="FZ241" s="17"/>
      <c r="GA241" s="17"/>
      <c r="GB241" s="17"/>
      <c r="GC241" s="17"/>
      <c r="GD241" s="17"/>
      <c r="GE241" s="17"/>
      <c r="GF241" s="17"/>
      <c r="GG241" s="17"/>
      <c r="GH241" s="17"/>
      <c r="GI241" s="17"/>
      <c r="GJ241" s="17"/>
      <c r="GK241" s="17"/>
      <c r="GL241" s="17"/>
      <c r="GM241" s="17"/>
      <c r="GN241" s="17"/>
      <c r="GO241" s="17"/>
      <c r="GP241" s="17"/>
      <c r="GQ241" s="17"/>
      <c r="GR241" s="17"/>
      <c r="GS241" s="17"/>
      <c r="GT241" s="17"/>
      <c r="GU241" s="17"/>
      <c r="GV241" s="17"/>
      <c r="GW241" s="17"/>
      <c r="GX241" s="17"/>
      <c r="GY241" s="17"/>
      <c r="GZ241" s="17"/>
      <c r="HA241" s="17"/>
    </row>
    <row r="242" spans="1:209" x14ac:dyDescent="0.25">
      <c r="A242" s="37">
        <v>43126</v>
      </c>
      <c r="B242" s="162">
        <v>543</v>
      </c>
      <c r="C242" s="24">
        <v>578</v>
      </c>
      <c r="D242" s="24">
        <v>644</v>
      </c>
      <c r="E242" s="22" t="s">
        <v>1006</v>
      </c>
      <c r="F242" s="16"/>
      <c r="G242" s="22" t="s">
        <v>1200</v>
      </c>
      <c r="H242" s="17"/>
      <c r="I242" s="35">
        <v>36000000</v>
      </c>
      <c r="J242" s="35">
        <v>9300000</v>
      </c>
      <c r="K242" s="35">
        <f t="shared" si="2"/>
        <v>26700000</v>
      </c>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c r="EI242" s="17"/>
      <c r="EJ242" s="17"/>
      <c r="EK242" s="17"/>
      <c r="EL242" s="17"/>
      <c r="EM242" s="17"/>
      <c r="EN242" s="17"/>
      <c r="EO242" s="17"/>
      <c r="EP242" s="17"/>
      <c r="EQ242" s="17"/>
      <c r="ER242" s="17"/>
      <c r="ES242" s="17"/>
      <c r="ET242" s="17"/>
      <c r="EU242" s="17"/>
      <c r="EV242" s="17"/>
      <c r="EW242" s="17"/>
      <c r="EX242" s="17"/>
      <c r="EY242" s="17"/>
      <c r="EZ242" s="17"/>
      <c r="FA242" s="17"/>
      <c r="FB242" s="17"/>
      <c r="FC242" s="17"/>
      <c r="FD242" s="17"/>
      <c r="FE242" s="17"/>
      <c r="FF242" s="17"/>
      <c r="FG242" s="17"/>
      <c r="FH242" s="17"/>
      <c r="FI242" s="17"/>
      <c r="FJ242" s="17"/>
      <c r="FK242" s="17"/>
      <c r="FL242" s="17"/>
      <c r="FM242" s="17"/>
      <c r="FN242" s="17"/>
      <c r="FO242" s="17"/>
      <c r="FP242" s="17"/>
      <c r="FQ242" s="17"/>
      <c r="FR242" s="17"/>
      <c r="FS242" s="17"/>
      <c r="FT242" s="17"/>
      <c r="FU242" s="17"/>
      <c r="FV242" s="17"/>
      <c r="FW242" s="17"/>
      <c r="FX242" s="17"/>
      <c r="FY242" s="17"/>
      <c r="FZ242" s="17"/>
      <c r="GA242" s="17"/>
      <c r="GB242" s="17"/>
      <c r="GC242" s="17"/>
      <c r="GD242" s="17"/>
      <c r="GE242" s="17"/>
      <c r="GF242" s="17"/>
      <c r="GG242" s="17"/>
      <c r="GH242" s="17"/>
      <c r="GI242" s="17"/>
      <c r="GJ242" s="17"/>
      <c r="GK242" s="17"/>
      <c r="GL242" s="17"/>
      <c r="GM242" s="17"/>
      <c r="GN242" s="17"/>
      <c r="GO242" s="17"/>
      <c r="GP242" s="17"/>
      <c r="GQ242" s="17"/>
      <c r="GR242" s="17"/>
      <c r="GS242" s="17"/>
      <c r="GT242" s="17"/>
      <c r="GU242" s="17"/>
      <c r="GV242" s="17"/>
      <c r="GW242" s="17"/>
      <c r="GX242" s="17"/>
      <c r="GY242" s="17"/>
      <c r="GZ242" s="17"/>
      <c r="HA242" s="17"/>
    </row>
    <row r="243" spans="1:209" x14ac:dyDescent="0.25">
      <c r="A243" s="37">
        <v>43126</v>
      </c>
      <c r="B243" s="162">
        <v>636</v>
      </c>
      <c r="C243" s="24">
        <v>656</v>
      </c>
      <c r="D243" s="24">
        <v>646</v>
      </c>
      <c r="E243" s="22" t="s">
        <v>961</v>
      </c>
      <c r="F243" s="16"/>
      <c r="G243" s="22" t="s">
        <v>1201</v>
      </c>
      <c r="H243" s="17"/>
      <c r="I243" s="35">
        <v>52000000</v>
      </c>
      <c r="J243" s="35">
        <v>5416667</v>
      </c>
      <c r="K243" s="35">
        <f t="shared" si="2"/>
        <v>46583333</v>
      </c>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c r="EI243" s="17"/>
      <c r="EJ243" s="17"/>
      <c r="EK243" s="17"/>
      <c r="EL243" s="17"/>
      <c r="EM243" s="17"/>
      <c r="EN243" s="17"/>
      <c r="EO243" s="17"/>
      <c r="EP243" s="17"/>
      <c r="EQ243" s="17"/>
      <c r="ER243" s="17"/>
      <c r="ES243" s="17"/>
      <c r="ET243" s="17"/>
      <c r="EU243" s="17"/>
      <c r="EV243" s="17"/>
      <c r="EW243" s="17"/>
      <c r="EX243" s="17"/>
      <c r="EY243" s="17"/>
      <c r="EZ243" s="17"/>
      <c r="FA243" s="17"/>
      <c r="FB243" s="17"/>
      <c r="FC243" s="17"/>
      <c r="FD243" s="17"/>
      <c r="FE243" s="17"/>
      <c r="FF243" s="17"/>
      <c r="FG243" s="17"/>
      <c r="FH243" s="17"/>
      <c r="FI243" s="17"/>
      <c r="FJ243" s="17"/>
      <c r="FK243" s="17"/>
      <c r="FL243" s="17"/>
      <c r="FM243" s="17"/>
      <c r="FN243" s="17"/>
      <c r="FO243" s="17"/>
      <c r="FP243" s="17"/>
      <c r="FQ243" s="17"/>
      <c r="FR243" s="17"/>
      <c r="FS243" s="17"/>
      <c r="FT243" s="17"/>
      <c r="FU243" s="17"/>
      <c r="FV243" s="17"/>
      <c r="FW243" s="17"/>
      <c r="FX243" s="17"/>
      <c r="FY243" s="17"/>
      <c r="FZ243" s="17"/>
      <c r="GA243" s="17"/>
      <c r="GB243" s="17"/>
      <c r="GC243" s="17"/>
      <c r="GD243" s="17"/>
      <c r="GE243" s="17"/>
      <c r="GF243" s="17"/>
      <c r="GG243" s="17"/>
      <c r="GH243" s="17"/>
      <c r="GI243" s="17"/>
      <c r="GJ243" s="17"/>
      <c r="GK243" s="17"/>
      <c r="GL243" s="17"/>
      <c r="GM243" s="17"/>
      <c r="GN243" s="17"/>
      <c r="GO243" s="17"/>
      <c r="GP243" s="17"/>
      <c r="GQ243" s="17"/>
      <c r="GR243" s="17"/>
      <c r="GS243" s="17"/>
      <c r="GT243" s="17"/>
      <c r="GU243" s="17"/>
      <c r="GV243" s="17"/>
      <c r="GW243" s="17"/>
      <c r="GX243" s="17"/>
      <c r="GY243" s="17"/>
      <c r="GZ243" s="17"/>
      <c r="HA243" s="17"/>
    </row>
    <row r="244" spans="1:209" x14ac:dyDescent="0.25">
      <c r="A244" s="37">
        <v>43126</v>
      </c>
      <c r="B244" s="162">
        <v>641</v>
      </c>
      <c r="C244" s="24">
        <v>651</v>
      </c>
      <c r="D244" s="24">
        <v>648</v>
      </c>
      <c r="E244" s="22" t="s">
        <v>962</v>
      </c>
      <c r="F244" s="16"/>
      <c r="G244" s="22" t="s">
        <v>1202</v>
      </c>
      <c r="H244" s="17"/>
      <c r="I244" s="35">
        <v>30000000</v>
      </c>
      <c r="J244" s="35">
        <v>12200000</v>
      </c>
      <c r="K244" s="35">
        <f t="shared" si="2"/>
        <v>17800000</v>
      </c>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c r="EI244" s="17"/>
      <c r="EJ244" s="17"/>
      <c r="EK244" s="17"/>
      <c r="EL244" s="17"/>
      <c r="EM244" s="17"/>
      <c r="EN244" s="17"/>
      <c r="EO244" s="17"/>
      <c r="EP244" s="17"/>
      <c r="EQ244" s="17"/>
      <c r="ER244" s="17"/>
      <c r="ES244" s="17"/>
      <c r="ET244" s="17"/>
      <c r="EU244" s="17"/>
      <c r="EV244" s="17"/>
      <c r="EW244" s="17"/>
      <c r="EX244" s="17"/>
      <c r="EY244" s="17"/>
      <c r="EZ244" s="17"/>
      <c r="FA244" s="17"/>
      <c r="FB244" s="17"/>
      <c r="FC244" s="17"/>
      <c r="FD244" s="17"/>
      <c r="FE244" s="17"/>
      <c r="FF244" s="17"/>
      <c r="FG244" s="17"/>
      <c r="FH244" s="17"/>
      <c r="FI244" s="17"/>
      <c r="FJ244" s="17"/>
      <c r="FK244" s="17"/>
      <c r="FL244" s="17"/>
      <c r="FM244" s="17"/>
      <c r="FN244" s="17"/>
      <c r="FO244" s="17"/>
      <c r="FP244" s="17"/>
      <c r="FQ244" s="17"/>
      <c r="FR244" s="17"/>
      <c r="FS244" s="17"/>
      <c r="FT244" s="17"/>
      <c r="FU244" s="17"/>
      <c r="FV244" s="17"/>
      <c r="FW244" s="17"/>
      <c r="FX244" s="17"/>
      <c r="FY244" s="17"/>
      <c r="FZ244" s="17"/>
      <c r="GA244" s="17"/>
      <c r="GB244" s="17"/>
      <c r="GC244" s="17"/>
      <c r="GD244" s="17"/>
      <c r="GE244" s="17"/>
      <c r="GF244" s="17"/>
      <c r="GG244" s="17"/>
      <c r="GH244" s="17"/>
      <c r="GI244" s="17"/>
      <c r="GJ244" s="17"/>
      <c r="GK244" s="17"/>
      <c r="GL244" s="17"/>
      <c r="GM244" s="17"/>
      <c r="GN244" s="17"/>
      <c r="GO244" s="17"/>
      <c r="GP244" s="17"/>
      <c r="GQ244" s="17"/>
      <c r="GR244" s="17"/>
      <c r="GS244" s="17"/>
      <c r="GT244" s="17"/>
      <c r="GU244" s="17"/>
      <c r="GV244" s="17"/>
      <c r="GW244" s="17"/>
      <c r="GX244" s="17"/>
      <c r="GY244" s="17"/>
      <c r="GZ244" s="17"/>
      <c r="HA244" s="17"/>
    </row>
    <row r="245" spans="1:209" x14ac:dyDescent="0.25">
      <c r="A245" s="37">
        <v>43126</v>
      </c>
      <c r="B245" s="162">
        <v>643</v>
      </c>
      <c r="C245" s="24">
        <v>689</v>
      </c>
      <c r="D245" s="24">
        <v>651</v>
      </c>
      <c r="E245" s="22" t="s">
        <v>594</v>
      </c>
      <c r="F245" s="16"/>
      <c r="G245" s="22" t="s">
        <v>1203</v>
      </c>
      <c r="H245" s="17"/>
      <c r="I245" s="35">
        <v>14992000</v>
      </c>
      <c r="J245" s="35">
        <v>3435667</v>
      </c>
      <c r="K245" s="35">
        <f t="shared" si="2"/>
        <v>11556333</v>
      </c>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c r="EI245" s="17"/>
      <c r="EJ245" s="17"/>
      <c r="EK245" s="17"/>
      <c r="EL245" s="17"/>
      <c r="EM245" s="17"/>
      <c r="EN245" s="17"/>
      <c r="EO245" s="17"/>
      <c r="EP245" s="17"/>
      <c r="EQ245" s="17"/>
      <c r="ER245" s="17"/>
      <c r="ES245" s="17"/>
      <c r="ET245" s="17"/>
      <c r="EU245" s="17"/>
      <c r="EV245" s="17"/>
      <c r="EW245" s="17"/>
      <c r="EX245" s="17"/>
      <c r="EY245" s="17"/>
      <c r="EZ245" s="17"/>
      <c r="FA245" s="17"/>
      <c r="FB245" s="17"/>
      <c r="FC245" s="17"/>
      <c r="FD245" s="17"/>
      <c r="FE245" s="17"/>
      <c r="FF245" s="17"/>
      <c r="FG245" s="17"/>
      <c r="FH245" s="17"/>
      <c r="FI245" s="17"/>
      <c r="FJ245" s="17"/>
      <c r="FK245" s="17"/>
      <c r="FL245" s="17"/>
      <c r="FM245" s="17"/>
      <c r="FN245" s="17"/>
      <c r="FO245" s="17"/>
      <c r="FP245" s="17"/>
      <c r="FQ245" s="17"/>
      <c r="FR245" s="17"/>
      <c r="FS245" s="17"/>
      <c r="FT245" s="17"/>
      <c r="FU245" s="17"/>
      <c r="FV245" s="17"/>
      <c r="FW245" s="17"/>
      <c r="FX245" s="17"/>
      <c r="FY245" s="17"/>
      <c r="FZ245" s="17"/>
      <c r="GA245" s="17"/>
      <c r="GB245" s="17"/>
      <c r="GC245" s="17"/>
      <c r="GD245" s="17"/>
      <c r="GE245" s="17"/>
      <c r="GF245" s="17"/>
      <c r="GG245" s="17"/>
      <c r="GH245" s="17"/>
      <c r="GI245" s="17"/>
      <c r="GJ245" s="17"/>
      <c r="GK245" s="17"/>
      <c r="GL245" s="17"/>
      <c r="GM245" s="17"/>
      <c r="GN245" s="17"/>
      <c r="GO245" s="17"/>
      <c r="GP245" s="17"/>
      <c r="GQ245" s="17"/>
      <c r="GR245" s="17"/>
      <c r="GS245" s="17"/>
      <c r="GT245" s="17"/>
      <c r="GU245" s="17"/>
      <c r="GV245" s="17"/>
      <c r="GW245" s="17"/>
      <c r="GX245" s="17"/>
      <c r="GY245" s="17"/>
      <c r="GZ245" s="17"/>
      <c r="HA245" s="17"/>
    </row>
    <row r="246" spans="1:209" x14ac:dyDescent="0.25">
      <c r="A246" s="37">
        <v>43126</v>
      </c>
      <c r="B246" s="162">
        <v>598</v>
      </c>
      <c r="C246" s="24">
        <v>620</v>
      </c>
      <c r="D246" s="24">
        <v>660</v>
      </c>
      <c r="E246" s="22" t="s">
        <v>612</v>
      </c>
      <c r="F246" s="16"/>
      <c r="G246" s="22" t="s">
        <v>1204</v>
      </c>
      <c r="H246" s="17"/>
      <c r="I246" s="35">
        <v>14992000</v>
      </c>
      <c r="J246" s="35">
        <v>3810467</v>
      </c>
      <c r="K246" s="35">
        <f t="shared" si="2"/>
        <v>11181533</v>
      </c>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7"/>
      <c r="FH246" s="17"/>
      <c r="FI246" s="17"/>
      <c r="FJ246" s="17"/>
      <c r="FK246" s="17"/>
      <c r="FL246" s="17"/>
      <c r="FM246" s="17"/>
      <c r="FN246" s="17"/>
      <c r="FO246" s="17"/>
      <c r="FP246" s="17"/>
      <c r="FQ246" s="17"/>
      <c r="FR246" s="17"/>
      <c r="FS246" s="17"/>
      <c r="FT246" s="17"/>
      <c r="FU246" s="17"/>
      <c r="FV246" s="17"/>
      <c r="FW246" s="17"/>
      <c r="FX246" s="17"/>
      <c r="FY246" s="17"/>
      <c r="FZ246" s="17"/>
      <c r="GA246" s="17"/>
      <c r="GB246" s="17"/>
      <c r="GC246" s="17"/>
      <c r="GD246" s="17"/>
      <c r="GE246" s="17"/>
      <c r="GF246" s="17"/>
      <c r="GG246" s="17"/>
      <c r="GH246" s="17"/>
      <c r="GI246" s="17"/>
      <c r="GJ246" s="17"/>
      <c r="GK246" s="17"/>
      <c r="GL246" s="17"/>
      <c r="GM246" s="17"/>
      <c r="GN246" s="17"/>
      <c r="GO246" s="17"/>
      <c r="GP246" s="17"/>
      <c r="GQ246" s="17"/>
      <c r="GR246" s="17"/>
      <c r="GS246" s="17"/>
      <c r="GT246" s="17"/>
      <c r="GU246" s="17"/>
      <c r="GV246" s="17"/>
      <c r="GW246" s="17"/>
      <c r="GX246" s="17"/>
      <c r="GY246" s="17"/>
      <c r="GZ246" s="17"/>
      <c r="HA246" s="17"/>
    </row>
    <row r="247" spans="1:209" x14ac:dyDescent="0.25">
      <c r="A247" s="37">
        <v>43126</v>
      </c>
      <c r="B247" s="162">
        <v>657</v>
      </c>
      <c r="C247" s="24">
        <v>688</v>
      </c>
      <c r="D247" s="24">
        <v>664</v>
      </c>
      <c r="E247" s="22" t="s">
        <v>597</v>
      </c>
      <c r="F247" s="16"/>
      <c r="G247" s="22" t="s">
        <v>1205</v>
      </c>
      <c r="H247" s="17"/>
      <c r="I247" s="35">
        <v>22500000</v>
      </c>
      <c r="J247" s="35">
        <v>4500000</v>
      </c>
      <c r="K247" s="35">
        <f t="shared" si="2"/>
        <v>18000000</v>
      </c>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c r="EI247" s="17"/>
      <c r="EJ247" s="17"/>
      <c r="EK247" s="17"/>
      <c r="EL247" s="17"/>
      <c r="EM247" s="17"/>
      <c r="EN247" s="17"/>
      <c r="EO247" s="17"/>
      <c r="EP247" s="17"/>
      <c r="EQ247" s="17"/>
      <c r="ER247" s="17"/>
      <c r="ES247" s="17"/>
      <c r="ET247" s="17"/>
      <c r="EU247" s="17"/>
      <c r="EV247" s="17"/>
      <c r="EW247" s="17"/>
      <c r="EX247" s="17"/>
      <c r="EY247" s="17"/>
      <c r="EZ247" s="17"/>
      <c r="FA247" s="17"/>
      <c r="FB247" s="17"/>
      <c r="FC247" s="17"/>
      <c r="FD247" s="17"/>
      <c r="FE247" s="17"/>
      <c r="FF247" s="17"/>
      <c r="FG247" s="17"/>
      <c r="FH247" s="17"/>
      <c r="FI247" s="17"/>
      <c r="FJ247" s="17"/>
      <c r="FK247" s="17"/>
      <c r="FL247" s="17"/>
      <c r="FM247" s="17"/>
      <c r="FN247" s="17"/>
      <c r="FO247" s="17"/>
      <c r="FP247" s="17"/>
      <c r="FQ247" s="17"/>
      <c r="FR247" s="17"/>
      <c r="FS247" s="17"/>
      <c r="FT247" s="17"/>
      <c r="FU247" s="17"/>
      <c r="FV247" s="17"/>
      <c r="FW247" s="17"/>
      <c r="FX247" s="17"/>
      <c r="FY247" s="17"/>
      <c r="FZ247" s="17"/>
      <c r="GA247" s="17"/>
      <c r="GB247" s="17"/>
      <c r="GC247" s="17"/>
      <c r="GD247" s="17"/>
      <c r="GE247" s="17"/>
      <c r="GF247" s="17"/>
      <c r="GG247" s="17"/>
      <c r="GH247" s="17"/>
      <c r="GI247" s="17"/>
      <c r="GJ247" s="17"/>
      <c r="GK247" s="17"/>
      <c r="GL247" s="17"/>
      <c r="GM247" s="17"/>
      <c r="GN247" s="17"/>
      <c r="GO247" s="17"/>
      <c r="GP247" s="17"/>
      <c r="GQ247" s="17"/>
      <c r="GR247" s="17"/>
      <c r="GS247" s="17"/>
      <c r="GT247" s="17"/>
      <c r="GU247" s="17"/>
      <c r="GV247" s="17"/>
      <c r="GW247" s="17"/>
      <c r="GX247" s="17"/>
      <c r="GY247" s="17"/>
      <c r="GZ247" s="17"/>
      <c r="HA247" s="17"/>
    </row>
    <row r="248" spans="1:209" x14ac:dyDescent="0.25">
      <c r="A248" s="37">
        <v>43126</v>
      </c>
      <c r="B248" s="162">
        <v>655</v>
      </c>
      <c r="C248" s="24">
        <v>690</v>
      </c>
      <c r="D248" s="24">
        <v>665</v>
      </c>
      <c r="E248" s="22" t="s">
        <v>1019</v>
      </c>
      <c r="F248" s="16"/>
      <c r="G248" s="22" t="s">
        <v>1206</v>
      </c>
      <c r="H248" s="17"/>
      <c r="I248" s="35">
        <v>17600000</v>
      </c>
      <c r="J248" s="35">
        <v>4400000</v>
      </c>
      <c r="K248" s="35">
        <f t="shared" si="2"/>
        <v>13200000</v>
      </c>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c r="EI248" s="17"/>
      <c r="EJ248" s="17"/>
      <c r="EK248" s="17"/>
      <c r="EL248" s="17"/>
      <c r="EM248" s="17"/>
      <c r="EN248" s="17"/>
      <c r="EO248" s="17"/>
      <c r="EP248" s="17"/>
      <c r="EQ248" s="17"/>
      <c r="ER248" s="17"/>
      <c r="ES248" s="17"/>
      <c r="ET248" s="17"/>
      <c r="EU248" s="17"/>
      <c r="EV248" s="17"/>
      <c r="EW248" s="17"/>
      <c r="EX248" s="17"/>
      <c r="EY248" s="17"/>
      <c r="EZ248" s="17"/>
      <c r="FA248" s="17"/>
      <c r="FB248" s="17"/>
      <c r="FC248" s="17"/>
      <c r="FD248" s="17"/>
      <c r="FE248" s="17"/>
      <c r="FF248" s="17"/>
      <c r="FG248" s="17"/>
      <c r="FH248" s="17"/>
      <c r="FI248" s="17"/>
      <c r="FJ248" s="17"/>
      <c r="FK248" s="17"/>
      <c r="FL248" s="17"/>
      <c r="FM248" s="17"/>
      <c r="FN248" s="17"/>
      <c r="FO248" s="17"/>
      <c r="FP248" s="17"/>
      <c r="FQ248" s="17"/>
      <c r="FR248" s="17"/>
      <c r="FS248" s="17"/>
      <c r="FT248" s="17"/>
      <c r="FU248" s="17"/>
      <c r="FV248" s="17"/>
      <c r="FW248" s="17"/>
      <c r="FX248" s="17"/>
      <c r="FY248" s="17"/>
      <c r="FZ248" s="17"/>
      <c r="GA248" s="17"/>
      <c r="GB248" s="17"/>
      <c r="GC248" s="17"/>
      <c r="GD248" s="17"/>
      <c r="GE248" s="17"/>
      <c r="GF248" s="17"/>
      <c r="GG248" s="17"/>
      <c r="GH248" s="17"/>
      <c r="GI248" s="17"/>
      <c r="GJ248" s="17"/>
      <c r="GK248" s="17"/>
      <c r="GL248" s="17"/>
      <c r="GM248" s="17"/>
      <c r="GN248" s="17"/>
      <c r="GO248" s="17"/>
      <c r="GP248" s="17"/>
      <c r="GQ248" s="17"/>
      <c r="GR248" s="17"/>
      <c r="GS248" s="17"/>
      <c r="GT248" s="17"/>
      <c r="GU248" s="17"/>
      <c r="GV248" s="17"/>
      <c r="GW248" s="17"/>
      <c r="GX248" s="17"/>
      <c r="GY248" s="17"/>
      <c r="GZ248" s="17"/>
      <c r="HA248" s="17"/>
    </row>
    <row r="249" spans="1:209" x14ac:dyDescent="0.25">
      <c r="A249" s="37">
        <v>43126</v>
      </c>
      <c r="B249" s="162">
        <v>608</v>
      </c>
      <c r="C249" s="24">
        <v>638</v>
      </c>
      <c r="D249" s="24">
        <v>667</v>
      </c>
      <c r="E249" s="22" t="s">
        <v>1020</v>
      </c>
      <c r="F249" s="16"/>
      <c r="G249" s="22" t="s">
        <v>1207</v>
      </c>
      <c r="H249" s="17"/>
      <c r="I249" s="35">
        <v>39999600</v>
      </c>
      <c r="J249" s="35">
        <v>4833285</v>
      </c>
      <c r="K249" s="35">
        <f t="shared" si="2"/>
        <v>35166315</v>
      </c>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c r="EI249" s="17"/>
      <c r="EJ249" s="17"/>
      <c r="EK249" s="17"/>
      <c r="EL249" s="17"/>
      <c r="EM249" s="17"/>
      <c r="EN249" s="17"/>
      <c r="EO249" s="17"/>
      <c r="EP249" s="17"/>
      <c r="EQ249" s="17"/>
      <c r="ER249" s="17"/>
      <c r="ES249" s="17"/>
      <c r="ET249" s="17"/>
      <c r="EU249" s="17"/>
      <c r="EV249" s="17"/>
      <c r="EW249" s="17"/>
      <c r="EX249" s="17"/>
      <c r="EY249" s="17"/>
      <c r="EZ249" s="17"/>
      <c r="FA249" s="17"/>
      <c r="FB249" s="17"/>
      <c r="FC249" s="17"/>
      <c r="FD249" s="17"/>
      <c r="FE249" s="17"/>
      <c r="FF249" s="17"/>
      <c r="FG249" s="17"/>
      <c r="FH249" s="17"/>
      <c r="FI249" s="17"/>
      <c r="FJ249" s="17"/>
      <c r="FK249" s="17"/>
      <c r="FL249" s="17"/>
      <c r="FM249" s="17"/>
      <c r="FN249" s="17"/>
      <c r="FO249" s="17"/>
      <c r="FP249" s="17"/>
      <c r="FQ249" s="17"/>
      <c r="FR249" s="17"/>
      <c r="FS249" s="17"/>
      <c r="FT249" s="17"/>
      <c r="FU249" s="17"/>
      <c r="FV249" s="17"/>
      <c r="FW249" s="17"/>
      <c r="FX249" s="17"/>
      <c r="FY249" s="17"/>
      <c r="FZ249" s="17"/>
      <c r="GA249" s="17"/>
      <c r="GB249" s="17"/>
      <c r="GC249" s="17"/>
      <c r="GD249" s="17"/>
      <c r="GE249" s="17"/>
      <c r="GF249" s="17"/>
      <c r="GG249" s="17"/>
      <c r="GH249" s="17"/>
      <c r="GI249" s="17"/>
      <c r="GJ249" s="17"/>
      <c r="GK249" s="17"/>
      <c r="GL249" s="17"/>
      <c r="GM249" s="17"/>
      <c r="GN249" s="17"/>
      <c r="GO249" s="17"/>
      <c r="GP249" s="17"/>
      <c r="GQ249" s="17"/>
      <c r="GR249" s="17"/>
      <c r="GS249" s="17"/>
      <c r="GT249" s="17"/>
      <c r="GU249" s="17"/>
      <c r="GV249" s="17"/>
      <c r="GW249" s="17"/>
      <c r="GX249" s="17"/>
      <c r="GY249" s="17"/>
      <c r="GZ249" s="17"/>
      <c r="HA249" s="17"/>
    </row>
    <row r="250" spans="1:209" x14ac:dyDescent="0.25">
      <c r="A250" s="37">
        <v>43126</v>
      </c>
      <c r="B250" s="162">
        <v>650</v>
      </c>
      <c r="C250" s="24">
        <v>680</v>
      </c>
      <c r="D250" s="24">
        <v>668</v>
      </c>
      <c r="E250" s="22" t="s">
        <v>1021</v>
      </c>
      <c r="F250" s="16"/>
      <c r="G250" s="22" t="s">
        <v>1208</v>
      </c>
      <c r="H250" s="17"/>
      <c r="I250" s="35">
        <v>168000000</v>
      </c>
      <c r="J250" s="35">
        <v>28000000</v>
      </c>
      <c r="K250" s="35">
        <f t="shared" si="2"/>
        <v>140000000</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c r="EI250" s="17"/>
      <c r="EJ250" s="17"/>
      <c r="EK250" s="17"/>
      <c r="EL250" s="17"/>
      <c r="EM250" s="17"/>
      <c r="EN250" s="17"/>
      <c r="EO250" s="17"/>
      <c r="EP250" s="17"/>
      <c r="EQ250" s="17"/>
      <c r="ER250" s="17"/>
      <c r="ES250" s="17"/>
      <c r="ET250" s="17"/>
      <c r="EU250" s="17"/>
      <c r="EV250" s="17"/>
      <c r="EW250" s="17"/>
      <c r="EX250" s="17"/>
      <c r="EY250" s="17"/>
      <c r="EZ250" s="17"/>
      <c r="FA250" s="17"/>
      <c r="FB250" s="17"/>
      <c r="FC250" s="17"/>
      <c r="FD250" s="17"/>
      <c r="FE250" s="17"/>
      <c r="FF250" s="17"/>
      <c r="FG250" s="17"/>
      <c r="FH250" s="17"/>
      <c r="FI250" s="17"/>
      <c r="FJ250" s="17"/>
      <c r="FK250" s="17"/>
      <c r="FL250" s="17"/>
      <c r="FM250" s="17"/>
      <c r="FN250" s="17"/>
      <c r="FO250" s="17"/>
      <c r="FP250" s="17"/>
      <c r="FQ250" s="17"/>
      <c r="FR250" s="17"/>
      <c r="FS250" s="17"/>
      <c r="FT250" s="17"/>
      <c r="FU250" s="17"/>
      <c r="FV250" s="17"/>
      <c r="FW250" s="17"/>
      <c r="FX250" s="17"/>
      <c r="FY250" s="17"/>
      <c r="FZ250" s="17"/>
      <c r="GA250" s="17"/>
      <c r="GB250" s="17"/>
      <c r="GC250" s="17"/>
      <c r="GD250" s="17"/>
      <c r="GE250" s="17"/>
      <c r="GF250" s="17"/>
      <c r="GG250" s="17"/>
      <c r="GH250" s="17"/>
      <c r="GI250" s="17"/>
      <c r="GJ250" s="17"/>
      <c r="GK250" s="17"/>
      <c r="GL250" s="17"/>
      <c r="GM250" s="17"/>
      <c r="GN250" s="17"/>
      <c r="GO250" s="17"/>
      <c r="GP250" s="17"/>
      <c r="GQ250" s="17"/>
      <c r="GR250" s="17"/>
      <c r="GS250" s="17"/>
      <c r="GT250" s="17"/>
      <c r="GU250" s="17"/>
      <c r="GV250" s="17"/>
      <c r="GW250" s="17"/>
      <c r="GX250" s="17"/>
      <c r="GY250" s="17"/>
      <c r="GZ250" s="17"/>
      <c r="HA250" s="17"/>
    </row>
    <row r="251" spans="1:209" x14ac:dyDescent="0.25">
      <c r="A251" s="37">
        <v>43126</v>
      </c>
      <c r="B251" s="162">
        <v>651</v>
      </c>
      <c r="C251" s="24">
        <v>661</v>
      </c>
      <c r="D251" s="24">
        <v>669</v>
      </c>
      <c r="E251" s="22" t="s">
        <v>584</v>
      </c>
      <c r="F251" s="16"/>
      <c r="G251" s="22" t="s">
        <v>1209</v>
      </c>
      <c r="H251" s="17"/>
      <c r="I251" s="35">
        <v>36000000</v>
      </c>
      <c r="J251" s="35">
        <v>9150000</v>
      </c>
      <c r="K251" s="35">
        <f t="shared" si="2"/>
        <v>26850000</v>
      </c>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c r="EI251" s="17"/>
      <c r="EJ251" s="17"/>
      <c r="EK251" s="17"/>
      <c r="EL251" s="17"/>
      <c r="EM251" s="17"/>
      <c r="EN251" s="17"/>
      <c r="EO251" s="17"/>
      <c r="EP251" s="17"/>
      <c r="EQ251" s="17"/>
      <c r="ER251" s="17"/>
      <c r="ES251" s="17"/>
      <c r="ET251" s="17"/>
      <c r="EU251" s="17"/>
      <c r="EV251" s="17"/>
      <c r="EW251" s="17"/>
      <c r="EX251" s="17"/>
      <c r="EY251" s="17"/>
      <c r="EZ251" s="17"/>
      <c r="FA251" s="17"/>
      <c r="FB251" s="17"/>
      <c r="FC251" s="17"/>
      <c r="FD251" s="17"/>
      <c r="FE251" s="17"/>
      <c r="FF251" s="17"/>
      <c r="FG251" s="17"/>
      <c r="FH251" s="17"/>
      <c r="FI251" s="17"/>
      <c r="FJ251" s="17"/>
      <c r="FK251" s="17"/>
      <c r="FL251" s="17"/>
      <c r="FM251" s="17"/>
      <c r="FN251" s="17"/>
      <c r="FO251" s="17"/>
      <c r="FP251" s="17"/>
      <c r="FQ251" s="17"/>
      <c r="FR251" s="17"/>
      <c r="FS251" s="17"/>
      <c r="FT251" s="17"/>
      <c r="FU251" s="17"/>
      <c r="FV251" s="17"/>
      <c r="FW251" s="17"/>
      <c r="FX251" s="17"/>
      <c r="FY251" s="17"/>
      <c r="FZ251" s="17"/>
      <c r="GA251" s="17"/>
      <c r="GB251" s="17"/>
      <c r="GC251" s="17"/>
      <c r="GD251" s="17"/>
      <c r="GE251" s="17"/>
      <c r="GF251" s="17"/>
      <c r="GG251" s="17"/>
      <c r="GH251" s="17"/>
      <c r="GI251" s="17"/>
      <c r="GJ251" s="17"/>
      <c r="GK251" s="17"/>
      <c r="GL251" s="17"/>
      <c r="GM251" s="17"/>
      <c r="GN251" s="17"/>
      <c r="GO251" s="17"/>
      <c r="GP251" s="17"/>
      <c r="GQ251" s="17"/>
      <c r="GR251" s="17"/>
      <c r="GS251" s="17"/>
      <c r="GT251" s="17"/>
      <c r="GU251" s="17"/>
      <c r="GV251" s="17"/>
      <c r="GW251" s="17"/>
      <c r="GX251" s="17"/>
      <c r="GY251" s="17"/>
      <c r="GZ251" s="17"/>
      <c r="HA251" s="17"/>
    </row>
    <row r="252" spans="1:209" x14ac:dyDescent="0.25">
      <c r="A252" s="37">
        <v>43126</v>
      </c>
      <c r="B252" s="162">
        <v>658</v>
      </c>
      <c r="C252" s="24">
        <v>691</v>
      </c>
      <c r="D252" s="24">
        <v>670</v>
      </c>
      <c r="E252" s="22" t="s">
        <v>1022</v>
      </c>
      <c r="F252" s="16"/>
      <c r="G252" s="22" t="s">
        <v>1210</v>
      </c>
      <c r="H252" s="17"/>
      <c r="I252" s="35">
        <v>56000000</v>
      </c>
      <c r="J252" s="35">
        <v>14233333</v>
      </c>
      <c r="K252" s="35">
        <f t="shared" si="2"/>
        <v>41766667</v>
      </c>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c r="EB252" s="17"/>
      <c r="EC252" s="17"/>
      <c r="ED252" s="17"/>
      <c r="EE252" s="17"/>
      <c r="EF252" s="17"/>
      <c r="EG252" s="17"/>
      <c r="EH252" s="17"/>
      <c r="EI252" s="17"/>
      <c r="EJ252" s="17"/>
      <c r="EK252" s="17"/>
      <c r="EL252" s="17"/>
      <c r="EM252" s="17"/>
      <c r="EN252" s="17"/>
      <c r="EO252" s="17"/>
      <c r="EP252" s="17"/>
      <c r="EQ252" s="17"/>
      <c r="ER252" s="17"/>
      <c r="ES252" s="17"/>
      <c r="ET252" s="17"/>
      <c r="EU252" s="17"/>
      <c r="EV252" s="17"/>
      <c r="EW252" s="17"/>
      <c r="EX252" s="17"/>
      <c r="EY252" s="17"/>
      <c r="EZ252" s="17"/>
      <c r="FA252" s="17"/>
      <c r="FB252" s="17"/>
      <c r="FC252" s="17"/>
      <c r="FD252" s="17"/>
      <c r="FE252" s="17"/>
      <c r="FF252" s="17"/>
      <c r="FG252" s="17"/>
      <c r="FH252" s="17"/>
      <c r="FI252" s="17"/>
      <c r="FJ252" s="17"/>
      <c r="FK252" s="17"/>
      <c r="FL252" s="17"/>
      <c r="FM252" s="17"/>
      <c r="FN252" s="17"/>
      <c r="FO252" s="17"/>
      <c r="FP252" s="17"/>
      <c r="FQ252" s="17"/>
      <c r="FR252" s="17"/>
      <c r="FS252" s="17"/>
      <c r="FT252" s="17"/>
      <c r="FU252" s="17"/>
      <c r="FV252" s="17"/>
      <c r="FW252" s="17"/>
      <c r="FX252" s="17"/>
      <c r="FY252" s="17"/>
      <c r="FZ252" s="17"/>
      <c r="GA252" s="17"/>
      <c r="GB252" s="17"/>
      <c r="GC252" s="17"/>
      <c r="GD252" s="17"/>
      <c r="GE252" s="17"/>
      <c r="GF252" s="17"/>
      <c r="GG252" s="17"/>
      <c r="GH252" s="17"/>
      <c r="GI252" s="17"/>
      <c r="GJ252" s="17"/>
      <c r="GK252" s="17"/>
      <c r="GL252" s="17"/>
      <c r="GM252" s="17"/>
      <c r="GN252" s="17"/>
      <c r="GO252" s="17"/>
      <c r="GP252" s="17"/>
      <c r="GQ252" s="17"/>
      <c r="GR252" s="17"/>
      <c r="GS252" s="17"/>
      <c r="GT252" s="17"/>
      <c r="GU252" s="17"/>
      <c r="GV252" s="17"/>
      <c r="GW252" s="17"/>
      <c r="GX252" s="17"/>
      <c r="GY252" s="17"/>
      <c r="GZ252" s="17"/>
      <c r="HA252" s="17"/>
    </row>
    <row r="253" spans="1:209" x14ac:dyDescent="0.25">
      <c r="A253" s="37">
        <v>43126</v>
      </c>
      <c r="B253" s="162">
        <v>656</v>
      </c>
      <c r="C253" s="24">
        <v>658</v>
      </c>
      <c r="D253" s="24">
        <v>671</v>
      </c>
      <c r="E253" s="22" t="s">
        <v>989</v>
      </c>
      <c r="F253" s="16"/>
      <c r="G253" s="22" t="s">
        <v>1211</v>
      </c>
      <c r="H253" s="17"/>
      <c r="I253" s="35">
        <v>23625000</v>
      </c>
      <c r="J253" s="35">
        <v>9765000</v>
      </c>
      <c r="K253" s="35">
        <f t="shared" si="2"/>
        <v>13860000</v>
      </c>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c r="EB253" s="17"/>
      <c r="EC253" s="17"/>
      <c r="ED253" s="17"/>
      <c r="EE253" s="17"/>
      <c r="EF253" s="17"/>
      <c r="EG253" s="17"/>
      <c r="EH253" s="17"/>
      <c r="EI253" s="17"/>
      <c r="EJ253" s="17"/>
      <c r="EK253" s="17"/>
      <c r="EL253" s="17"/>
      <c r="EM253" s="17"/>
      <c r="EN253" s="17"/>
      <c r="EO253" s="17"/>
      <c r="EP253" s="17"/>
      <c r="EQ253" s="17"/>
      <c r="ER253" s="17"/>
      <c r="ES253" s="17"/>
      <c r="ET253" s="17"/>
      <c r="EU253" s="17"/>
      <c r="EV253" s="17"/>
      <c r="EW253" s="17"/>
      <c r="EX253" s="17"/>
      <c r="EY253" s="17"/>
      <c r="EZ253" s="17"/>
      <c r="FA253" s="17"/>
      <c r="FB253" s="17"/>
      <c r="FC253" s="17"/>
      <c r="FD253" s="17"/>
      <c r="FE253" s="17"/>
      <c r="FF253" s="17"/>
      <c r="FG253" s="17"/>
      <c r="FH253" s="17"/>
      <c r="FI253" s="17"/>
      <c r="FJ253" s="17"/>
      <c r="FK253" s="17"/>
      <c r="FL253" s="17"/>
      <c r="FM253" s="17"/>
      <c r="FN253" s="17"/>
      <c r="FO253" s="17"/>
      <c r="FP253" s="17"/>
      <c r="FQ253" s="17"/>
      <c r="FR253" s="17"/>
      <c r="FS253" s="17"/>
      <c r="FT253" s="17"/>
      <c r="FU253" s="17"/>
      <c r="FV253" s="17"/>
      <c r="FW253" s="17"/>
      <c r="FX253" s="17"/>
      <c r="FY253" s="17"/>
      <c r="FZ253" s="17"/>
      <c r="GA253" s="17"/>
      <c r="GB253" s="17"/>
      <c r="GC253" s="17"/>
      <c r="GD253" s="17"/>
      <c r="GE253" s="17"/>
      <c r="GF253" s="17"/>
      <c r="GG253" s="17"/>
      <c r="GH253" s="17"/>
      <c r="GI253" s="17"/>
      <c r="GJ253" s="17"/>
      <c r="GK253" s="17"/>
      <c r="GL253" s="17"/>
      <c r="GM253" s="17"/>
      <c r="GN253" s="17"/>
      <c r="GO253" s="17"/>
      <c r="GP253" s="17"/>
      <c r="GQ253" s="17"/>
      <c r="GR253" s="17"/>
      <c r="GS253" s="17"/>
      <c r="GT253" s="17"/>
      <c r="GU253" s="17"/>
      <c r="GV253" s="17"/>
      <c r="GW253" s="17"/>
      <c r="GX253" s="17"/>
      <c r="GY253" s="17"/>
      <c r="GZ253" s="17"/>
      <c r="HA253" s="17"/>
    </row>
    <row r="254" spans="1:209" x14ac:dyDescent="0.25">
      <c r="A254" s="37">
        <v>43126</v>
      </c>
      <c r="B254" s="162">
        <v>639</v>
      </c>
      <c r="C254" s="24">
        <v>663</v>
      </c>
      <c r="D254" s="24">
        <v>673</v>
      </c>
      <c r="E254" s="22" t="s">
        <v>990</v>
      </c>
      <c r="F254" s="16"/>
      <c r="G254" s="22" t="s">
        <v>1212</v>
      </c>
      <c r="H254" s="17"/>
      <c r="I254" s="35">
        <v>39992000</v>
      </c>
      <c r="J254" s="35">
        <v>10164633</v>
      </c>
      <c r="K254" s="35">
        <f t="shared" si="2"/>
        <v>29827367</v>
      </c>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c r="EB254" s="17"/>
      <c r="EC254" s="17"/>
      <c r="ED254" s="17"/>
      <c r="EE254" s="17"/>
      <c r="EF254" s="17"/>
      <c r="EG254" s="17"/>
      <c r="EH254" s="17"/>
      <c r="EI254" s="17"/>
      <c r="EJ254" s="17"/>
      <c r="EK254" s="17"/>
      <c r="EL254" s="17"/>
      <c r="EM254" s="17"/>
      <c r="EN254" s="17"/>
      <c r="EO254" s="17"/>
      <c r="EP254" s="17"/>
      <c r="EQ254" s="17"/>
      <c r="ER254" s="17"/>
      <c r="ES254" s="17"/>
      <c r="ET254" s="17"/>
      <c r="EU254" s="17"/>
      <c r="EV254" s="17"/>
      <c r="EW254" s="17"/>
      <c r="EX254" s="17"/>
      <c r="EY254" s="17"/>
      <c r="EZ254" s="17"/>
      <c r="FA254" s="17"/>
      <c r="FB254" s="17"/>
      <c r="FC254" s="17"/>
      <c r="FD254" s="17"/>
      <c r="FE254" s="17"/>
      <c r="FF254" s="17"/>
      <c r="FG254" s="17"/>
      <c r="FH254" s="17"/>
      <c r="FI254" s="17"/>
      <c r="FJ254" s="17"/>
      <c r="FK254" s="17"/>
      <c r="FL254" s="17"/>
      <c r="FM254" s="17"/>
      <c r="FN254" s="17"/>
      <c r="FO254" s="17"/>
      <c r="FP254" s="17"/>
      <c r="FQ254" s="17"/>
      <c r="FR254" s="17"/>
      <c r="FS254" s="17"/>
      <c r="FT254" s="17"/>
      <c r="FU254" s="17"/>
      <c r="FV254" s="17"/>
      <c r="FW254" s="17"/>
      <c r="FX254" s="17"/>
      <c r="FY254" s="17"/>
      <c r="FZ254" s="17"/>
      <c r="GA254" s="17"/>
      <c r="GB254" s="17"/>
      <c r="GC254" s="17"/>
      <c r="GD254" s="17"/>
      <c r="GE254" s="17"/>
      <c r="GF254" s="17"/>
      <c r="GG254" s="17"/>
      <c r="GH254" s="17"/>
      <c r="GI254" s="17"/>
      <c r="GJ254" s="17"/>
      <c r="GK254" s="17"/>
      <c r="GL254" s="17"/>
      <c r="GM254" s="17"/>
      <c r="GN254" s="17"/>
      <c r="GO254" s="17"/>
      <c r="GP254" s="17"/>
      <c r="GQ254" s="17"/>
      <c r="GR254" s="17"/>
      <c r="GS254" s="17"/>
      <c r="GT254" s="17"/>
      <c r="GU254" s="17"/>
      <c r="GV254" s="17"/>
      <c r="GW254" s="17"/>
      <c r="GX254" s="17"/>
      <c r="GY254" s="17"/>
      <c r="GZ254" s="17"/>
      <c r="HA254" s="17"/>
    </row>
    <row r="255" spans="1:209" x14ac:dyDescent="0.25">
      <c r="A255" s="37">
        <v>43126</v>
      </c>
      <c r="B255" s="162">
        <v>661</v>
      </c>
      <c r="C255" s="24">
        <v>700</v>
      </c>
      <c r="D255" s="24">
        <v>677</v>
      </c>
      <c r="E255" s="22" t="s">
        <v>1022</v>
      </c>
      <c r="F255" s="16"/>
      <c r="G255" s="22" t="s">
        <v>1213</v>
      </c>
      <c r="H255" s="17"/>
      <c r="I255" s="35">
        <v>19535000</v>
      </c>
      <c r="J255" s="35">
        <v>7944233</v>
      </c>
      <c r="K255" s="35">
        <f t="shared" si="2"/>
        <v>11590767</v>
      </c>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c r="EB255" s="17"/>
      <c r="EC255" s="17"/>
      <c r="ED255" s="17"/>
      <c r="EE255" s="17"/>
      <c r="EF255" s="17"/>
      <c r="EG255" s="17"/>
      <c r="EH255" s="17"/>
      <c r="EI255" s="17"/>
      <c r="EJ255" s="17"/>
      <c r="EK255" s="17"/>
      <c r="EL255" s="17"/>
      <c r="EM255" s="17"/>
      <c r="EN255" s="17"/>
      <c r="EO255" s="17"/>
      <c r="EP255" s="17"/>
      <c r="EQ255" s="17"/>
      <c r="ER255" s="17"/>
      <c r="ES255" s="17"/>
      <c r="ET255" s="17"/>
      <c r="EU255" s="17"/>
      <c r="EV255" s="17"/>
      <c r="EW255" s="17"/>
      <c r="EX255" s="17"/>
      <c r="EY255" s="17"/>
      <c r="EZ255" s="17"/>
      <c r="FA255" s="17"/>
      <c r="FB255" s="17"/>
      <c r="FC255" s="17"/>
      <c r="FD255" s="17"/>
      <c r="FE255" s="17"/>
      <c r="FF255" s="17"/>
      <c r="FG255" s="17"/>
      <c r="FH255" s="17"/>
      <c r="FI255" s="17"/>
      <c r="FJ255" s="17"/>
      <c r="FK255" s="17"/>
      <c r="FL255" s="17"/>
      <c r="FM255" s="17"/>
      <c r="FN255" s="17"/>
      <c r="FO255" s="17"/>
      <c r="FP255" s="17"/>
      <c r="FQ255" s="17"/>
      <c r="FR255" s="17"/>
      <c r="FS255" s="17"/>
      <c r="FT255" s="17"/>
      <c r="FU255" s="17"/>
      <c r="FV255" s="17"/>
      <c r="FW255" s="17"/>
      <c r="FX255" s="17"/>
      <c r="FY255" s="17"/>
      <c r="FZ255" s="17"/>
      <c r="GA255" s="17"/>
      <c r="GB255" s="17"/>
      <c r="GC255" s="17"/>
      <c r="GD255" s="17"/>
      <c r="GE255" s="17"/>
      <c r="GF255" s="17"/>
      <c r="GG255" s="17"/>
      <c r="GH255" s="17"/>
      <c r="GI255" s="17"/>
      <c r="GJ255" s="17"/>
      <c r="GK255" s="17"/>
      <c r="GL255" s="17"/>
      <c r="GM255" s="17"/>
      <c r="GN255" s="17"/>
      <c r="GO255" s="17"/>
      <c r="GP255" s="17"/>
      <c r="GQ255" s="17"/>
      <c r="GR255" s="17"/>
      <c r="GS255" s="17"/>
      <c r="GT255" s="17"/>
      <c r="GU255" s="17"/>
      <c r="GV255" s="17"/>
      <c r="GW255" s="17"/>
      <c r="GX255" s="17"/>
      <c r="GY255" s="17"/>
      <c r="GZ255" s="17"/>
      <c r="HA255" s="17"/>
    </row>
    <row r="256" spans="1:209" x14ac:dyDescent="0.25">
      <c r="A256" s="37">
        <v>43126</v>
      </c>
      <c r="B256" s="162">
        <v>653</v>
      </c>
      <c r="C256" s="24">
        <v>660</v>
      </c>
      <c r="D256" s="24">
        <v>678</v>
      </c>
      <c r="E256" s="22" t="s">
        <v>584</v>
      </c>
      <c r="F256" s="16"/>
      <c r="G256" s="22" t="s">
        <v>1214</v>
      </c>
      <c r="H256" s="17"/>
      <c r="I256" s="35">
        <v>36000000</v>
      </c>
      <c r="J256" s="35">
        <v>9000000</v>
      </c>
      <c r="K256" s="35">
        <f t="shared" si="2"/>
        <v>27000000</v>
      </c>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7"/>
      <c r="FH256" s="17"/>
      <c r="FI256" s="17"/>
      <c r="FJ256" s="17"/>
      <c r="FK256" s="17"/>
      <c r="FL256" s="17"/>
      <c r="FM256" s="17"/>
      <c r="FN256" s="17"/>
      <c r="FO256" s="17"/>
      <c r="FP256" s="17"/>
      <c r="FQ256" s="17"/>
      <c r="FR256" s="17"/>
      <c r="FS256" s="17"/>
      <c r="FT256" s="17"/>
      <c r="FU256" s="17"/>
      <c r="FV256" s="17"/>
      <c r="FW256" s="17"/>
      <c r="FX256" s="17"/>
      <c r="FY256" s="17"/>
      <c r="FZ256" s="17"/>
      <c r="GA256" s="17"/>
      <c r="GB256" s="17"/>
      <c r="GC256" s="17"/>
      <c r="GD256" s="17"/>
      <c r="GE256" s="17"/>
      <c r="GF256" s="17"/>
      <c r="GG256" s="17"/>
      <c r="GH256" s="17"/>
      <c r="GI256" s="17"/>
      <c r="GJ256" s="17"/>
      <c r="GK256" s="17"/>
      <c r="GL256" s="17"/>
      <c r="GM256" s="17"/>
      <c r="GN256" s="17"/>
      <c r="GO256" s="17"/>
      <c r="GP256" s="17"/>
      <c r="GQ256" s="17"/>
      <c r="GR256" s="17"/>
      <c r="GS256" s="17"/>
      <c r="GT256" s="17"/>
      <c r="GU256" s="17"/>
      <c r="GV256" s="17"/>
      <c r="GW256" s="17"/>
      <c r="GX256" s="17"/>
      <c r="GY256" s="17"/>
      <c r="GZ256" s="17"/>
      <c r="HA256" s="17"/>
    </row>
    <row r="257" spans="1:209" x14ac:dyDescent="0.25">
      <c r="A257" s="37">
        <v>43144</v>
      </c>
      <c r="B257" s="162" t="s">
        <v>1277</v>
      </c>
      <c r="C257" s="24">
        <v>717</v>
      </c>
      <c r="D257" s="24">
        <v>692</v>
      </c>
      <c r="E257" s="22" t="s">
        <v>1278</v>
      </c>
      <c r="F257" s="16"/>
      <c r="G257" s="22" t="s">
        <v>1084</v>
      </c>
      <c r="H257" s="17"/>
      <c r="I257" s="35">
        <v>43974539</v>
      </c>
      <c r="J257" s="35">
        <v>43974539</v>
      </c>
      <c r="K257" s="35">
        <f t="shared" si="2"/>
        <v>0</v>
      </c>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c r="EB257" s="17"/>
      <c r="EC257" s="17"/>
      <c r="ED257" s="17"/>
      <c r="EE257" s="17"/>
      <c r="EF257" s="17"/>
      <c r="EG257" s="17"/>
      <c r="EH257" s="17"/>
      <c r="EI257" s="17"/>
      <c r="EJ257" s="17"/>
      <c r="EK257" s="17"/>
      <c r="EL257" s="17"/>
      <c r="EM257" s="17"/>
      <c r="EN257" s="17"/>
      <c r="EO257" s="17"/>
      <c r="EP257" s="17"/>
      <c r="EQ257" s="17"/>
      <c r="ER257" s="17"/>
      <c r="ES257" s="17"/>
      <c r="ET257" s="17"/>
      <c r="EU257" s="17"/>
      <c r="EV257" s="17"/>
      <c r="EW257" s="17"/>
      <c r="EX257" s="17"/>
      <c r="EY257" s="17"/>
      <c r="EZ257" s="17"/>
      <c r="FA257" s="17"/>
      <c r="FB257" s="17"/>
      <c r="FC257" s="17"/>
      <c r="FD257" s="17"/>
      <c r="FE257" s="17"/>
      <c r="FF257" s="17"/>
      <c r="FG257" s="17"/>
      <c r="FH257" s="17"/>
      <c r="FI257" s="17"/>
      <c r="FJ257" s="17"/>
      <c r="FK257" s="17"/>
      <c r="FL257" s="17"/>
      <c r="FM257" s="17"/>
      <c r="FN257" s="17"/>
      <c r="FO257" s="17"/>
      <c r="FP257" s="17"/>
      <c r="FQ257" s="17"/>
      <c r="FR257" s="17"/>
      <c r="FS257" s="17"/>
      <c r="FT257" s="17"/>
      <c r="FU257" s="17"/>
      <c r="FV257" s="17"/>
      <c r="FW257" s="17"/>
      <c r="FX257" s="17"/>
      <c r="FY257" s="17"/>
      <c r="FZ257" s="17"/>
      <c r="GA257" s="17"/>
      <c r="GB257" s="17"/>
      <c r="GC257" s="17"/>
      <c r="GD257" s="17"/>
      <c r="GE257" s="17"/>
      <c r="GF257" s="17"/>
      <c r="GG257" s="17"/>
      <c r="GH257" s="17"/>
      <c r="GI257" s="17"/>
      <c r="GJ257" s="17"/>
      <c r="GK257" s="17"/>
      <c r="GL257" s="17"/>
      <c r="GM257" s="17"/>
      <c r="GN257" s="17"/>
      <c r="GO257" s="17"/>
      <c r="GP257" s="17"/>
      <c r="GQ257" s="17"/>
      <c r="GR257" s="17"/>
      <c r="GS257" s="17"/>
      <c r="GT257" s="17"/>
      <c r="GU257" s="17"/>
      <c r="GV257" s="17"/>
      <c r="GW257" s="17"/>
      <c r="GX257" s="17"/>
      <c r="GY257" s="17"/>
      <c r="GZ257" s="17"/>
      <c r="HA257" s="17"/>
    </row>
    <row r="258" spans="1:209" x14ac:dyDescent="0.25">
      <c r="A258" s="37">
        <v>43146</v>
      </c>
      <c r="B258" s="162" t="s">
        <v>1285</v>
      </c>
      <c r="C258" s="24">
        <v>705</v>
      </c>
      <c r="D258" s="24">
        <v>697</v>
      </c>
      <c r="E258" s="22" t="s">
        <v>1276</v>
      </c>
      <c r="F258" s="16"/>
      <c r="G258" s="22" t="s">
        <v>1286</v>
      </c>
      <c r="H258" s="17"/>
      <c r="I258" s="35">
        <v>1167790103</v>
      </c>
      <c r="J258" s="35">
        <v>0</v>
      </c>
      <c r="K258" s="35">
        <f t="shared" si="2"/>
        <v>1167790103</v>
      </c>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c r="EB258" s="17"/>
      <c r="EC258" s="17"/>
      <c r="ED258" s="17"/>
      <c r="EE258" s="17"/>
      <c r="EF258" s="17"/>
      <c r="EG258" s="17"/>
      <c r="EH258" s="17"/>
      <c r="EI258" s="17"/>
      <c r="EJ258" s="17"/>
      <c r="EK258" s="17"/>
      <c r="EL258" s="17"/>
      <c r="EM258" s="17"/>
      <c r="EN258" s="17"/>
      <c r="EO258" s="17"/>
      <c r="EP258" s="17"/>
      <c r="EQ258" s="17"/>
      <c r="ER258" s="17"/>
      <c r="ES258" s="17"/>
      <c r="ET258" s="17"/>
      <c r="EU258" s="17"/>
      <c r="EV258" s="17"/>
      <c r="EW258" s="17"/>
      <c r="EX258" s="17"/>
      <c r="EY258" s="17"/>
      <c r="EZ258" s="17"/>
      <c r="FA258" s="17"/>
      <c r="FB258" s="17"/>
      <c r="FC258" s="17"/>
      <c r="FD258" s="17"/>
      <c r="FE258" s="17"/>
      <c r="FF258" s="17"/>
      <c r="FG258" s="17"/>
      <c r="FH258" s="17"/>
      <c r="FI258" s="17"/>
      <c r="FJ258" s="17"/>
      <c r="FK258" s="17"/>
      <c r="FL258" s="17"/>
      <c r="FM258" s="17"/>
      <c r="FN258" s="17"/>
      <c r="FO258" s="17"/>
      <c r="FP258" s="17"/>
      <c r="FQ258" s="17"/>
      <c r="FR258" s="17"/>
      <c r="FS258" s="17"/>
      <c r="FT258" s="17"/>
      <c r="FU258" s="17"/>
      <c r="FV258" s="17"/>
      <c r="FW258" s="17"/>
      <c r="FX258" s="17"/>
      <c r="FY258" s="17"/>
      <c r="FZ258" s="17"/>
      <c r="GA258" s="17"/>
      <c r="GB258" s="17"/>
      <c r="GC258" s="17"/>
      <c r="GD258" s="17"/>
      <c r="GE258" s="17"/>
      <c r="GF258" s="17"/>
      <c r="GG258" s="17"/>
      <c r="GH258" s="17"/>
      <c r="GI258" s="17"/>
      <c r="GJ258" s="17"/>
      <c r="GK258" s="17"/>
      <c r="GL258" s="17"/>
      <c r="GM258" s="17"/>
      <c r="GN258" s="17"/>
      <c r="GO258" s="17"/>
      <c r="GP258" s="17"/>
      <c r="GQ258" s="17"/>
      <c r="GR258" s="17"/>
      <c r="GS258" s="17"/>
      <c r="GT258" s="17"/>
      <c r="GU258" s="17"/>
      <c r="GV258" s="17"/>
      <c r="GW258" s="17"/>
      <c r="GX258" s="17"/>
      <c r="GY258" s="17"/>
      <c r="GZ258" s="17"/>
      <c r="HA258" s="17"/>
    </row>
    <row r="259" spans="1:209" x14ac:dyDescent="0.25">
      <c r="A259" s="37">
        <v>43147</v>
      </c>
      <c r="B259" s="162" t="s">
        <v>1280</v>
      </c>
      <c r="C259" s="24">
        <v>723</v>
      </c>
      <c r="D259" s="24">
        <v>716</v>
      </c>
      <c r="E259" s="22" t="s">
        <v>1281</v>
      </c>
      <c r="F259" s="16"/>
      <c r="G259" s="22" t="s">
        <v>1084</v>
      </c>
      <c r="H259" s="17"/>
      <c r="I259" s="35">
        <v>139162287</v>
      </c>
      <c r="J259" s="35">
        <v>139162287</v>
      </c>
      <c r="K259" s="35">
        <f t="shared" si="2"/>
        <v>0</v>
      </c>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c r="EB259" s="17"/>
      <c r="EC259" s="17"/>
      <c r="ED259" s="17"/>
      <c r="EE259" s="17"/>
      <c r="EF259" s="17"/>
      <c r="EG259" s="17"/>
      <c r="EH259" s="17"/>
      <c r="EI259" s="17"/>
      <c r="EJ259" s="17"/>
      <c r="EK259" s="17"/>
      <c r="EL259" s="17"/>
      <c r="EM259" s="17"/>
      <c r="EN259" s="17"/>
      <c r="EO259" s="17"/>
      <c r="EP259" s="17"/>
      <c r="EQ259" s="17"/>
      <c r="ER259" s="17"/>
      <c r="ES259" s="17"/>
      <c r="ET259" s="17"/>
      <c r="EU259" s="17"/>
      <c r="EV259" s="17"/>
      <c r="EW259" s="17"/>
      <c r="EX259" s="17"/>
      <c r="EY259" s="17"/>
      <c r="EZ259" s="17"/>
      <c r="FA259" s="17"/>
      <c r="FB259" s="17"/>
      <c r="FC259" s="17"/>
      <c r="FD259" s="17"/>
      <c r="FE259" s="17"/>
      <c r="FF259" s="17"/>
      <c r="FG259" s="17"/>
      <c r="FH259" s="17"/>
      <c r="FI259" s="17"/>
      <c r="FJ259" s="17"/>
      <c r="FK259" s="17"/>
      <c r="FL259" s="17"/>
      <c r="FM259" s="17"/>
      <c r="FN259" s="17"/>
      <c r="FO259" s="17"/>
      <c r="FP259" s="17"/>
      <c r="FQ259" s="17"/>
      <c r="FR259" s="17"/>
      <c r="FS259" s="17"/>
      <c r="FT259" s="17"/>
      <c r="FU259" s="17"/>
      <c r="FV259" s="17"/>
      <c r="FW259" s="17"/>
      <c r="FX259" s="17"/>
      <c r="FY259" s="17"/>
      <c r="FZ259" s="17"/>
      <c r="GA259" s="17"/>
      <c r="GB259" s="17"/>
      <c r="GC259" s="17"/>
      <c r="GD259" s="17"/>
      <c r="GE259" s="17"/>
      <c r="GF259" s="17"/>
      <c r="GG259" s="17"/>
      <c r="GH259" s="17"/>
      <c r="GI259" s="17"/>
      <c r="GJ259" s="17"/>
      <c r="GK259" s="17"/>
      <c r="GL259" s="17"/>
      <c r="GM259" s="17"/>
      <c r="GN259" s="17"/>
      <c r="GO259" s="17"/>
      <c r="GP259" s="17"/>
      <c r="GQ259" s="17"/>
      <c r="GR259" s="17"/>
      <c r="GS259" s="17"/>
      <c r="GT259" s="17"/>
      <c r="GU259" s="17"/>
      <c r="GV259" s="17"/>
      <c r="GW259" s="17"/>
      <c r="GX259" s="17"/>
      <c r="GY259" s="17"/>
      <c r="GZ259" s="17"/>
      <c r="HA259" s="17"/>
    </row>
    <row r="260" spans="1:209" x14ac:dyDescent="0.25">
      <c r="A260" s="37">
        <v>43147</v>
      </c>
      <c r="B260" s="162" t="s">
        <v>1282</v>
      </c>
      <c r="C260" s="24">
        <v>722</v>
      </c>
      <c r="D260" s="24">
        <v>717</v>
      </c>
      <c r="E260" s="22" t="s">
        <v>1283</v>
      </c>
      <c r="F260" s="16"/>
      <c r="G260" s="22" t="s">
        <v>1084</v>
      </c>
      <c r="H260" s="17"/>
      <c r="I260" s="35">
        <v>214108</v>
      </c>
      <c r="J260" s="35">
        <v>214108</v>
      </c>
      <c r="K260" s="35">
        <f t="shared" si="2"/>
        <v>0</v>
      </c>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c r="EB260" s="17"/>
      <c r="EC260" s="17"/>
      <c r="ED260" s="17"/>
      <c r="EE260" s="17"/>
      <c r="EF260" s="17"/>
      <c r="EG260" s="17"/>
      <c r="EH260" s="17"/>
      <c r="EI260" s="17"/>
      <c r="EJ260" s="17"/>
      <c r="EK260" s="17"/>
      <c r="EL260" s="17"/>
      <c r="EM260" s="17"/>
      <c r="EN260" s="17"/>
      <c r="EO260" s="17"/>
      <c r="EP260" s="17"/>
      <c r="EQ260" s="17"/>
      <c r="ER260" s="17"/>
      <c r="ES260" s="17"/>
      <c r="ET260" s="17"/>
      <c r="EU260" s="17"/>
      <c r="EV260" s="17"/>
      <c r="EW260" s="17"/>
      <c r="EX260" s="17"/>
      <c r="EY260" s="17"/>
      <c r="EZ260" s="17"/>
      <c r="FA260" s="17"/>
      <c r="FB260" s="17"/>
      <c r="FC260" s="17"/>
      <c r="FD260" s="17"/>
      <c r="FE260" s="17"/>
      <c r="FF260" s="17"/>
      <c r="FG260" s="17"/>
      <c r="FH260" s="17"/>
      <c r="FI260" s="17"/>
      <c r="FJ260" s="17"/>
      <c r="FK260" s="17"/>
      <c r="FL260" s="17"/>
      <c r="FM260" s="17"/>
      <c r="FN260" s="17"/>
      <c r="FO260" s="17"/>
      <c r="FP260" s="17"/>
      <c r="FQ260" s="17"/>
      <c r="FR260" s="17"/>
      <c r="FS260" s="17"/>
      <c r="FT260" s="17"/>
      <c r="FU260" s="17"/>
      <c r="FV260" s="17"/>
      <c r="FW260" s="17"/>
      <c r="FX260" s="17"/>
      <c r="FY260" s="17"/>
      <c r="FZ260" s="17"/>
      <c r="GA260" s="17"/>
      <c r="GB260" s="17"/>
      <c r="GC260" s="17"/>
      <c r="GD260" s="17"/>
      <c r="GE260" s="17"/>
      <c r="GF260" s="17"/>
      <c r="GG260" s="17"/>
      <c r="GH260" s="17"/>
      <c r="GI260" s="17"/>
      <c r="GJ260" s="17"/>
      <c r="GK260" s="17"/>
      <c r="GL260" s="17"/>
      <c r="GM260" s="17"/>
      <c r="GN260" s="17"/>
      <c r="GO260" s="17"/>
      <c r="GP260" s="17"/>
      <c r="GQ260" s="17"/>
      <c r="GR260" s="17"/>
      <c r="GS260" s="17"/>
      <c r="GT260" s="17"/>
      <c r="GU260" s="17"/>
      <c r="GV260" s="17"/>
      <c r="GW260" s="17"/>
      <c r="GX260" s="17"/>
      <c r="GY260" s="17"/>
      <c r="GZ260" s="17"/>
      <c r="HA260" s="17"/>
    </row>
    <row r="261" spans="1:209" x14ac:dyDescent="0.25">
      <c r="A261" s="37">
        <v>43166</v>
      </c>
      <c r="B261" s="10" t="s">
        <v>1300</v>
      </c>
      <c r="C261" s="24">
        <v>737</v>
      </c>
      <c r="D261" s="24">
        <v>749</v>
      </c>
      <c r="E261" s="22" t="s">
        <v>1301</v>
      </c>
      <c r="F261" s="16"/>
      <c r="G261" s="22" t="s">
        <v>1084</v>
      </c>
      <c r="H261" s="17"/>
      <c r="I261" s="35">
        <v>48811263</v>
      </c>
      <c r="J261" s="35">
        <v>48811263</v>
      </c>
      <c r="K261" s="35">
        <f t="shared" si="2"/>
        <v>0</v>
      </c>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c r="EB261" s="17"/>
      <c r="EC261" s="17"/>
      <c r="ED261" s="17"/>
      <c r="EE261" s="17"/>
      <c r="EF261" s="17"/>
      <c r="EG261" s="17"/>
      <c r="EH261" s="17"/>
      <c r="EI261" s="17"/>
      <c r="EJ261" s="17"/>
      <c r="EK261" s="17"/>
      <c r="EL261" s="17"/>
      <c r="EM261" s="17"/>
      <c r="EN261" s="17"/>
      <c r="EO261" s="17"/>
      <c r="EP261" s="17"/>
      <c r="EQ261" s="17"/>
      <c r="ER261" s="17"/>
      <c r="ES261" s="17"/>
      <c r="ET261" s="17"/>
      <c r="EU261" s="17"/>
      <c r="EV261" s="17"/>
      <c r="EW261" s="17"/>
      <c r="EX261" s="17"/>
      <c r="EY261" s="17"/>
      <c r="EZ261" s="17"/>
      <c r="FA261" s="17"/>
      <c r="FB261" s="17"/>
      <c r="FC261" s="17"/>
      <c r="FD261" s="17"/>
      <c r="FE261" s="17"/>
      <c r="FF261" s="17"/>
      <c r="FG261" s="17"/>
      <c r="FH261" s="17"/>
      <c r="FI261" s="17"/>
      <c r="FJ261" s="17"/>
      <c r="FK261" s="17"/>
      <c r="FL261" s="17"/>
      <c r="FM261" s="17"/>
      <c r="FN261" s="17"/>
      <c r="FO261" s="17"/>
      <c r="FP261" s="17"/>
      <c r="FQ261" s="17"/>
      <c r="FR261" s="17"/>
      <c r="FS261" s="17"/>
      <c r="FT261" s="17"/>
      <c r="FU261" s="17"/>
      <c r="FV261" s="17"/>
      <c r="FW261" s="17"/>
      <c r="FX261" s="17"/>
      <c r="FY261" s="17"/>
      <c r="FZ261" s="17"/>
      <c r="GA261" s="17"/>
      <c r="GB261" s="17"/>
      <c r="GC261" s="17"/>
      <c r="GD261" s="17"/>
      <c r="GE261" s="17"/>
      <c r="GF261" s="17"/>
      <c r="GG261" s="17"/>
      <c r="GH261" s="17"/>
      <c r="GI261" s="17"/>
      <c r="GJ261" s="17"/>
      <c r="GK261" s="17"/>
      <c r="GL261" s="17"/>
      <c r="GM261" s="17"/>
      <c r="GN261" s="17"/>
      <c r="GO261" s="17"/>
      <c r="GP261" s="17"/>
      <c r="GQ261" s="17"/>
      <c r="GR261" s="17"/>
      <c r="GS261" s="17"/>
      <c r="GT261" s="17"/>
      <c r="GU261" s="17"/>
      <c r="GV261" s="17"/>
      <c r="GW261" s="17"/>
      <c r="GX261" s="17"/>
      <c r="GY261" s="17"/>
      <c r="GZ261" s="17"/>
      <c r="HA261" s="17"/>
    </row>
    <row r="262" spans="1:209" x14ac:dyDescent="0.25">
      <c r="A262" s="37">
        <v>43174</v>
      </c>
      <c r="B262" s="10" t="s">
        <v>1313</v>
      </c>
      <c r="C262" s="24">
        <v>748</v>
      </c>
      <c r="D262" s="24">
        <v>757</v>
      </c>
      <c r="E262" s="22" t="s">
        <v>1314</v>
      </c>
      <c r="F262" s="16"/>
      <c r="G262" s="22" t="s">
        <v>1084</v>
      </c>
      <c r="H262" s="17"/>
      <c r="I262" s="35">
        <v>134748652</v>
      </c>
      <c r="J262" s="35">
        <v>134748652</v>
      </c>
      <c r="K262" s="35">
        <f t="shared" si="2"/>
        <v>0</v>
      </c>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c r="EB262" s="17"/>
      <c r="EC262" s="17"/>
      <c r="ED262" s="17"/>
      <c r="EE262" s="17"/>
      <c r="EF262" s="17"/>
      <c r="EG262" s="17"/>
      <c r="EH262" s="17"/>
      <c r="EI262" s="17"/>
      <c r="EJ262" s="17"/>
      <c r="EK262" s="17"/>
      <c r="EL262" s="17"/>
      <c r="EM262" s="17"/>
      <c r="EN262" s="17"/>
      <c r="EO262" s="17"/>
      <c r="EP262" s="17"/>
      <c r="EQ262" s="17"/>
      <c r="ER262" s="17"/>
      <c r="ES262" s="17"/>
      <c r="ET262" s="17"/>
      <c r="EU262" s="17"/>
      <c r="EV262" s="17"/>
      <c r="EW262" s="17"/>
      <c r="EX262" s="17"/>
      <c r="EY262" s="17"/>
      <c r="EZ262" s="17"/>
      <c r="FA262" s="17"/>
      <c r="FB262" s="17"/>
      <c r="FC262" s="17"/>
      <c r="FD262" s="17"/>
      <c r="FE262" s="17"/>
      <c r="FF262" s="17"/>
      <c r="FG262" s="17"/>
      <c r="FH262" s="17"/>
      <c r="FI262" s="17"/>
      <c r="FJ262" s="17"/>
      <c r="FK262" s="17"/>
      <c r="FL262" s="17"/>
      <c r="FM262" s="17"/>
      <c r="FN262" s="17"/>
      <c r="FO262" s="17"/>
      <c r="FP262" s="17"/>
      <c r="FQ262" s="17"/>
      <c r="FR262" s="17"/>
      <c r="FS262" s="17"/>
      <c r="FT262" s="17"/>
      <c r="FU262" s="17"/>
      <c r="FV262" s="17"/>
      <c r="FW262" s="17"/>
      <c r="FX262" s="17"/>
      <c r="FY262" s="17"/>
      <c r="FZ262" s="17"/>
      <c r="GA262" s="17"/>
      <c r="GB262" s="17"/>
      <c r="GC262" s="17"/>
      <c r="GD262" s="17"/>
      <c r="GE262" s="17"/>
      <c r="GF262" s="17"/>
      <c r="GG262" s="17"/>
      <c r="GH262" s="17"/>
      <c r="GI262" s="17"/>
      <c r="GJ262" s="17"/>
      <c r="GK262" s="17"/>
      <c r="GL262" s="17"/>
      <c r="GM262" s="17"/>
      <c r="GN262" s="17"/>
      <c r="GO262" s="17"/>
      <c r="GP262" s="17"/>
      <c r="GQ262" s="17"/>
      <c r="GR262" s="17"/>
      <c r="GS262" s="17"/>
      <c r="GT262" s="17"/>
      <c r="GU262" s="17"/>
      <c r="GV262" s="17"/>
      <c r="GW262" s="17"/>
      <c r="GX262" s="17"/>
      <c r="GY262" s="17"/>
      <c r="GZ262" s="17"/>
      <c r="HA262" s="17"/>
    </row>
    <row r="263" spans="1:209" x14ac:dyDescent="0.25">
      <c r="A263" s="37">
        <v>43186</v>
      </c>
      <c r="B263" s="10" t="s">
        <v>1318</v>
      </c>
      <c r="C263" s="24">
        <v>754</v>
      </c>
      <c r="D263" s="24">
        <v>773</v>
      </c>
      <c r="E263" s="22" t="s">
        <v>1316</v>
      </c>
      <c r="F263" s="16"/>
      <c r="G263" s="22" t="s">
        <v>1316</v>
      </c>
      <c r="H263" s="17"/>
      <c r="I263" s="35">
        <v>11160000</v>
      </c>
      <c r="J263" s="35">
        <v>0</v>
      </c>
      <c r="K263" s="35">
        <f t="shared" si="2"/>
        <v>11160000</v>
      </c>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c r="EB263" s="17"/>
      <c r="EC263" s="17"/>
      <c r="ED263" s="17"/>
      <c r="EE263" s="17"/>
      <c r="EF263" s="17"/>
      <c r="EG263" s="17"/>
      <c r="EH263" s="17"/>
      <c r="EI263" s="17"/>
      <c r="EJ263" s="17"/>
      <c r="EK263" s="17"/>
      <c r="EL263" s="17"/>
      <c r="EM263" s="17"/>
      <c r="EN263" s="17"/>
      <c r="EO263" s="17"/>
      <c r="EP263" s="17"/>
      <c r="EQ263" s="17"/>
      <c r="ER263" s="17"/>
      <c r="ES263" s="17"/>
      <c r="ET263" s="17"/>
      <c r="EU263" s="17"/>
      <c r="EV263" s="17"/>
      <c r="EW263" s="17"/>
      <c r="EX263" s="17"/>
      <c r="EY263" s="17"/>
      <c r="EZ263" s="17"/>
      <c r="FA263" s="17"/>
      <c r="FB263" s="17"/>
      <c r="FC263" s="17"/>
      <c r="FD263" s="17"/>
      <c r="FE263" s="17"/>
      <c r="FF263" s="17"/>
      <c r="FG263" s="17"/>
      <c r="FH263" s="17"/>
      <c r="FI263" s="17"/>
      <c r="FJ263" s="17"/>
      <c r="FK263" s="17"/>
      <c r="FL263" s="17"/>
      <c r="FM263" s="17"/>
      <c r="FN263" s="17"/>
      <c r="FO263" s="17"/>
      <c r="FP263" s="17"/>
      <c r="FQ263" s="17"/>
      <c r="FR263" s="17"/>
      <c r="FS263" s="17"/>
      <c r="FT263" s="17"/>
      <c r="FU263" s="17"/>
      <c r="FV263" s="17"/>
      <c r="FW263" s="17"/>
      <c r="FX263" s="17"/>
      <c r="FY263" s="17"/>
      <c r="FZ263" s="17"/>
      <c r="GA263" s="17"/>
      <c r="GB263" s="17"/>
      <c r="GC263" s="17"/>
      <c r="GD263" s="17"/>
      <c r="GE263" s="17"/>
      <c r="GF263" s="17"/>
      <c r="GG263" s="17"/>
      <c r="GH263" s="17"/>
      <c r="GI263" s="17"/>
      <c r="GJ263" s="17"/>
      <c r="GK263" s="17"/>
      <c r="GL263" s="17"/>
      <c r="GM263" s="17"/>
      <c r="GN263" s="17"/>
      <c r="GO263" s="17"/>
      <c r="GP263" s="17"/>
      <c r="GQ263" s="17"/>
      <c r="GR263" s="17"/>
      <c r="GS263" s="17"/>
      <c r="GT263" s="17"/>
      <c r="GU263" s="17"/>
      <c r="GV263" s="17"/>
      <c r="GW263" s="17"/>
      <c r="GX263" s="17"/>
      <c r="GY263" s="17"/>
      <c r="GZ263" s="17"/>
      <c r="HA263" s="17"/>
    </row>
    <row r="264" spans="1:209" x14ac:dyDescent="0.25">
      <c r="A264" s="37">
        <v>43201</v>
      </c>
      <c r="B264" s="10" t="s">
        <v>1330</v>
      </c>
      <c r="C264" s="24">
        <v>763</v>
      </c>
      <c r="D264" s="24">
        <v>786</v>
      </c>
      <c r="E264" s="22" t="s">
        <v>1331</v>
      </c>
      <c r="F264" s="16"/>
      <c r="G264" s="22" t="s">
        <v>1084</v>
      </c>
      <c r="H264" s="17"/>
      <c r="I264" s="35">
        <v>48254786</v>
      </c>
      <c r="J264" s="35">
        <v>48254786</v>
      </c>
      <c r="K264" s="35">
        <f t="shared" si="2"/>
        <v>0</v>
      </c>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c r="EB264" s="17"/>
      <c r="EC264" s="17"/>
      <c r="ED264" s="17"/>
      <c r="EE264" s="17"/>
      <c r="EF264" s="17"/>
      <c r="EG264" s="17"/>
      <c r="EH264" s="17"/>
      <c r="EI264" s="17"/>
      <c r="EJ264" s="17"/>
      <c r="EK264" s="17"/>
      <c r="EL264" s="17"/>
      <c r="EM264" s="17"/>
      <c r="EN264" s="17"/>
      <c r="EO264" s="17"/>
      <c r="EP264" s="17"/>
      <c r="EQ264" s="17"/>
      <c r="ER264" s="17"/>
      <c r="ES264" s="17"/>
      <c r="ET264" s="17"/>
      <c r="EU264" s="17"/>
      <c r="EV264" s="17"/>
      <c r="EW264" s="17"/>
      <c r="EX264" s="17"/>
      <c r="EY264" s="17"/>
      <c r="EZ264" s="17"/>
      <c r="FA264" s="17"/>
      <c r="FB264" s="17"/>
      <c r="FC264" s="17"/>
      <c r="FD264" s="17"/>
      <c r="FE264" s="17"/>
      <c r="FF264" s="17"/>
      <c r="FG264" s="17"/>
      <c r="FH264" s="17"/>
      <c r="FI264" s="17"/>
      <c r="FJ264" s="17"/>
      <c r="FK264" s="17"/>
      <c r="FL264" s="17"/>
      <c r="FM264" s="17"/>
      <c r="FN264" s="17"/>
      <c r="FO264" s="17"/>
      <c r="FP264" s="17"/>
      <c r="FQ264" s="17"/>
      <c r="FR264" s="17"/>
      <c r="FS264" s="17"/>
      <c r="FT264" s="17"/>
      <c r="FU264" s="17"/>
      <c r="FV264" s="17"/>
      <c r="FW264" s="17"/>
      <c r="FX264" s="17"/>
      <c r="FY264" s="17"/>
      <c r="FZ264" s="17"/>
      <c r="GA264" s="17"/>
      <c r="GB264" s="17"/>
      <c r="GC264" s="17"/>
      <c r="GD264" s="17"/>
      <c r="GE264" s="17"/>
      <c r="GF264" s="17"/>
      <c r="GG264" s="17"/>
      <c r="GH264" s="17"/>
      <c r="GI264" s="17"/>
      <c r="GJ264" s="17"/>
      <c r="GK264" s="17"/>
      <c r="GL264" s="17"/>
      <c r="GM264" s="17"/>
      <c r="GN264" s="17"/>
      <c r="GO264" s="17"/>
      <c r="GP264" s="17"/>
      <c r="GQ264" s="17"/>
      <c r="GR264" s="17"/>
      <c r="GS264" s="17"/>
      <c r="GT264" s="17"/>
      <c r="GU264" s="17"/>
      <c r="GV264" s="17"/>
      <c r="GW264" s="17"/>
      <c r="GX264" s="17"/>
      <c r="GY264" s="17"/>
      <c r="GZ264" s="17"/>
      <c r="HA264" s="17"/>
    </row>
    <row r="265" spans="1:209" x14ac:dyDescent="0.25">
      <c r="A265" s="37">
        <v>43207</v>
      </c>
      <c r="B265" s="10" t="s">
        <v>1338</v>
      </c>
      <c r="C265" s="24">
        <v>767</v>
      </c>
      <c r="D265" s="24">
        <v>795</v>
      </c>
      <c r="E265" s="22" t="s">
        <v>1339</v>
      </c>
      <c r="F265" s="16"/>
      <c r="G265" s="22" t="s">
        <v>1084</v>
      </c>
      <c r="H265" s="17"/>
      <c r="I265" s="35">
        <v>145927333</v>
      </c>
      <c r="J265" s="35">
        <v>145927333</v>
      </c>
      <c r="K265" s="35">
        <f t="shared" si="2"/>
        <v>0</v>
      </c>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c r="EB265" s="17"/>
      <c r="EC265" s="17"/>
      <c r="ED265" s="17"/>
      <c r="EE265" s="17"/>
      <c r="EF265" s="17"/>
      <c r="EG265" s="17"/>
      <c r="EH265" s="17"/>
      <c r="EI265" s="17"/>
      <c r="EJ265" s="17"/>
      <c r="EK265" s="17"/>
      <c r="EL265" s="17"/>
      <c r="EM265" s="17"/>
      <c r="EN265" s="17"/>
      <c r="EO265" s="17"/>
      <c r="EP265" s="17"/>
      <c r="EQ265" s="17"/>
      <c r="ER265" s="17"/>
      <c r="ES265" s="17"/>
      <c r="ET265" s="17"/>
      <c r="EU265" s="17"/>
      <c r="EV265" s="17"/>
      <c r="EW265" s="17"/>
      <c r="EX265" s="17"/>
      <c r="EY265" s="17"/>
      <c r="EZ265" s="17"/>
      <c r="FA265" s="17"/>
      <c r="FB265" s="17"/>
      <c r="FC265" s="17"/>
      <c r="FD265" s="17"/>
      <c r="FE265" s="17"/>
      <c r="FF265" s="17"/>
      <c r="FG265" s="17"/>
      <c r="FH265" s="17"/>
      <c r="FI265" s="17"/>
      <c r="FJ265" s="17"/>
      <c r="FK265" s="17"/>
      <c r="FL265" s="17"/>
      <c r="FM265" s="17"/>
      <c r="FN265" s="17"/>
      <c r="FO265" s="17"/>
      <c r="FP265" s="17"/>
      <c r="FQ265" s="17"/>
      <c r="FR265" s="17"/>
      <c r="FS265" s="17"/>
      <c r="FT265" s="17"/>
      <c r="FU265" s="17"/>
      <c r="FV265" s="17"/>
      <c r="FW265" s="17"/>
      <c r="FX265" s="17"/>
      <c r="FY265" s="17"/>
      <c r="FZ265" s="17"/>
      <c r="GA265" s="17"/>
      <c r="GB265" s="17"/>
      <c r="GC265" s="17"/>
      <c r="GD265" s="17"/>
      <c r="GE265" s="17"/>
      <c r="GF265" s="17"/>
      <c r="GG265" s="17"/>
      <c r="GH265" s="17"/>
      <c r="GI265" s="17"/>
      <c r="GJ265" s="17"/>
      <c r="GK265" s="17"/>
      <c r="GL265" s="17"/>
      <c r="GM265" s="17"/>
      <c r="GN265" s="17"/>
      <c r="GO265" s="17"/>
      <c r="GP265" s="17"/>
      <c r="GQ265" s="17"/>
      <c r="GR265" s="17"/>
      <c r="GS265" s="17"/>
      <c r="GT265" s="17"/>
      <c r="GU265" s="17"/>
      <c r="GV265" s="17"/>
      <c r="GW265" s="17"/>
      <c r="GX265" s="17"/>
      <c r="GY265" s="17"/>
      <c r="GZ265" s="17"/>
      <c r="HA265" s="17"/>
    </row>
    <row r="266" spans="1:209" x14ac:dyDescent="0.25">
      <c r="A266" s="37">
        <v>43210</v>
      </c>
      <c r="B266" s="10" t="s">
        <v>1340</v>
      </c>
      <c r="C266" s="24">
        <v>769</v>
      </c>
      <c r="D266" s="24">
        <v>802</v>
      </c>
      <c r="E266" s="22" t="s">
        <v>1341</v>
      </c>
      <c r="F266" s="16"/>
      <c r="G266" s="22" t="s">
        <v>1342</v>
      </c>
      <c r="H266" s="17"/>
      <c r="I266" s="35">
        <v>8000000</v>
      </c>
      <c r="J266" s="35">
        <v>0</v>
      </c>
      <c r="K266" s="35">
        <f t="shared" si="2"/>
        <v>8000000</v>
      </c>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7"/>
      <c r="FH266" s="17"/>
      <c r="FI266" s="17"/>
      <c r="FJ266" s="17"/>
      <c r="FK266" s="17"/>
      <c r="FL266" s="17"/>
      <c r="FM266" s="17"/>
      <c r="FN266" s="17"/>
      <c r="FO266" s="17"/>
      <c r="FP266" s="17"/>
      <c r="FQ266" s="17"/>
      <c r="FR266" s="17"/>
      <c r="FS266" s="17"/>
      <c r="FT266" s="17"/>
      <c r="FU266" s="17"/>
      <c r="FV266" s="17"/>
      <c r="FW266" s="17"/>
      <c r="FX266" s="17"/>
      <c r="FY266" s="17"/>
      <c r="FZ266" s="17"/>
      <c r="GA266" s="17"/>
      <c r="GB266" s="17"/>
      <c r="GC266" s="17"/>
      <c r="GD266" s="17"/>
      <c r="GE266" s="17"/>
      <c r="GF266" s="17"/>
      <c r="GG266" s="17"/>
      <c r="GH266" s="17"/>
      <c r="GI266" s="17"/>
      <c r="GJ266" s="17"/>
      <c r="GK266" s="17"/>
      <c r="GL266" s="17"/>
      <c r="GM266" s="17"/>
      <c r="GN266" s="17"/>
      <c r="GO266" s="17"/>
      <c r="GP266" s="17"/>
      <c r="GQ266" s="17"/>
      <c r="GR266" s="17"/>
      <c r="GS266" s="17"/>
      <c r="GT266" s="17"/>
      <c r="GU266" s="17"/>
      <c r="GV266" s="17"/>
      <c r="GW266" s="17"/>
      <c r="GX266" s="17"/>
      <c r="GY266" s="17"/>
      <c r="GZ266" s="17"/>
      <c r="HA266" s="17"/>
    </row>
    <row r="267" spans="1:209" ht="12.75" customHeight="1" x14ac:dyDescent="0.25">
      <c r="A267" s="15"/>
      <c r="B267" s="7"/>
      <c r="C267" s="7"/>
      <c r="D267" s="7"/>
      <c r="E267" s="22"/>
      <c r="F267" s="16"/>
      <c r="G267" s="10"/>
      <c r="H267" s="16"/>
      <c r="I267" s="43"/>
      <c r="J267" s="43"/>
      <c r="K267" s="43"/>
    </row>
    <row r="268" spans="1:209" x14ac:dyDescent="0.25">
      <c r="A268" s="25"/>
      <c r="B268" s="26"/>
      <c r="C268" s="26"/>
      <c r="D268" s="26"/>
      <c r="E268" s="26"/>
      <c r="F268" s="26"/>
      <c r="G268" s="175" t="s">
        <v>22</v>
      </c>
      <c r="H268" s="176"/>
      <c r="I268" s="44">
        <f>SUM(I19:I267)</f>
        <v>11684004461</v>
      </c>
      <c r="J268" s="44">
        <f>SUM(J19:J267)</f>
        <v>3144559095</v>
      </c>
      <c r="K268" s="44">
        <f>SUM(K19:K267)</f>
        <v>8539445366</v>
      </c>
    </row>
    <row r="269" spans="1:209" ht="12.75" customHeight="1" x14ac:dyDescent="0.25">
      <c r="A269" s="25"/>
      <c r="B269" s="26"/>
      <c r="C269" s="26"/>
      <c r="D269" s="26"/>
      <c r="E269" s="26"/>
      <c r="F269" s="26"/>
      <c r="G269" s="26"/>
      <c r="H269" s="26"/>
      <c r="I269" s="30"/>
      <c r="J269" s="30"/>
      <c r="K269" s="31"/>
    </row>
    <row r="270" spans="1:209" ht="24.95" customHeight="1" x14ac:dyDescent="0.25">
      <c r="A270" s="151" t="s">
        <v>29</v>
      </c>
      <c r="B270" s="152" t="s">
        <v>23</v>
      </c>
      <c r="C270" s="151" t="s">
        <v>9</v>
      </c>
      <c r="D270" s="153" t="s">
        <v>0</v>
      </c>
      <c r="E270" s="151" t="s">
        <v>18</v>
      </c>
      <c r="F270" s="151" t="s">
        <v>25</v>
      </c>
      <c r="G270" s="151" t="s">
        <v>19</v>
      </c>
      <c r="H270" s="151" t="s">
        <v>30</v>
      </c>
      <c r="I270" s="151" t="s">
        <v>15</v>
      </c>
      <c r="J270" s="151" t="s">
        <v>31</v>
      </c>
      <c r="K270" s="151" t="s">
        <v>6</v>
      </c>
    </row>
    <row r="271" spans="1:209" ht="24.95" customHeight="1" x14ac:dyDescent="0.25">
      <c r="A271" s="154">
        <v>25000000000</v>
      </c>
      <c r="B271" s="154"/>
      <c r="C271" s="154">
        <v>0</v>
      </c>
      <c r="D271" s="155">
        <f>+A271+B271-C271</f>
        <v>25000000000</v>
      </c>
      <c r="E271" s="155">
        <f>+I268</f>
        <v>11684004461</v>
      </c>
      <c r="F271" s="156">
        <f>+E271/D271</f>
        <v>0.46736017844</v>
      </c>
      <c r="G271" s="155">
        <f>+I15</f>
        <v>83734667</v>
      </c>
      <c r="H271" s="155">
        <f>+D271-E271-G271</f>
        <v>13232260872</v>
      </c>
      <c r="I271" s="155">
        <f>+J268</f>
        <v>3144559095</v>
      </c>
      <c r="J271" s="156">
        <f>+I271/D271</f>
        <v>0.12578236379999999</v>
      </c>
      <c r="K271" s="155">
        <f>+K268</f>
        <v>8539445366</v>
      </c>
    </row>
    <row r="272" spans="1:209" x14ac:dyDescent="0.25">
      <c r="A272" s="157">
        <v>1</v>
      </c>
      <c r="B272" s="157">
        <v>2</v>
      </c>
      <c r="C272" s="157">
        <v>3</v>
      </c>
      <c r="D272" s="157" t="s">
        <v>5</v>
      </c>
      <c r="E272" s="157">
        <v>5</v>
      </c>
      <c r="F272" s="157" t="s">
        <v>21</v>
      </c>
      <c r="G272" s="157">
        <v>7</v>
      </c>
      <c r="H272" s="157" t="s">
        <v>12</v>
      </c>
      <c r="I272" s="157">
        <v>9</v>
      </c>
      <c r="J272" s="157" t="s">
        <v>33</v>
      </c>
      <c r="K272" s="157" t="s">
        <v>34</v>
      </c>
    </row>
    <row r="274" spans="5:5" x14ac:dyDescent="0.25">
      <c r="E274" s="113"/>
    </row>
  </sheetData>
  <mergeCells count="15">
    <mergeCell ref="A6:A7"/>
    <mergeCell ref="B6:B7"/>
    <mergeCell ref="D6:D7"/>
    <mergeCell ref="E6:H6"/>
    <mergeCell ref="I6:I7"/>
    <mergeCell ref="J6:K7"/>
    <mergeCell ref="E7:H7"/>
    <mergeCell ref="G268:H268"/>
    <mergeCell ref="G15:H15"/>
    <mergeCell ref="A17:A18"/>
    <mergeCell ref="E17:H17"/>
    <mergeCell ref="I17:I18"/>
    <mergeCell ref="J17:J18"/>
    <mergeCell ref="E18:F18"/>
    <mergeCell ref="G18:H18"/>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topLeftCell="A43" workbookViewId="0">
      <selection activeCell="J16" sqref="J16:J57"/>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4"/>
    </row>
    <row r="3" spans="1:11" ht="15" customHeight="1" x14ac:dyDescent="0.25">
      <c r="A3" s="144">
        <v>1129</v>
      </c>
      <c r="B3" s="145" t="s">
        <v>51</v>
      </c>
      <c r="C3" s="146"/>
      <c r="D3" s="146"/>
      <c r="E3" s="147"/>
      <c r="F3" s="148"/>
      <c r="G3" s="148"/>
      <c r="H3" s="148"/>
      <c r="I3" s="148"/>
      <c r="J3" s="149"/>
      <c r="K3" s="149"/>
    </row>
    <row r="4" spans="1:11" ht="15" customHeight="1" x14ac:dyDescent="0.25">
      <c r="A4" s="144" t="s">
        <v>50</v>
      </c>
      <c r="B4" s="145" t="s">
        <v>52</v>
      </c>
      <c r="C4" s="146"/>
      <c r="D4" s="146"/>
      <c r="E4" s="147"/>
      <c r="F4" s="148"/>
      <c r="G4" s="148"/>
      <c r="H4" s="148"/>
      <c r="I4" s="148"/>
      <c r="J4" s="149"/>
      <c r="K4" s="149" t="s">
        <v>1332</v>
      </c>
    </row>
    <row r="5" spans="1:11" ht="12.75" customHeight="1" x14ac:dyDescent="0.25">
      <c r="A5" s="5"/>
      <c r="B5" s="5"/>
      <c r="C5" s="5"/>
      <c r="D5" s="5"/>
      <c r="E5" s="5"/>
      <c r="F5" s="5"/>
      <c r="G5" s="5"/>
      <c r="H5" s="5"/>
      <c r="I5" s="5"/>
      <c r="J5" s="5"/>
      <c r="K5" s="6"/>
    </row>
    <row r="6" spans="1:11" x14ac:dyDescent="0.25">
      <c r="A6" s="177" t="s">
        <v>7</v>
      </c>
      <c r="B6" s="182" t="s">
        <v>35</v>
      </c>
      <c r="C6" s="49"/>
      <c r="D6" s="177" t="s">
        <v>20</v>
      </c>
      <c r="E6" s="179" t="s">
        <v>19</v>
      </c>
      <c r="F6" s="180"/>
      <c r="G6" s="180"/>
      <c r="H6" s="181"/>
      <c r="I6" s="177" t="s">
        <v>10</v>
      </c>
      <c r="J6" s="184" t="s">
        <v>28</v>
      </c>
      <c r="K6" s="185"/>
    </row>
    <row r="7" spans="1:11" x14ac:dyDescent="0.25">
      <c r="A7" s="178"/>
      <c r="B7" s="183"/>
      <c r="C7" s="50"/>
      <c r="D7" s="178"/>
      <c r="E7" s="179" t="s">
        <v>4</v>
      </c>
      <c r="F7" s="180"/>
      <c r="G7" s="180"/>
      <c r="H7" s="181"/>
      <c r="I7" s="178"/>
      <c r="J7" s="186"/>
      <c r="K7" s="187"/>
    </row>
    <row r="8" spans="1:11" x14ac:dyDescent="0.25">
      <c r="A8" s="114"/>
      <c r="B8" s="115"/>
      <c r="C8" s="116"/>
      <c r="D8" s="117"/>
      <c r="E8" s="118"/>
      <c r="F8" s="119"/>
      <c r="G8" s="119"/>
      <c r="H8" s="120"/>
      <c r="I8" s="114"/>
      <c r="J8" s="117"/>
      <c r="K8" s="116"/>
    </row>
    <row r="9" spans="1:11" x14ac:dyDescent="0.25">
      <c r="A9" s="33">
        <v>43104</v>
      </c>
      <c r="B9" s="122" t="s">
        <v>600</v>
      </c>
      <c r="C9" s="116"/>
      <c r="D9" s="159">
        <v>96</v>
      </c>
      <c r="E9" s="22" t="s">
        <v>608</v>
      </c>
      <c r="F9" s="119"/>
      <c r="G9" s="119"/>
      <c r="H9" s="120"/>
      <c r="I9" s="160">
        <v>833166</v>
      </c>
      <c r="J9" s="122" t="s">
        <v>443</v>
      </c>
      <c r="K9" s="116"/>
    </row>
    <row r="10" spans="1:11" x14ac:dyDescent="0.25">
      <c r="A10" s="163">
        <v>43136</v>
      </c>
      <c r="B10" s="122" t="s">
        <v>600</v>
      </c>
      <c r="C10" s="116"/>
      <c r="D10" s="159">
        <v>710</v>
      </c>
      <c r="E10" s="22" t="s">
        <v>1279</v>
      </c>
      <c r="F10" s="119"/>
      <c r="G10" s="119"/>
      <c r="H10" s="120"/>
      <c r="I10" s="160">
        <f>148682253-96325740</f>
        <v>52356513</v>
      </c>
      <c r="J10" s="122" t="s">
        <v>443</v>
      </c>
      <c r="K10" s="116"/>
    </row>
    <row r="11" spans="1:11" ht="12.75" customHeight="1" x14ac:dyDescent="0.25">
      <c r="A11" s="15"/>
      <c r="B11" s="22"/>
      <c r="C11" s="23"/>
      <c r="D11" s="24"/>
      <c r="E11" s="10"/>
      <c r="F11" s="17"/>
      <c r="G11" s="17"/>
      <c r="H11" s="16"/>
      <c r="I11" s="35"/>
      <c r="J11" s="21"/>
      <c r="K11" s="19"/>
    </row>
    <row r="12" spans="1:11" x14ac:dyDescent="0.25">
      <c r="A12" s="25"/>
      <c r="B12" s="26"/>
      <c r="C12" s="26"/>
      <c r="D12" s="26"/>
      <c r="E12" s="26"/>
      <c r="F12" s="26"/>
      <c r="G12" s="175" t="s">
        <v>22</v>
      </c>
      <c r="H12" s="176"/>
      <c r="I12" s="27">
        <f>SUM(I9:I11)</f>
        <v>53189679</v>
      </c>
      <c r="J12" s="28"/>
      <c r="K12" s="29"/>
    </row>
    <row r="13" spans="1:11" ht="12.75" customHeight="1" x14ac:dyDescent="0.25">
      <c r="A13" s="25"/>
      <c r="B13" s="26"/>
      <c r="C13" s="26"/>
      <c r="D13" s="26"/>
      <c r="E13" s="26"/>
      <c r="F13" s="26"/>
      <c r="G13" s="26"/>
      <c r="H13" s="26"/>
      <c r="I13" s="30"/>
      <c r="J13" s="30"/>
      <c r="K13" s="31"/>
    </row>
    <row r="14" spans="1:11" x14ac:dyDescent="0.25">
      <c r="A14" s="177" t="s">
        <v>7</v>
      </c>
      <c r="B14" s="45" t="s">
        <v>16</v>
      </c>
      <c r="C14" s="51" t="s">
        <v>26</v>
      </c>
      <c r="D14" s="32" t="s">
        <v>26</v>
      </c>
      <c r="E14" s="179" t="s">
        <v>18</v>
      </c>
      <c r="F14" s="180"/>
      <c r="G14" s="180"/>
      <c r="H14" s="181"/>
      <c r="I14" s="177" t="s">
        <v>10</v>
      </c>
      <c r="J14" s="177" t="s">
        <v>8</v>
      </c>
      <c r="K14" s="51" t="s">
        <v>1</v>
      </c>
    </row>
    <row r="15" spans="1:11" x14ac:dyDescent="0.25">
      <c r="A15" s="178"/>
      <c r="B15" s="52" t="s">
        <v>17</v>
      </c>
      <c r="C15" s="52" t="s">
        <v>14</v>
      </c>
      <c r="D15" s="52" t="s">
        <v>13</v>
      </c>
      <c r="E15" s="179" t="s">
        <v>4</v>
      </c>
      <c r="F15" s="181"/>
      <c r="G15" s="179" t="s">
        <v>11</v>
      </c>
      <c r="H15" s="181"/>
      <c r="I15" s="178"/>
      <c r="J15" s="178"/>
      <c r="K15" s="52" t="s">
        <v>2</v>
      </c>
    </row>
    <row r="16" spans="1:11" ht="15" customHeight="1" x14ac:dyDescent="0.25">
      <c r="A16" s="33">
        <v>43102</v>
      </c>
      <c r="B16" s="7" t="s">
        <v>426</v>
      </c>
      <c r="C16" s="24">
        <v>3</v>
      </c>
      <c r="D16" s="24">
        <v>4</v>
      </c>
      <c r="E16" s="10" t="s">
        <v>603</v>
      </c>
      <c r="F16" s="16"/>
      <c r="G16" s="10" t="s">
        <v>429</v>
      </c>
      <c r="H16" s="16"/>
      <c r="I16" s="35">
        <v>113366667</v>
      </c>
      <c r="J16" s="35">
        <v>28183333</v>
      </c>
      <c r="K16" s="35">
        <f>+I16-J16</f>
        <v>85183334</v>
      </c>
    </row>
    <row r="17" spans="1:11" x14ac:dyDescent="0.25">
      <c r="A17" s="15">
        <v>43103</v>
      </c>
      <c r="B17" s="36" t="s">
        <v>427</v>
      </c>
      <c r="C17" s="34">
        <v>2</v>
      </c>
      <c r="D17" s="34">
        <v>17</v>
      </c>
      <c r="E17" s="10" t="s">
        <v>604</v>
      </c>
      <c r="F17" s="23"/>
      <c r="G17" s="47" t="s">
        <v>430</v>
      </c>
      <c r="H17" s="23"/>
      <c r="I17" s="35">
        <v>57996900</v>
      </c>
      <c r="J17" s="35">
        <v>13383900</v>
      </c>
      <c r="K17" s="35">
        <f t="shared" ref="K17:K57" si="0">+I17-J17</f>
        <v>44613000</v>
      </c>
    </row>
    <row r="18" spans="1:11" x14ac:dyDescent="0.25">
      <c r="A18" s="15">
        <v>43104</v>
      </c>
      <c r="B18" s="36" t="s">
        <v>428</v>
      </c>
      <c r="C18" s="34">
        <v>75</v>
      </c>
      <c r="D18" s="34">
        <v>36</v>
      </c>
      <c r="E18" s="10" t="s">
        <v>605</v>
      </c>
      <c r="F18" s="23"/>
      <c r="G18" s="22" t="s">
        <v>431</v>
      </c>
      <c r="H18" s="23"/>
      <c r="I18" s="35">
        <v>33744000</v>
      </c>
      <c r="J18" s="35">
        <v>11529200</v>
      </c>
      <c r="K18" s="35">
        <f t="shared" si="0"/>
        <v>22214800</v>
      </c>
    </row>
    <row r="19" spans="1:11" x14ac:dyDescent="0.25">
      <c r="A19" s="15">
        <v>43105</v>
      </c>
      <c r="B19" s="161">
        <v>77</v>
      </c>
      <c r="C19" s="34">
        <v>119</v>
      </c>
      <c r="D19" s="34">
        <v>40</v>
      </c>
      <c r="E19" s="10" t="s">
        <v>1248</v>
      </c>
      <c r="F19" s="23"/>
      <c r="G19" s="22" t="s">
        <v>1215</v>
      </c>
      <c r="H19" s="23"/>
      <c r="I19" s="35">
        <v>48000000</v>
      </c>
      <c r="J19" s="35">
        <v>17200000</v>
      </c>
      <c r="K19" s="35">
        <f t="shared" si="0"/>
        <v>30800000</v>
      </c>
    </row>
    <row r="20" spans="1:11" x14ac:dyDescent="0.25">
      <c r="A20" s="15">
        <v>43105</v>
      </c>
      <c r="B20" s="161">
        <v>70</v>
      </c>
      <c r="C20" s="34">
        <v>5</v>
      </c>
      <c r="D20" s="34">
        <v>56</v>
      </c>
      <c r="E20" s="10" t="s">
        <v>1249</v>
      </c>
      <c r="F20" s="23"/>
      <c r="G20" s="22" t="s">
        <v>1216</v>
      </c>
      <c r="H20" s="23"/>
      <c r="I20" s="35">
        <v>80500000</v>
      </c>
      <c r="J20" s="35">
        <v>19133333</v>
      </c>
      <c r="K20" s="35">
        <f t="shared" si="0"/>
        <v>61366667</v>
      </c>
    </row>
    <row r="21" spans="1:11" x14ac:dyDescent="0.25">
      <c r="A21" s="15">
        <v>43109</v>
      </c>
      <c r="B21" s="161">
        <v>63</v>
      </c>
      <c r="C21" s="34">
        <v>36</v>
      </c>
      <c r="D21" s="34">
        <v>76</v>
      </c>
      <c r="E21" s="10" t="s">
        <v>1250</v>
      </c>
      <c r="F21" s="23"/>
      <c r="G21" s="22" t="s">
        <v>1217</v>
      </c>
      <c r="H21" s="23"/>
      <c r="I21" s="35">
        <v>48000000</v>
      </c>
      <c r="J21" s="35">
        <v>16200000</v>
      </c>
      <c r="K21" s="35">
        <f t="shared" si="0"/>
        <v>31800000</v>
      </c>
    </row>
    <row r="22" spans="1:11" x14ac:dyDescent="0.25">
      <c r="A22" s="15">
        <v>43109</v>
      </c>
      <c r="B22" s="161">
        <v>62</v>
      </c>
      <c r="C22" s="34">
        <v>67</v>
      </c>
      <c r="D22" s="34">
        <v>84</v>
      </c>
      <c r="E22" s="10" t="s">
        <v>1251</v>
      </c>
      <c r="F22" s="23"/>
      <c r="G22" s="22" t="s">
        <v>1218</v>
      </c>
      <c r="H22" s="23"/>
      <c r="I22" s="35">
        <v>36000000</v>
      </c>
      <c r="J22" s="35">
        <v>12150000</v>
      </c>
      <c r="K22" s="35">
        <f t="shared" si="0"/>
        <v>23850000</v>
      </c>
    </row>
    <row r="23" spans="1:11" x14ac:dyDescent="0.25">
      <c r="A23" s="15">
        <v>43109</v>
      </c>
      <c r="B23" s="161">
        <v>96</v>
      </c>
      <c r="C23" s="34">
        <v>102</v>
      </c>
      <c r="D23" s="34">
        <v>85</v>
      </c>
      <c r="E23" s="10" t="s">
        <v>1252</v>
      </c>
      <c r="F23" s="23"/>
      <c r="G23" s="22" t="s">
        <v>1219</v>
      </c>
      <c r="H23" s="23"/>
      <c r="I23" s="35">
        <v>33744000</v>
      </c>
      <c r="J23" s="35">
        <v>11388600</v>
      </c>
      <c r="K23" s="35">
        <f t="shared" si="0"/>
        <v>22355400</v>
      </c>
    </row>
    <row r="24" spans="1:11" x14ac:dyDescent="0.25">
      <c r="A24" s="15">
        <v>43110</v>
      </c>
      <c r="B24" s="161">
        <v>97</v>
      </c>
      <c r="C24" s="34">
        <v>68</v>
      </c>
      <c r="D24" s="34">
        <v>88</v>
      </c>
      <c r="E24" s="10" t="s">
        <v>1253</v>
      </c>
      <c r="F24" s="23"/>
      <c r="G24" s="22" t="s">
        <v>1220</v>
      </c>
      <c r="H24" s="23"/>
      <c r="I24" s="35">
        <v>32000000</v>
      </c>
      <c r="J24" s="35">
        <v>10666667</v>
      </c>
      <c r="K24" s="35">
        <f t="shared" si="0"/>
        <v>21333333</v>
      </c>
    </row>
    <row r="25" spans="1:11" x14ac:dyDescent="0.25">
      <c r="A25" s="15">
        <v>43110</v>
      </c>
      <c r="B25" s="161">
        <v>119</v>
      </c>
      <c r="C25" s="34">
        <v>96</v>
      </c>
      <c r="D25" s="34">
        <v>97</v>
      </c>
      <c r="E25" s="10" t="s">
        <v>1254</v>
      </c>
      <c r="F25" s="23"/>
      <c r="G25" s="22" t="s">
        <v>1221</v>
      </c>
      <c r="H25" s="23"/>
      <c r="I25" s="35">
        <v>58321667</v>
      </c>
      <c r="J25" s="35">
        <v>13497300</v>
      </c>
      <c r="K25" s="35">
        <f t="shared" si="0"/>
        <v>44824367</v>
      </c>
    </row>
    <row r="26" spans="1:11" x14ac:dyDescent="0.25">
      <c r="A26" s="15">
        <v>43110</v>
      </c>
      <c r="B26" s="161">
        <v>93</v>
      </c>
      <c r="C26" s="34">
        <v>120</v>
      </c>
      <c r="D26" s="34">
        <v>99</v>
      </c>
      <c r="E26" s="10" t="s">
        <v>1255</v>
      </c>
      <c r="F26" s="23"/>
      <c r="G26" s="22" t="s">
        <v>1222</v>
      </c>
      <c r="H26" s="23"/>
      <c r="I26" s="35">
        <v>42000000</v>
      </c>
      <c r="J26" s="35">
        <v>14175000</v>
      </c>
      <c r="K26" s="35">
        <f t="shared" si="0"/>
        <v>27825000</v>
      </c>
    </row>
    <row r="27" spans="1:11" x14ac:dyDescent="0.25">
      <c r="A27" s="15">
        <v>43110</v>
      </c>
      <c r="B27" s="161">
        <v>95</v>
      </c>
      <c r="C27" s="34">
        <v>129</v>
      </c>
      <c r="D27" s="34">
        <v>100</v>
      </c>
      <c r="E27" s="10" t="s">
        <v>619</v>
      </c>
      <c r="F27" s="23"/>
      <c r="G27" s="22" t="s">
        <v>1223</v>
      </c>
      <c r="H27" s="23"/>
      <c r="I27" s="35">
        <v>36000000</v>
      </c>
      <c r="J27" s="35">
        <v>11850000</v>
      </c>
      <c r="K27" s="35">
        <f t="shared" si="0"/>
        <v>24150000</v>
      </c>
    </row>
    <row r="28" spans="1:11" x14ac:dyDescent="0.25">
      <c r="A28" s="15">
        <v>43110</v>
      </c>
      <c r="B28" s="161">
        <v>104</v>
      </c>
      <c r="C28" s="34">
        <v>98</v>
      </c>
      <c r="D28" s="34">
        <v>102</v>
      </c>
      <c r="E28" s="10" t="s">
        <v>1256</v>
      </c>
      <c r="F28" s="23"/>
      <c r="G28" s="22" t="s">
        <v>1224</v>
      </c>
      <c r="H28" s="23"/>
      <c r="I28" s="35">
        <v>33744000</v>
      </c>
      <c r="J28" s="35">
        <v>11325600</v>
      </c>
      <c r="K28" s="35">
        <f t="shared" si="0"/>
        <v>22418400</v>
      </c>
    </row>
    <row r="29" spans="1:11" x14ac:dyDescent="0.25">
      <c r="A29" s="15">
        <v>43111</v>
      </c>
      <c r="B29" s="161">
        <v>126</v>
      </c>
      <c r="C29" s="34">
        <v>100</v>
      </c>
      <c r="D29" s="34">
        <v>113</v>
      </c>
      <c r="E29" s="10" t="s">
        <v>1257</v>
      </c>
      <c r="F29" s="23"/>
      <c r="G29" s="22" t="s">
        <v>1225</v>
      </c>
      <c r="H29" s="23"/>
      <c r="I29" s="35">
        <v>44000000</v>
      </c>
      <c r="J29" s="35">
        <v>8983333</v>
      </c>
      <c r="K29" s="35">
        <f t="shared" si="0"/>
        <v>35016667</v>
      </c>
    </row>
    <row r="30" spans="1:11" x14ac:dyDescent="0.25">
      <c r="A30" s="15">
        <v>43111</v>
      </c>
      <c r="B30" s="161">
        <v>129</v>
      </c>
      <c r="C30" s="34">
        <v>131</v>
      </c>
      <c r="D30" s="34">
        <v>114</v>
      </c>
      <c r="E30" s="10" t="s">
        <v>605</v>
      </c>
      <c r="F30" s="23"/>
      <c r="G30" s="22" t="s">
        <v>1226</v>
      </c>
      <c r="H30" s="23"/>
      <c r="I30" s="35">
        <v>31256000</v>
      </c>
      <c r="J30" s="35">
        <v>10418666</v>
      </c>
      <c r="K30" s="35">
        <f t="shared" si="0"/>
        <v>20837334</v>
      </c>
    </row>
    <row r="31" spans="1:11" x14ac:dyDescent="0.25">
      <c r="A31" s="15">
        <v>43111</v>
      </c>
      <c r="B31" s="161">
        <v>65</v>
      </c>
      <c r="C31" s="34">
        <v>34</v>
      </c>
      <c r="D31" s="34">
        <v>116</v>
      </c>
      <c r="E31" s="10" t="s">
        <v>1258</v>
      </c>
      <c r="F31" s="23"/>
      <c r="G31" s="22" t="s">
        <v>1227</v>
      </c>
      <c r="H31" s="23"/>
      <c r="I31" s="35">
        <v>46200000</v>
      </c>
      <c r="J31" s="35">
        <v>15207500</v>
      </c>
      <c r="K31" s="35">
        <f t="shared" si="0"/>
        <v>30992500</v>
      </c>
    </row>
    <row r="32" spans="1:11" x14ac:dyDescent="0.25">
      <c r="A32" s="15">
        <v>43111</v>
      </c>
      <c r="B32" s="161">
        <v>71</v>
      </c>
      <c r="C32" s="34">
        <v>69</v>
      </c>
      <c r="D32" s="34">
        <v>117</v>
      </c>
      <c r="E32" s="10" t="s">
        <v>1259</v>
      </c>
      <c r="F32" s="23"/>
      <c r="G32" s="22" t="s">
        <v>1228</v>
      </c>
      <c r="H32" s="23"/>
      <c r="I32" s="35">
        <v>39992000</v>
      </c>
      <c r="J32" s="35">
        <v>12664133</v>
      </c>
      <c r="K32" s="35">
        <f t="shared" si="0"/>
        <v>27327867</v>
      </c>
    </row>
    <row r="33" spans="1:11" x14ac:dyDescent="0.25">
      <c r="A33" s="15">
        <v>43111</v>
      </c>
      <c r="B33" s="161">
        <v>105</v>
      </c>
      <c r="C33" s="34">
        <v>99</v>
      </c>
      <c r="D33" s="34">
        <v>119</v>
      </c>
      <c r="E33" s="10" t="s">
        <v>620</v>
      </c>
      <c r="F33" s="23"/>
      <c r="G33" s="22" t="s">
        <v>1229</v>
      </c>
      <c r="H33" s="23"/>
      <c r="I33" s="35">
        <v>33744000</v>
      </c>
      <c r="J33" s="35">
        <v>11107400</v>
      </c>
      <c r="K33" s="35">
        <f t="shared" si="0"/>
        <v>22636600</v>
      </c>
    </row>
    <row r="34" spans="1:11" x14ac:dyDescent="0.25">
      <c r="A34" s="15">
        <v>43111</v>
      </c>
      <c r="B34" s="161">
        <v>108</v>
      </c>
      <c r="C34" s="34">
        <v>132</v>
      </c>
      <c r="D34" s="34">
        <v>120</v>
      </c>
      <c r="E34" s="10" t="s">
        <v>621</v>
      </c>
      <c r="F34" s="23"/>
      <c r="G34" s="22" t="s">
        <v>1230</v>
      </c>
      <c r="H34" s="23"/>
      <c r="I34" s="35">
        <v>33744000</v>
      </c>
      <c r="J34" s="35">
        <v>11107400</v>
      </c>
      <c r="K34" s="35">
        <f t="shared" si="0"/>
        <v>22636600</v>
      </c>
    </row>
    <row r="35" spans="1:11" x14ac:dyDescent="0.25">
      <c r="A35" s="15">
        <v>43111</v>
      </c>
      <c r="B35" s="161">
        <v>110</v>
      </c>
      <c r="C35" s="34">
        <v>135</v>
      </c>
      <c r="D35" s="34">
        <v>121</v>
      </c>
      <c r="E35" s="10" t="s">
        <v>1260</v>
      </c>
      <c r="F35" s="23"/>
      <c r="G35" s="22" t="s">
        <v>1231</v>
      </c>
      <c r="H35" s="23"/>
      <c r="I35" s="35">
        <v>33744000</v>
      </c>
      <c r="J35" s="35">
        <v>6467600</v>
      </c>
      <c r="K35" s="35">
        <f t="shared" si="0"/>
        <v>27276400</v>
      </c>
    </row>
    <row r="36" spans="1:11" x14ac:dyDescent="0.25">
      <c r="A36" s="15">
        <v>43111</v>
      </c>
      <c r="B36" s="161">
        <v>124</v>
      </c>
      <c r="C36" s="34">
        <v>142</v>
      </c>
      <c r="D36" s="34">
        <v>122</v>
      </c>
      <c r="E36" s="10" t="s">
        <v>1261</v>
      </c>
      <c r="F36" s="23"/>
      <c r="G36" s="22" t="s">
        <v>1232</v>
      </c>
      <c r="H36" s="23"/>
      <c r="I36" s="35">
        <v>72000000</v>
      </c>
      <c r="J36" s="35">
        <v>23700000</v>
      </c>
      <c r="K36" s="35">
        <f t="shared" si="0"/>
        <v>48300000</v>
      </c>
    </row>
    <row r="37" spans="1:11" x14ac:dyDescent="0.25">
      <c r="A37" s="15">
        <v>43111</v>
      </c>
      <c r="B37" s="161">
        <v>127</v>
      </c>
      <c r="C37" s="34">
        <v>101</v>
      </c>
      <c r="D37" s="34">
        <v>123</v>
      </c>
      <c r="E37" s="10" t="s">
        <v>622</v>
      </c>
      <c r="F37" s="23"/>
      <c r="G37" s="22" t="s">
        <v>1233</v>
      </c>
      <c r="H37" s="23"/>
      <c r="I37" s="35">
        <v>17600000</v>
      </c>
      <c r="J37" s="35">
        <v>3593333</v>
      </c>
      <c r="K37" s="35">
        <f t="shared" si="0"/>
        <v>14006667</v>
      </c>
    </row>
    <row r="38" spans="1:11" x14ac:dyDescent="0.25">
      <c r="A38" s="15">
        <v>43111</v>
      </c>
      <c r="B38" s="161">
        <v>73</v>
      </c>
      <c r="C38" s="34">
        <v>97</v>
      </c>
      <c r="D38" s="34">
        <v>131</v>
      </c>
      <c r="E38" s="10" t="s">
        <v>1262</v>
      </c>
      <c r="F38" s="23"/>
      <c r="G38" s="22" t="s">
        <v>1234</v>
      </c>
      <c r="H38" s="23"/>
      <c r="I38" s="35">
        <v>56000000</v>
      </c>
      <c r="J38" s="35">
        <v>18433333</v>
      </c>
      <c r="K38" s="35">
        <f t="shared" si="0"/>
        <v>37566667</v>
      </c>
    </row>
    <row r="39" spans="1:11" x14ac:dyDescent="0.25">
      <c r="A39" s="15">
        <v>43112</v>
      </c>
      <c r="B39" s="161">
        <v>125</v>
      </c>
      <c r="C39" s="34">
        <v>141</v>
      </c>
      <c r="D39" s="34">
        <v>132</v>
      </c>
      <c r="E39" s="10" t="s">
        <v>623</v>
      </c>
      <c r="F39" s="23"/>
      <c r="G39" s="22" t="s">
        <v>1235</v>
      </c>
      <c r="H39" s="23"/>
      <c r="I39" s="35">
        <v>44000000</v>
      </c>
      <c r="J39" s="35">
        <v>14483333</v>
      </c>
      <c r="K39" s="35">
        <f t="shared" si="0"/>
        <v>29516667</v>
      </c>
    </row>
    <row r="40" spans="1:11" x14ac:dyDescent="0.25">
      <c r="A40" s="15">
        <v>43112</v>
      </c>
      <c r="B40" s="161">
        <v>116</v>
      </c>
      <c r="C40" s="34">
        <v>130</v>
      </c>
      <c r="D40" s="34">
        <v>141</v>
      </c>
      <c r="E40" s="10" t="s">
        <v>1263</v>
      </c>
      <c r="F40" s="23"/>
      <c r="G40" s="22" t="s">
        <v>1236</v>
      </c>
      <c r="H40" s="23"/>
      <c r="I40" s="35">
        <v>34376000</v>
      </c>
      <c r="J40" s="35">
        <v>11315433</v>
      </c>
      <c r="K40" s="35">
        <f t="shared" si="0"/>
        <v>23060567</v>
      </c>
    </row>
    <row r="41" spans="1:11" x14ac:dyDescent="0.25">
      <c r="A41" s="15">
        <v>43112</v>
      </c>
      <c r="B41" s="161">
        <v>143</v>
      </c>
      <c r="C41" s="34">
        <v>169</v>
      </c>
      <c r="D41" s="34">
        <v>143</v>
      </c>
      <c r="E41" s="10" t="s">
        <v>624</v>
      </c>
      <c r="F41" s="23"/>
      <c r="G41" s="22" t="s">
        <v>1237</v>
      </c>
      <c r="H41" s="23"/>
      <c r="I41" s="35">
        <v>64000000</v>
      </c>
      <c r="J41" s="35">
        <v>21066667</v>
      </c>
      <c r="K41" s="35">
        <f t="shared" si="0"/>
        <v>42933333</v>
      </c>
    </row>
    <row r="42" spans="1:11" x14ac:dyDescent="0.25">
      <c r="A42" s="15">
        <v>43112</v>
      </c>
      <c r="B42" s="161">
        <v>149</v>
      </c>
      <c r="C42" s="34">
        <v>147</v>
      </c>
      <c r="D42" s="34">
        <v>146</v>
      </c>
      <c r="E42" s="10" t="s">
        <v>625</v>
      </c>
      <c r="F42" s="23"/>
      <c r="G42" s="22" t="s">
        <v>1238</v>
      </c>
      <c r="H42" s="23"/>
      <c r="I42" s="35">
        <v>48000000</v>
      </c>
      <c r="J42" s="35">
        <v>15800000</v>
      </c>
      <c r="K42" s="35">
        <f t="shared" si="0"/>
        <v>32200000</v>
      </c>
    </row>
    <row r="43" spans="1:11" x14ac:dyDescent="0.25">
      <c r="A43" s="15">
        <v>43112</v>
      </c>
      <c r="B43" s="161">
        <v>90</v>
      </c>
      <c r="C43" s="34">
        <v>103</v>
      </c>
      <c r="D43" s="34">
        <v>147</v>
      </c>
      <c r="E43" s="10" t="s">
        <v>1264</v>
      </c>
      <c r="F43" s="23"/>
      <c r="G43" s="22" t="s">
        <v>1239</v>
      </c>
      <c r="H43" s="23"/>
      <c r="I43" s="35">
        <v>17600000</v>
      </c>
      <c r="J43" s="35">
        <v>5793333</v>
      </c>
      <c r="K43" s="35">
        <f t="shared" si="0"/>
        <v>11806667</v>
      </c>
    </row>
    <row r="44" spans="1:11" x14ac:dyDescent="0.25">
      <c r="A44" s="15">
        <v>43116</v>
      </c>
      <c r="B44" s="161">
        <v>175</v>
      </c>
      <c r="C44" s="34">
        <v>187</v>
      </c>
      <c r="D44" s="34">
        <v>195</v>
      </c>
      <c r="E44" s="10" t="s">
        <v>626</v>
      </c>
      <c r="F44" s="23"/>
      <c r="G44" s="22" t="s">
        <v>1240</v>
      </c>
      <c r="H44" s="23"/>
      <c r="I44" s="35">
        <v>39992000</v>
      </c>
      <c r="J44" s="35">
        <v>12497500</v>
      </c>
      <c r="K44" s="35">
        <f t="shared" si="0"/>
        <v>27494500</v>
      </c>
    </row>
    <row r="45" spans="1:11" x14ac:dyDescent="0.25">
      <c r="A45" s="15">
        <v>43118</v>
      </c>
      <c r="B45" s="161">
        <v>242</v>
      </c>
      <c r="C45" s="34">
        <v>289</v>
      </c>
      <c r="D45" s="34">
        <v>254</v>
      </c>
      <c r="E45" s="10" t="s">
        <v>627</v>
      </c>
      <c r="F45" s="23"/>
      <c r="G45" s="22" t="s">
        <v>1241</v>
      </c>
      <c r="H45" s="23"/>
      <c r="I45" s="35">
        <v>17600000</v>
      </c>
      <c r="J45" s="35">
        <v>0</v>
      </c>
      <c r="K45" s="35">
        <f t="shared" si="0"/>
        <v>17600000</v>
      </c>
    </row>
    <row r="46" spans="1:11" x14ac:dyDescent="0.25">
      <c r="A46" s="15">
        <v>43119</v>
      </c>
      <c r="B46" s="161">
        <v>338</v>
      </c>
      <c r="C46" s="34">
        <v>350</v>
      </c>
      <c r="D46" s="34">
        <v>290</v>
      </c>
      <c r="E46" s="10" t="s">
        <v>1265</v>
      </c>
      <c r="F46" s="23"/>
      <c r="G46" s="22" t="s">
        <v>1242</v>
      </c>
      <c r="H46" s="23"/>
      <c r="I46" s="35">
        <v>48000000</v>
      </c>
      <c r="J46" s="35">
        <v>8400000</v>
      </c>
      <c r="K46" s="35">
        <f t="shared" si="0"/>
        <v>39600000</v>
      </c>
    </row>
    <row r="47" spans="1:11" x14ac:dyDescent="0.25">
      <c r="A47" s="15">
        <v>43122</v>
      </c>
      <c r="B47" s="161">
        <v>367</v>
      </c>
      <c r="C47" s="34">
        <v>349</v>
      </c>
      <c r="D47" s="34">
        <v>392</v>
      </c>
      <c r="E47" s="10" t="s">
        <v>1266</v>
      </c>
      <c r="F47" s="23"/>
      <c r="G47" s="22" t="s">
        <v>1243</v>
      </c>
      <c r="H47" s="23"/>
      <c r="I47" s="35">
        <v>31256000</v>
      </c>
      <c r="J47" s="35">
        <v>8855867</v>
      </c>
      <c r="K47" s="35">
        <f t="shared" si="0"/>
        <v>22400133</v>
      </c>
    </row>
    <row r="48" spans="1:11" x14ac:dyDescent="0.25">
      <c r="A48" s="15">
        <v>43122</v>
      </c>
      <c r="B48" s="161">
        <v>64</v>
      </c>
      <c r="C48" s="34">
        <v>57</v>
      </c>
      <c r="D48" s="34">
        <v>407</v>
      </c>
      <c r="E48" s="10" t="s">
        <v>1267</v>
      </c>
      <c r="F48" s="23"/>
      <c r="G48" s="22" t="s">
        <v>1244</v>
      </c>
      <c r="H48" s="23"/>
      <c r="I48" s="35">
        <v>44800000</v>
      </c>
      <c r="J48" s="35">
        <v>0</v>
      </c>
      <c r="K48" s="35">
        <f t="shared" si="0"/>
        <v>44800000</v>
      </c>
    </row>
    <row r="49" spans="1:11" x14ac:dyDescent="0.25">
      <c r="A49" s="15">
        <v>43123</v>
      </c>
      <c r="B49" s="161">
        <v>434</v>
      </c>
      <c r="C49" s="34">
        <v>444</v>
      </c>
      <c r="D49" s="34">
        <v>441</v>
      </c>
      <c r="E49" s="10" t="s">
        <v>1268</v>
      </c>
      <c r="F49" s="23"/>
      <c r="G49" s="22" t="s">
        <v>1245</v>
      </c>
      <c r="H49" s="23"/>
      <c r="I49" s="35">
        <v>34400000</v>
      </c>
      <c r="J49" s="35">
        <v>9746666</v>
      </c>
      <c r="K49" s="35">
        <f t="shared" si="0"/>
        <v>24653334</v>
      </c>
    </row>
    <row r="50" spans="1:11" x14ac:dyDescent="0.25">
      <c r="A50" s="15">
        <v>43123</v>
      </c>
      <c r="B50" s="161">
        <v>573</v>
      </c>
      <c r="C50" s="34">
        <v>338</v>
      </c>
      <c r="D50" s="34">
        <v>456</v>
      </c>
      <c r="E50" s="10" t="s">
        <v>910</v>
      </c>
      <c r="F50" s="23"/>
      <c r="G50" s="22" t="s">
        <v>843</v>
      </c>
      <c r="H50" s="23"/>
      <c r="I50" s="35">
        <v>41550000</v>
      </c>
      <c r="J50" s="35">
        <v>11020000</v>
      </c>
      <c r="K50" s="35">
        <f t="shared" si="0"/>
        <v>30530000</v>
      </c>
    </row>
    <row r="51" spans="1:11" x14ac:dyDescent="0.25">
      <c r="A51" s="15">
        <v>43124</v>
      </c>
      <c r="B51" s="161">
        <v>200</v>
      </c>
      <c r="C51" s="34">
        <v>237</v>
      </c>
      <c r="D51" s="34">
        <v>466</v>
      </c>
      <c r="E51" s="10" t="s">
        <v>1269</v>
      </c>
      <c r="F51" s="23"/>
      <c r="G51" s="22" t="s">
        <v>1246</v>
      </c>
      <c r="H51" s="23"/>
      <c r="I51" s="35">
        <v>17600000</v>
      </c>
      <c r="J51" s="35">
        <v>2346667</v>
      </c>
      <c r="K51" s="35">
        <f t="shared" si="0"/>
        <v>15253333</v>
      </c>
    </row>
    <row r="52" spans="1:11" x14ac:dyDescent="0.25">
      <c r="A52" s="15">
        <v>43125</v>
      </c>
      <c r="B52" s="161">
        <v>496</v>
      </c>
      <c r="C52" s="34">
        <v>518</v>
      </c>
      <c r="D52" s="34">
        <v>515</v>
      </c>
      <c r="E52" s="10" t="s">
        <v>614</v>
      </c>
      <c r="F52" s="23"/>
      <c r="G52" s="22" t="s">
        <v>1247</v>
      </c>
      <c r="H52" s="23"/>
      <c r="I52" s="35">
        <v>48000000</v>
      </c>
      <c r="J52" s="35">
        <v>8533333</v>
      </c>
      <c r="K52" s="35">
        <f t="shared" si="0"/>
        <v>39466667</v>
      </c>
    </row>
    <row r="53" spans="1:11" x14ac:dyDescent="0.25">
      <c r="A53" s="15">
        <v>43126</v>
      </c>
      <c r="B53" s="161">
        <v>612</v>
      </c>
      <c r="C53" s="34">
        <v>635</v>
      </c>
      <c r="D53" s="34">
        <v>609</v>
      </c>
      <c r="E53" s="10" t="s">
        <v>1013</v>
      </c>
      <c r="F53" s="23"/>
      <c r="G53" s="22" t="s">
        <v>1183</v>
      </c>
      <c r="H53" s="23"/>
      <c r="I53" s="35">
        <v>15000000</v>
      </c>
      <c r="J53" s="35">
        <v>6000000</v>
      </c>
      <c r="K53" s="35">
        <f t="shared" si="0"/>
        <v>9000000</v>
      </c>
    </row>
    <row r="54" spans="1:11" x14ac:dyDescent="0.25">
      <c r="A54" s="15">
        <v>43126</v>
      </c>
      <c r="B54" s="161">
        <v>606</v>
      </c>
      <c r="C54" s="34">
        <v>624</v>
      </c>
      <c r="D54" s="34">
        <v>612</v>
      </c>
      <c r="E54" s="10" t="s">
        <v>1014</v>
      </c>
      <c r="F54" s="23"/>
      <c r="G54" s="22" t="s">
        <v>1184</v>
      </c>
      <c r="H54" s="23"/>
      <c r="I54" s="35">
        <v>4000000</v>
      </c>
      <c r="J54" s="35">
        <v>1333333</v>
      </c>
      <c r="K54" s="35">
        <f t="shared" si="0"/>
        <v>2666667</v>
      </c>
    </row>
    <row r="55" spans="1:11" x14ac:dyDescent="0.25">
      <c r="A55" s="15">
        <v>43126</v>
      </c>
      <c r="B55" s="161">
        <v>597</v>
      </c>
      <c r="C55" s="34">
        <v>623</v>
      </c>
      <c r="D55" s="34">
        <v>615</v>
      </c>
      <c r="E55" s="10" t="s">
        <v>1014</v>
      </c>
      <c r="F55" s="23"/>
      <c r="G55" s="22" t="s">
        <v>1186</v>
      </c>
      <c r="H55" s="23"/>
      <c r="I55" s="35">
        <v>4000000</v>
      </c>
      <c r="J55" s="35">
        <v>1333334</v>
      </c>
      <c r="K55" s="35">
        <f t="shared" si="0"/>
        <v>2666666</v>
      </c>
    </row>
    <row r="56" spans="1:11" x14ac:dyDescent="0.25">
      <c r="A56" s="15">
        <v>43150</v>
      </c>
      <c r="B56" s="161" t="s">
        <v>1289</v>
      </c>
      <c r="C56" s="34">
        <v>710</v>
      </c>
      <c r="D56" s="34">
        <v>721</v>
      </c>
      <c r="E56" s="10" t="s">
        <v>1279</v>
      </c>
      <c r="F56" s="23"/>
      <c r="G56" t="s">
        <v>1290</v>
      </c>
      <c r="H56" s="23"/>
      <c r="I56" s="35">
        <v>96325740</v>
      </c>
      <c r="J56" s="35">
        <v>0</v>
      </c>
      <c r="K56" s="35">
        <f t="shared" si="0"/>
        <v>96325740</v>
      </c>
    </row>
    <row r="57" spans="1:11" x14ac:dyDescent="0.25">
      <c r="A57" s="15">
        <v>43186</v>
      </c>
      <c r="B57" s="161" t="s">
        <v>1318</v>
      </c>
      <c r="C57" s="34">
        <v>754</v>
      </c>
      <c r="D57" s="34">
        <v>773</v>
      </c>
      <c r="E57" s="10" t="s">
        <v>1316</v>
      </c>
      <c r="F57" s="23"/>
      <c r="G57" s="22" t="s">
        <v>1316</v>
      </c>
      <c r="H57" s="23"/>
      <c r="I57" s="35">
        <v>33370000</v>
      </c>
      <c r="J57" s="35">
        <v>0</v>
      </c>
      <c r="K57" s="35">
        <f t="shared" si="0"/>
        <v>33370000</v>
      </c>
    </row>
    <row r="58" spans="1:11" x14ac:dyDescent="0.25">
      <c r="A58" s="15"/>
      <c r="B58" s="36"/>
      <c r="C58" s="34"/>
      <c r="D58" s="34"/>
      <c r="E58" s="10"/>
      <c r="F58" s="23"/>
      <c r="G58" s="22"/>
      <c r="H58" s="23"/>
      <c r="I58" s="35"/>
      <c r="J58" s="35"/>
      <c r="K58" s="35"/>
    </row>
    <row r="59" spans="1:11" ht="12.75" customHeight="1" x14ac:dyDescent="0.25">
      <c r="A59" s="15"/>
      <c r="B59" s="7"/>
      <c r="C59" s="7"/>
      <c r="D59" s="7"/>
      <c r="E59" s="10"/>
      <c r="F59" s="16"/>
      <c r="G59" s="10"/>
      <c r="H59" s="16"/>
      <c r="I59" s="43"/>
      <c r="J59" s="43"/>
      <c r="K59" s="43"/>
    </row>
    <row r="60" spans="1:11" x14ac:dyDescent="0.25">
      <c r="A60" s="25"/>
      <c r="B60" s="26"/>
      <c r="C60" s="26"/>
      <c r="D60" s="26"/>
      <c r="E60" s="26"/>
      <c r="F60" s="26"/>
      <c r="G60" s="175" t="s">
        <v>22</v>
      </c>
      <c r="H60" s="176"/>
      <c r="I60" s="44">
        <f>SUM(I16:I59)</f>
        <v>1745566974</v>
      </c>
      <c r="J60" s="44">
        <f>SUM(J16:J59)</f>
        <v>450891097</v>
      </c>
      <c r="K60" s="44">
        <f>SUM(K16:K59)</f>
        <v>1294675877</v>
      </c>
    </row>
    <row r="61" spans="1:11" ht="12.75" customHeight="1" x14ac:dyDescent="0.25">
      <c r="A61" s="25"/>
      <c r="B61" s="26"/>
      <c r="C61" s="26"/>
      <c r="D61" s="26"/>
      <c r="E61" s="26"/>
      <c r="F61" s="26"/>
      <c r="G61" s="26"/>
      <c r="H61" s="26"/>
      <c r="I61" s="30"/>
      <c r="J61" s="30"/>
      <c r="K61" s="31"/>
    </row>
    <row r="62" spans="1:11" ht="24.95" customHeight="1" x14ac:dyDescent="0.25">
      <c r="A62" s="151" t="s">
        <v>29</v>
      </c>
      <c r="B62" s="152" t="s">
        <v>23</v>
      </c>
      <c r="C62" s="151" t="s">
        <v>9</v>
      </c>
      <c r="D62" s="153" t="s">
        <v>0</v>
      </c>
      <c r="E62" s="151" t="s">
        <v>18</v>
      </c>
      <c r="F62" s="151" t="s">
        <v>25</v>
      </c>
      <c r="G62" s="151" t="s">
        <v>19</v>
      </c>
      <c r="H62" s="151" t="s">
        <v>30</v>
      </c>
      <c r="I62" s="151" t="s">
        <v>15</v>
      </c>
      <c r="J62" s="151" t="s">
        <v>31</v>
      </c>
      <c r="K62" s="151" t="s">
        <v>6</v>
      </c>
    </row>
    <row r="63" spans="1:11" ht="24.95" customHeight="1" x14ac:dyDescent="0.25">
      <c r="A63" s="154">
        <v>2300000000</v>
      </c>
      <c r="B63" s="154"/>
      <c r="C63" s="154">
        <v>0</v>
      </c>
      <c r="D63" s="155">
        <f>+A63+B63-C63</f>
        <v>2300000000</v>
      </c>
      <c r="E63" s="155">
        <f>+I60</f>
        <v>1745566974</v>
      </c>
      <c r="F63" s="156">
        <f>+E63/D63</f>
        <v>0.75894216260869563</v>
      </c>
      <c r="G63" s="155">
        <f>+I12</f>
        <v>53189679</v>
      </c>
      <c r="H63" s="155">
        <f>+D63-E63-G63</f>
        <v>501243347</v>
      </c>
      <c r="I63" s="155">
        <f>+J60</f>
        <v>450891097</v>
      </c>
      <c r="J63" s="156">
        <f>+I63/D63</f>
        <v>0.19603960739130435</v>
      </c>
      <c r="K63" s="155">
        <f>+K60</f>
        <v>1294675877</v>
      </c>
    </row>
    <row r="64" spans="1:11" x14ac:dyDescent="0.25">
      <c r="A64" s="157">
        <v>1</v>
      </c>
      <c r="B64" s="157">
        <v>2</v>
      </c>
      <c r="C64" s="157">
        <v>3</v>
      </c>
      <c r="D64" s="157" t="s">
        <v>5</v>
      </c>
      <c r="E64" s="157">
        <v>5</v>
      </c>
      <c r="F64" s="157" t="s">
        <v>21</v>
      </c>
      <c r="G64" s="157">
        <v>7</v>
      </c>
      <c r="H64" s="157" t="s">
        <v>12</v>
      </c>
      <c r="I64" s="157">
        <v>9</v>
      </c>
      <c r="J64" s="157" t="s">
        <v>33</v>
      </c>
      <c r="K64" s="157" t="s">
        <v>34</v>
      </c>
    </row>
    <row r="67" spans="2:11" x14ac:dyDescent="0.25">
      <c r="B67" s="113"/>
    </row>
    <row r="68" spans="2:11" x14ac:dyDescent="0.25">
      <c r="K68" s="113"/>
    </row>
  </sheetData>
  <mergeCells count="15">
    <mergeCell ref="A6:A7"/>
    <mergeCell ref="B6:B7"/>
    <mergeCell ref="D6:D7"/>
    <mergeCell ref="E6:H6"/>
    <mergeCell ref="I6:I7"/>
    <mergeCell ref="J6:K7"/>
    <mergeCell ref="E7:H7"/>
    <mergeCell ref="G60:H60"/>
    <mergeCell ref="G12:H12"/>
    <mergeCell ref="A14:A15"/>
    <mergeCell ref="E14:H14"/>
    <mergeCell ref="I14:I15"/>
    <mergeCell ref="J14:J15"/>
    <mergeCell ref="E15:F15"/>
    <mergeCell ref="G15:H15"/>
  </mergeCells>
  <printOptions horizontalCentered="1" verticalCentered="1"/>
  <pageMargins left="0.19685039370078741" right="0.19685039370078741" top="0.19685039370078741" bottom="0.39370078740157483" header="0" footer="0"/>
  <pageSetup scale="80" orientation="landscape" horizontalDpi="4294967293"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3" sqref="B3:K3"/>
    </sheetView>
  </sheetViews>
  <sheetFormatPr baseColWidth="10" defaultRowHeight="15" x14ac:dyDescent="0.25"/>
  <cols>
    <col min="1"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32</v>
      </c>
      <c r="B1" s="1"/>
      <c r="C1" s="1"/>
      <c r="D1" s="1"/>
      <c r="E1" s="2"/>
      <c r="F1" s="1"/>
      <c r="G1" s="2"/>
      <c r="H1" s="2"/>
      <c r="I1" s="2"/>
      <c r="J1" s="2"/>
      <c r="K1" s="2"/>
    </row>
    <row r="2" spans="1:11" ht="12.75" customHeight="1" x14ac:dyDescent="0.25">
      <c r="A2" s="2"/>
      <c r="B2" s="2"/>
      <c r="C2" s="2"/>
      <c r="D2" s="2"/>
      <c r="E2" s="2"/>
      <c r="F2" s="2"/>
      <c r="G2" s="2"/>
      <c r="H2" s="2"/>
      <c r="I2" s="2"/>
      <c r="J2" s="2"/>
      <c r="K2" s="138"/>
    </row>
    <row r="3" spans="1:11" ht="15" customHeight="1" x14ac:dyDescent="0.25">
      <c r="A3" s="150" t="s">
        <v>53</v>
      </c>
      <c r="B3" s="191" t="s">
        <v>1332</v>
      </c>
      <c r="C3" s="191"/>
      <c r="D3" s="191"/>
      <c r="E3" s="191"/>
      <c r="F3" s="191"/>
      <c r="G3" s="191"/>
      <c r="H3" s="191"/>
      <c r="I3" s="191"/>
      <c r="J3" s="191"/>
      <c r="K3" s="191"/>
    </row>
    <row r="4" spans="1:11" ht="12.75" customHeight="1" x14ac:dyDescent="0.25">
      <c r="A4" s="5"/>
      <c r="B4" s="5"/>
      <c r="C4" s="5"/>
      <c r="D4" s="5"/>
      <c r="E4" s="5"/>
      <c r="F4" s="5"/>
      <c r="G4" s="5"/>
      <c r="H4" s="5"/>
      <c r="I4" s="5"/>
      <c r="J4" s="5"/>
      <c r="K4" s="6"/>
    </row>
    <row r="5" spans="1:11" x14ac:dyDescent="0.25">
      <c r="A5" s="177" t="s">
        <v>7</v>
      </c>
      <c r="B5" s="182" t="s">
        <v>35</v>
      </c>
      <c r="C5" s="49"/>
      <c r="D5" s="177" t="s">
        <v>20</v>
      </c>
      <c r="E5" s="179" t="s">
        <v>19</v>
      </c>
      <c r="F5" s="180"/>
      <c r="G5" s="180"/>
      <c r="H5" s="181"/>
      <c r="I5" s="177" t="s">
        <v>10</v>
      </c>
      <c r="J5" s="184" t="s">
        <v>28</v>
      </c>
      <c r="K5" s="185"/>
    </row>
    <row r="6" spans="1:11" x14ac:dyDescent="0.25">
      <c r="A6" s="178"/>
      <c r="B6" s="183"/>
      <c r="C6" s="50"/>
      <c r="D6" s="178"/>
      <c r="E6" s="179" t="s">
        <v>4</v>
      </c>
      <c r="F6" s="180"/>
      <c r="G6" s="180"/>
      <c r="H6" s="181"/>
      <c r="I6" s="178"/>
      <c r="J6" s="186"/>
      <c r="K6" s="187"/>
    </row>
    <row r="7" spans="1:11" ht="12.75" customHeight="1" x14ac:dyDescent="0.25">
      <c r="A7" s="7"/>
      <c r="B7" s="8"/>
      <c r="C7" s="9"/>
      <c r="D7" s="10"/>
      <c r="E7" s="8"/>
      <c r="F7" s="11"/>
      <c r="G7" s="12"/>
      <c r="H7" s="13"/>
      <c r="I7" s="14"/>
      <c r="J7" s="8"/>
      <c r="K7" s="9"/>
    </row>
    <row r="8" spans="1:11" ht="12.75" customHeight="1" x14ac:dyDescent="0.25">
      <c r="A8" s="37"/>
      <c r="B8" s="10"/>
      <c r="C8" s="16"/>
      <c r="D8" s="24"/>
      <c r="E8" s="10"/>
      <c r="F8" s="17"/>
      <c r="G8" s="18"/>
      <c r="H8" s="19"/>
      <c r="I8" s="136"/>
      <c r="J8" s="10"/>
      <c r="K8" s="16"/>
    </row>
    <row r="9" spans="1:11" ht="15" customHeight="1" x14ac:dyDescent="0.25">
      <c r="A9" s="37"/>
      <c r="B9" s="10"/>
      <c r="C9" s="16"/>
      <c r="D9" s="24"/>
      <c r="E9" s="10"/>
      <c r="F9" s="17"/>
      <c r="G9" s="18"/>
      <c r="H9" s="19"/>
      <c r="I9" s="20"/>
      <c r="J9" s="10"/>
      <c r="K9" s="16"/>
    </row>
    <row r="10" spans="1:11" ht="12.75" customHeight="1" x14ac:dyDescent="0.25">
      <c r="A10" s="15"/>
      <c r="B10" s="22"/>
      <c r="C10" s="23"/>
      <c r="D10" s="24"/>
      <c r="E10" s="10"/>
      <c r="F10" s="17"/>
      <c r="G10" s="17"/>
      <c r="H10" s="16"/>
      <c r="I10" s="20"/>
      <c r="J10" s="21"/>
      <c r="K10" s="19"/>
    </row>
    <row r="11" spans="1:11" x14ac:dyDescent="0.25">
      <c r="A11" s="25"/>
      <c r="B11" s="26"/>
      <c r="C11" s="26"/>
      <c r="D11" s="26"/>
      <c r="E11" s="26"/>
      <c r="F11" s="26"/>
      <c r="G11" s="175" t="s">
        <v>22</v>
      </c>
      <c r="H11" s="176"/>
      <c r="I11" s="27">
        <f>SUM(I8:I10)</f>
        <v>0</v>
      </c>
      <c r="J11" s="28"/>
      <c r="K11" s="29"/>
    </row>
    <row r="12" spans="1:11" x14ac:dyDescent="0.25">
      <c r="A12" s="177" t="s">
        <v>7</v>
      </c>
      <c r="B12" s="45" t="s">
        <v>16</v>
      </c>
      <c r="C12" s="51" t="s">
        <v>26</v>
      </c>
      <c r="D12" s="32" t="s">
        <v>26</v>
      </c>
      <c r="E12" s="179" t="s">
        <v>18</v>
      </c>
      <c r="F12" s="180"/>
      <c r="G12" s="180"/>
      <c r="H12" s="181"/>
      <c r="I12" s="177" t="s">
        <v>10</v>
      </c>
      <c r="J12" s="177" t="s">
        <v>8</v>
      </c>
      <c r="K12" s="51" t="s">
        <v>1</v>
      </c>
    </row>
    <row r="13" spans="1:11" x14ac:dyDescent="0.25">
      <c r="A13" s="178"/>
      <c r="B13" s="52" t="s">
        <v>17</v>
      </c>
      <c r="C13" s="52" t="s">
        <v>14</v>
      </c>
      <c r="D13" s="52" t="s">
        <v>13</v>
      </c>
      <c r="E13" s="179" t="s">
        <v>4</v>
      </c>
      <c r="F13" s="181"/>
      <c r="G13" s="179" t="s">
        <v>11</v>
      </c>
      <c r="H13" s="181"/>
      <c r="I13" s="178"/>
      <c r="J13" s="178"/>
      <c r="K13" s="52" t="s">
        <v>2</v>
      </c>
    </row>
    <row r="14" spans="1:11" ht="12.75" customHeight="1" x14ac:dyDescent="0.25">
      <c r="A14" s="33"/>
      <c r="B14" s="7"/>
      <c r="C14" s="121"/>
      <c r="D14" s="121"/>
      <c r="E14" s="10"/>
      <c r="F14" s="16"/>
      <c r="G14" s="8"/>
      <c r="H14" s="16"/>
      <c r="I14" s="35"/>
      <c r="J14" s="35"/>
      <c r="K14" s="35">
        <f>+I14-J14</f>
        <v>0</v>
      </c>
    </row>
    <row r="15" spans="1:11" x14ac:dyDescent="0.25">
      <c r="A15" s="33"/>
      <c r="B15" s="38"/>
      <c r="C15" s="133"/>
      <c r="D15" s="133"/>
      <c r="E15" s="10"/>
      <c r="F15" s="40"/>
      <c r="G15" s="41"/>
      <c r="H15" s="42"/>
      <c r="I15" s="35"/>
      <c r="J15" s="35"/>
      <c r="K15" s="35">
        <f>+I15-J15</f>
        <v>0</v>
      </c>
    </row>
    <row r="16" spans="1:11" x14ac:dyDescent="0.25">
      <c r="A16" s="37"/>
      <c r="B16" s="38"/>
      <c r="C16" s="39"/>
      <c r="D16" s="39"/>
      <c r="E16" s="112"/>
      <c r="F16" s="40"/>
      <c r="G16" s="41"/>
      <c r="H16" s="23"/>
      <c r="I16" s="35"/>
      <c r="J16" s="35"/>
      <c r="K16" s="35">
        <f>+I16-J16</f>
        <v>0</v>
      </c>
    </row>
    <row r="17" spans="1:11" x14ac:dyDescent="0.25">
      <c r="A17" s="37"/>
      <c r="B17" s="38"/>
      <c r="C17" s="39"/>
      <c r="D17" s="39"/>
      <c r="E17" s="10"/>
      <c r="F17" s="40"/>
      <c r="G17" s="135"/>
      <c r="H17" s="23"/>
      <c r="I17" s="35"/>
      <c r="J17" s="35"/>
      <c r="K17" s="35"/>
    </row>
    <row r="18" spans="1:11" x14ac:dyDescent="0.25">
      <c r="A18" s="25"/>
      <c r="B18" s="26"/>
      <c r="C18" s="26"/>
      <c r="D18" s="26"/>
      <c r="E18" s="26"/>
      <c r="F18" s="26"/>
      <c r="G18" s="175" t="s">
        <v>22</v>
      </c>
      <c r="H18" s="176"/>
      <c r="I18" s="44">
        <f>SUM(I14:I17)</f>
        <v>0</v>
      </c>
      <c r="J18" s="44">
        <f>SUM(J14:J17)</f>
        <v>0</v>
      </c>
      <c r="K18" s="44">
        <f>SUM(K14:K17)</f>
        <v>0</v>
      </c>
    </row>
    <row r="19" spans="1:11" ht="12.75" customHeight="1" x14ac:dyDescent="0.25">
      <c r="A19" s="25"/>
      <c r="B19" s="26"/>
      <c r="C19" s="26"/>
      <c r="D19" s="26"/>
      <c r="E19" s="26"/>
      <c r="F19" s="30"/>
      <c r="G19" s="26"/>
      <c r="H19" s="26"/>
      <c r="I19" s="30"/>
      <c r="J19" s="30"/>
      <c r="K19" s="31"/>
    </row>
    <row r="20" spans="1:11" ht="24.95" customHeight="1" x14ac:dyDescent="0.25">
      <c r="A20" s="151" t="s">
        <v>29</v>
      </c>
      <c r="B20" s="152" t="s">
        <v>23</v>
      </c>
      <c r="C20" s="151" t="s">
        <v>9</v>
      </c>
      <c r="D20" s="153" t="s">
        <v>0</v>
      </c>
      <c r="E20" s="151" t="s">
        <v>18</v>
      </c>
      <c r="F20" s="151" t="s">
        <v>25</v>
      </c>
      <c r="G20" s="151" t="s">
        <v>19</v>
      </c>
      <c r="H20" s="151" t="s">
        <v>30</v>
      </c>
      <c r="I20" s="151" t="s">
        <v>15</v>
      </c>
      <c r="J20" s="151" t="s">
        <v>31</v>
      </c>
      <c r="K20" s="151" t="s">
        <v>6</v>
      </c>
    </row>
    <row r="21" spans="1:11" ht="24.95" customHeight="1" x14ac:dyDescent="0.25">
      <c r="A21" s="154">
        <v>0</v>
      </c>
      <c r="B21" s="154"/>
      <c r="C21" s="154">
        <v>0</v>
      </c>
      <c r="D21" s="155">
        <f>+A21+B21-C21</f>
        <v>0</v>
      </c>
      <c r="E21" s="155">
        <f>+I18</f>
        <v>0</v>
      </c>
      <c r="F21" s="156">
        <v>0</v>
      </c>
      <c r="G21" s="155">
        <f>+I11</f>
        <v>0</v>
      </c>
      <c r="H21" s="155">
        <f>+D21-E21-G21</f>
        <v>0</v>
      </c>
      <c r="I21" s="155">
        <f>+J18</f>
        <v>0</v>
      </c>
      <c r="J21" s="156">
        <v>0</v>
      </c>
      <c r="K21" s="155">
        <f>+K18</f>
        <v>0</v>
      </c>
    </row>
    <row r="22" spans="1:11" x14ac:dyDescent="0.25">
      <c r="A22" s="157">
        <v>1</v>
      </c>
      <c r="B22" s="157">
        <v>2</v>
      </c>
      <c r="C22" s="157">
        <v>3</v>
      </c>
      <c r="D22" s="157" t="s">
        <v>5</v>
      </c>
      <c r="E22" s="157">
        <v>5</v>
      </c>
      <c r="F22" s="157" t="s">
        <v>21</v>
      </c>
      <c r="G22" s="157">
        <v>7</v>
      </c>
      <c r="H22" s="157" t="s">
        <v>12</v>
      </c>
      <c r="I22" s="157">
        <v>9</v>
      </c>
      <c r="J22" s="157" t="s">
        <v>33</v>
      </c>
      <c r="K22" s="157" t="s">
        <v>34</v>
      </c>
    </row>
    <row r="24" spans="1:11" x14ac:dyDescent="0.25">
      <c r="B24" s="113"/>
    </row>
    <row r="25" spans="1:11" x14ac:dyDescent="0.25">
      <c r="B25" s="113"/>
      <c r="I25" s="113"/>
    </row>
    <row r="26" spans="1:11" x14ac:dyDescent="0.25">
      <c r="B26" s="113"/>
    </row>
  </sheetData>
  <mergeCells count="16">
    <mergeCell ref="G18:H18"/>
    <mergeCell ref="G11:H11"/>
    <mergeCell ref="A12:A13"/>
    <mergeCell ref="E12:H12"/>
    <mergeCell ref="I12:I13"/>
    <mergeCell ref="J12:J13"/>
    <mergeCell ref="E13:F13"/>
    <mergeCell ref="G13:H13"/>
    <mergeCell ref="B3:K3"/>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verticalDpi="0" r:id="rId1"/>
  <headerFooter>
    <oddHeader>&amp;R&amp;D</oddHeader>
  </headerFooter>
  <ignoredErrors>
    <ignoredError sqref="A3"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C16" workbookViewId="0">
      <selection activeCell="F18" sqref="F18"/>
    </sheetView>
  </sheetViews>
  <sheetFormatPr baseColWidth="10" defaultRowHeight="23.1" customHeight="1" x14ac:dyDescent="0.2"/>
  <cols>
    <col min="1" max="2" width="20.5703125" style="55" customWidth="1"/>
    <col min="3" max="3" width="12.7109375" style="55" customWidth="1"/>
    <col min="4" max="4" width="40.7109375" style="55" customWidth="1"/>
    <col min="5" max="6" width="18.5703125" style="55" customWidth="1"/>
    <col min="7" max="7" width="16.42578125" style="55" customWidth="1"/>
    <col min="8" max="8" width="18.5703125" style="55" customWidth="1"/>
    <col min="9" max="9" width="19.42578125" style="55" customWidth="1"/>
    <col min="10" max="10" width="15.7109375" style="55" customWidth="1"/>
    <col min="11" max="11" width="18.5703125" style="55" customWidth="1"/>
    <col min="12" max="12" width="18.7109375" style="55" customWidth="1"/>
    <col min="13" max="13" width="16.7109375" style="55" customWidth="1"/>
    <col min="14" max="14" width="12.7109375" style="55" customWidth="1"/>
    <col min="15" max="15" width="16.7109375" style="55" customWidth="1"/>
    <col min="16" max="16384" width="11.42578125" style="55"/>
  </cols>
  <sheetData>
    <row r="1" spans="1:16" ht="12.75" customHeight="1" x14ac:dyDescent="0.2">
      <c r="C1" s="56"/>
      <c r="D1" s="57"/>
      <c r="E1" s="56"/>
      <c r="F1" s="57" t="s">
        <v>432</v>
      </c>
      <c r="G1" s="56"/>
      <c r="H1" s="56"/>
      <c r="I1" s="56"/>
      <c r="J1" s="56"/>
      <c r="K1" s="56"/>
      <c r="L1" s="56"/>
      <c r="M1" s="56"/>
      <c r="N1" s="56"/>
      <c r="O1" s="108"/>
    </row>
    <row r="2" spans="1:16" ht="12.75" customHeight="1" x14ac:dyDescent="0.2">
      <c r="C2" s="56"/>
      <c r="D2" s="56"/>
      <c r="E2" s="57"/>
      <c r="F2" s="57"/>
      <c r="G2" s="56"/>
      <c r="H2" s="56"/>
      <c r="I2" s="56"/>
      <c r="J2" s="56"/>
      <c r="K2" s="56"/>
      <c r="L2" s="56"/>
      <c r="M2" s="58"/>
      <c r="N2" s="56"/>
      <c r="O2" s="137" t="s">
        <v>1332</v>
      </c>
    </row>
    <row r="3" spans="1:16" ht="33.950000000000003" customHeight="1" x14ac:dyDescent="0.2">
      <c r="A3" s="59" t="s">
        <v>62</v>
      </c>
      <c r="B3" s="59" t="s">
        <v>54</v>
      </c>
      <c r="C3" s="59" t="s">
        <v>3</v>
      </c>
      <c r="D3" s="59" t="s">
        <v>37</v>
      </c>
      <c r="E3" s="80" t="s">
        <v>29</v>
      </c>
      <c r="F3" s="59" t="s">
        <v>23</v>
      </c>
      <c r="G3" s="59" t="s">
        <v>9</v>
      </c>
      <c r="H3" s="80" t="s">
        <v>0</v>
      </c>
      <c r="I3" s="60" t="s">
        <v>18</v>
      </c>
      <c r="J3" s="80" t="s">
        <v>25</v>
      </c>
      <c r="K3" s="61" t="s">
        <v>19</v>
      </c>
      <c r="L3" s="80" t="s">
        <v>30</v>
      </c>
      <c r="M3" s="62" t="s">
        <v>8</v>
      </c>
      <c r="N3" s="80" t="s">
        <v>31</v>
      </c>
      <c r="O3" s="80" t="s">
        <v>6</v>
      </c>
    </row>
    <row r="4" spans="1:16" ht="38.25" customHeight="1" x14ac:dyDescent="0.2">
      <c r="B4" s="80" t="s">
        <v>71</v>
      </c>
      <c r="C4" s="93" t="s">
        <v>55</v>
      </c>
      <c r="D4" s="63" t="s">
        <v>40</v>
      </c>
      <c r="E4" s="81">
        <f>+'1131'!A198</f>
        <v>8900000000</v>
      </c>
      <c r="F4" s="81">
        <f>+'1131'!B198</f>
        <v>0</v>
      </c>
      <c r="G4" s="81">
        <f>+'1131'!C198</f>
        <v>0</v>
      </c>
      <c r="H4" s="81">
        <f>+'1131'!D198</f>
        <v>8900000000</v>
      </c>
      <c r="I4" s="81">
        <f>+'1131'!E198</f>
        <v>7813135076</v>
      </c>
      <c r="J4" s="64">
        <f>+'1131'!F198</f>
        <v>0.87788034561797756</v>
      </c>
      <c r="K4" s="81">
        <f>+'1131'!G198</f>
        <v>91671043</v>
      </c>
      <c r="L4" s="81">
        <f>+'1131'!H198</f>
        <v>995193881</v>
      </c>
      <c r="M4" s="81">
        <f>+'1131'!I198</f>
        <v>3123996480</v>
      </c>
      <c r="N4" s="64">
        <f>+'1131'!J198</f>
        <v>0.3510108404494382</v>
      </c>
      <c r="O4" s="81">
        <f>+'1131'!K198</f>
        <v>4689138596</v>
      </c>
    </row>
    <row r="5" spans="1:16" ht="38.25" customHeight="1" x14ac:dyDescent="0.2">
      <c r="B5" s="80" t="s">
        <v>72</v>
      </c>
      <c r="C5" s="95" t="s">
        <v>56</v>
      </c>
      <c r="D5" s="63" t="s">
        <v>42</v>
      </c>
      <c r="E5" s="81">
        <f>+'1128'!A223</f>
        <v>7741687000</v>
      </c>
      <c r="F5" s="81">
        <f>+'1128'!B223</f>
        <v>0</v>
      </c>
      <c r="G5" s="81">
        <f>+'1128'!C223</f>
        <v>0</v>
      </c>
      <c r="H5" s="81">
        <f>+'1128'!D223</f>
        <v>7741687000</v>
      </c>
      <c r="I5" s="81">
        <f>+'1128'!E223</f>
        <v>6841174937</v>
      </c>
      <c r="J5" s="64">
        <f>+'1128'!F223</f>
        <v>0.88368012514585004</v>
      </c>
      <c r="K5" s="81">
        <f>+'1128'!G223</f>
        <v>194881700</v>
      </c>
      <c r="L5" s="81">
        <f>+'1128'!H223</f>
        <v>705630363</v>
      </c>
      <c r="M5" s="81">
        <f>+'1128'!I223</f>
        <v>1845519571</v>
      </c>
      <c r="N5" s="64">
        <f>+'1128'!J223</f>
        <v>0.23838726249201239</v>
      </c>
      <c r="O5" s="81">
        <f>+'1128'!K223</f>
        <v>4995655366</v>
      </c>
    </row>
    <row r="6" spans="1:16" ht="38.25" customHeight="1" x14ac:dyDescent="0.2">
      <c r="B6" s="80" t="s">
        <v>74</v>
      </c>
      <c r="C6" s="92" t="s">
        <v>57</v>
      </c>
      <c r="D6" s="63" t="s">
        <v>45</v>
      </c>
      <c r="E6" s="81">
        <f>+'1120'!A42</f>
        <v>5300000000</v>
      </c>
      <c r="F6" s="81">
        <f>+'1120'!B42</f>
        <v>0</v>
      </c>
      <c r="G6" s="81">
        <f>+'1120'!C42</f>
        <v>0</v>
      </c>
      <c r="H6" s="81">
        <f>+'1120'!D42</f>
        <v>5300000000</v>
      </c>
      <c r="I6" s="81">
        <f>+'1120'!E42</f>
        <v>1358007677</v>
      </c>
      <c r="J6" s="64">
        <f>+'1120'!F42</f>
        <v>0.25622786358490568</v>
      </c>
      <c r="K6" s="81">
        <f>+'1120'!G42</f>
        <v>134280683</v>
      </c>
      <c r="L6" s="81">
        <f>+'1120'!H42</f>
        <v>3807711640</v>
      </c>
      <c r="M6" s="81">
        <f>+'1120'!I42</f>
        <v>228172701</v>
      </c>
      <c r="N6" s="64">
        <f>+'1120'!J42</f>
        <v>4.3051453018867925E-2</v>
      </c>
      <c r="O6" s="81">
        <f>+'1120'!K42</f>
        <v>1129834976</v>
      </c>
    </row>
    <row r="7" spans="1:16" ht="38.25" customHeight="1" x14ac:dyDescent="0.2">
      <c r="B7" s="80" t="s">
        <v>73</v>
      </c>
      <c r="C7" s="96" t="s">
        <v>58</v>
      </c>
      <c r="D7" s="63" t="s">
        <v>48</v>
      </c>
      <c r="E7" s="81">
        <f>+'1094'!A271</f>
        <v>25000000000</v>
      </c>
      <c r="F7" s="81">
        <f>+'1094'!B271</f>
        <v>0</v>
      </c>
      <c r="G7" s="81">
        <f>+'1094'!C271</f>
        <v>0</v>
      </c>
      <c r="H7" s="81">
        <f>+'1094'!D271</f>
        <v>25000000000</v>
      </c>
      <c r="I7" s="81">
        <f>+'1094'!E271</f>
        <v>11684004461</v>
      </c>
      <c r="J7" s="64">
        <f>+'1094'!F271</f>
        <v>0.46736017844</v>
      </c>
      <c r="K7" s="81">
        <f>+'1094'!G271</f>
        <v>83734667</v>
      </c>
      <c r="L7" s="81">
        <f>+'1094'!H271</f>
        <v>13232260872</v>
      </c>
      <c r="M7" s="81">
        <f>+'1094'!I271</f>
        <v>3144559095</v>
      </c>
      <c r="N7" s="64">
        <f>+'1094'!J271</f>
        <v>0.12578236379999999</v>
      </c>
      <c r="O7" s="81">
        <f>+'1094'!K271</f>
        <v>8539445366</v>
      </c>
    </row>
    <row r="8" spans="1:16" ht="38.25" customHeight="1" x14ac:dyDescent="0.2">
      <c r="B8" s="80" t="s">
        <v>75</v>
      </c>
      <c r="C8" s="94" t="s">
        <v>59</v>
      </c>
      <c r="D8" s="63" t="s">
        <v>51</v>
      </c>
      <c r="E8" s="81">
        <f>+'1129'!A63</f>
        <v>2300000000</v>
      </c>
      <c r="F8" s="81">
        <f>+'1129'!B63</f>
        <v>0</v>
      </c>
      <c r="G8" s="81">
        <f>+'1129'!C63</f>
        <v>0</v>
      </c>
      <c r="H8" s="81">
        <f>+'1129'!D63</f>
        <v>2300000000</v>
      </c>
      <c r="I8" s="81">
        <f>+'1129'!E63</f>
        <v>1745566974</v>
      </c>
      <c r="J8" s="64">
        <f>+'1129'!F63</f>
        <v>0.75894216260869563</v>
      </c>
      <c r="K8" s="81">
        <f>+'1129'!G63</f>
        <v>53189679</v>
      </c>
      <c r="L8" s="81">
        <f>+'1129'!H63</f>
        <v>501243347</v>
      </c>
      <c r="M8" s="81">
        <f>+'1129'!I63</f>
        <v>450891097</v>
      </c>
      <c r="N8" s="64">
        <f>+'1129'!J63</f>
        <v>0.19603960739130435</v>
      </c>
      <c r="O8" s="81">
        <f>+'1129'!K63</f>
        <v>1294675877</v>
      </c>
    </row>
    <row r="9" spans="1:16" ht="38.25" customHeight="1" x14ac:dyDescent="0.2">
      <c r="B9" s="82"/>
      <c r="C9" s="83"/>
      <c r="D9" s="78" t="s">
        <v>60</v>
      </c>
      <c r="E9" s="71">
        <f>SUM(E4:E8)</f>
        <v>49241687000</v>
      </c>
      <c r="F9" s="71">
        <f>SUM(F4:F8)</f>
        <v>0</v>
      </c>
      <c r="G9" s="71">
        <f>SUM(G4:G8)</f>
        <v>0</v>
      </c>
      <c r="H9" s="71">
        <f>SUM(H4:H8)</f>
        <v>49241687000</v>
      </c>
      <c r="I9" s="71">
        <f>SUM(I4:I8)</f>
        <v>29441889125</v>
      </c>
      <c r="J9" s="66">
        <f>+I9/H9</f>
        <v>0.59790577696901404</v>
      </c>
      <c r="K9" s="71">
        <f>SUM(K4:K8)</f>
        <v>557757772</v>
      </c>
      <c r="L9" s="71">
        <f>SUM(L4:L8)</f>
        <v>19242040103</v>
      </c>
      <c r="M9" s="71">
        <f>SUM(M4:M8)</f>
        <v>8793138944</v>
      </c>
      <c r="N9" s="66">
        <f>+M9/H9</f>
        <v>0.17857103360410864</v>
      </c>
      <c r="O9" s="71">
        <f>SUM(O4:O8)</f>
        <v>20648750181</v>
      </c>
    </row>
    <row r="10" spans="1:16" ht="38.25" customHeight="1" x14ac:dyDescent="0.2">
      <c r="B10" s="82"/>
      <c r="C10" s="83"/>
      <c r="D10" s="70" t="s">
        <v>61</v>
      </c>
      <c r="E10" s="71">
        <f>+E9</f>
        <v>49241687000</v>
      </c>
      <c r="F10" s="71">
        <f t="shared" ref="F10:O10" si="0">+F9</f>
        <v>0</v>
      </c>
      <c r="G10" s="71">
        <f t="shared" si="0"/>
        <v>0</v>
      </c>
      <c r="H10" s="71">
        <f t="shared" si="0"/>
        <v>49241687000</v>
      </c>
      <c r="I10" s="71">
        <f t="shared" si="0"/>
        <v>29441889125</v>
      </c>
      <c r="J10" s="66">
        <f>+I10/H10</f>
        <v>0.59790577696901404</v>
      </c>
      <c r="K10" s="71">
        <f t="shared" si="0"/>
        <v>557757772</v>
      </c>
      <c r="L10" s="71">
        <f t="shared" si="0"/>
        <v>19242040103</v>
      </c>
      <c r="M10" s="71">
        <f t="shared" si="0"/>
        <v>8793138944</v>
      </c>
      <c r="N10" s="66">
        <f>+M10/H10</f>
        <v>0.17857103360410864</v>
      </c>
      <c r="O10" s="71">
        <f t="shared" si="0"/>
        <v>20648750181</v>
      </c>
    </row>
    <row r="11" spans="1:16" ht="38.25" customHeight="1" x14ac:dyDescent="0.2">
      <c r="B11" s="84"/>
      <c r="C11" s="85"/>
      <c r="D11" s="70" t="s">
        <v>63</v>
      </c>
      <c r="E11" s="71">
        <f>+PASIVOS!A21</f>
        <v>0</v>
      </c>
      <c r="F11" s="71">
        <f>+PASIVOS!B21</f>
        <v>0</v>
      </c>
      <c r="G11" s="71">
        <f>+PASIVOS!C21</f>
        <v>0</v>
      </c>
      <c r="H11" s="71">
        <f>+PASIVOS!D21</f>
        <v>0</v>
      </c>
      <c r="I11" s="71">
        <f>+PASIVOS!E21</f>
        <v>0</v>
      </c>
      <c r="J11" s="66">
        <f>+PASIVOS!F21</f>
        <v>0</v>
      </c>
      <c r="K11" s="71">
        <f>+PASIVOS!G21</f>
        <v>0</v>
      </c>
      <c r="L11" s="71">
        <f>+PASIVOS!H21</f>
        <v>0</v>
      </c>
      <c r="M11" s="71">
        <f>+PASIVOS!I21</f>
        <v>0</v>
      </c>
      <c r="N11" s="66">
        <f>+PASIVOS!J21</f>
        <v>0</v>
      </c>
      <c r="O11" s="71">
        <f>+PASIVOS!K21</f>
        <v>0</v>
      </c>
    </row>
    <row r="12" spans="1:16" ht="38.25" customHeight="1" x14ac:dyDescent="0.2">
      <c r="B12" s="84"/>
      <c r="C12" s="85"/>
      <c r="D12" s="78" t="s">
        <v>27</v>
      </c>
      <c r="E12" s="65">
        <f>+E11+E10</f>
        <v>49241687000</v>
      </c>
      <c r="F12" s="65">
        <f>+F11+F10</f>
        <v>0</v>
      </c>
      <c r="G12" s="65">
        <f>+G11+G10</f>
        <v>0</v>
      </c>
      <c r="H12" s="65">
        <f>+H11+H10</f>
        <v>49241687000</v>
      </c>
      <c r="I12" s="65">
        <f>+I11+I10</f>
        <v>29441889125</v>
      </c>
      <c r="J12" s="66">
        <f>+I12/H12</f>
        <v>0.59790577696901404</v>
      </c>
      <c r="K12" s="65">
        <f>+K11+K10</f>
        <v>557757772</v>
      </c>
      <c r="L12" s="65">
        <f>+L11+L10</f>
        <v>19242040103</v>
      </c>
      <c r="M12" s="140">
        <f>+M11+M10</f>
        <v>8793138944</v>
      </c>
      <c r="N12" s="66">
        <f>+M12/H12</f>
        <v>0.17857103360410864</v>
      </c>
      <c r="O12" s="140">
        <f>+O11+O10</f>
        <v>20648750181</v>
      </c>
    </row>
    <row r="13" spans="1:16" ht="27" customHeight="1" x14ac:dyDescent="0.2">
      <c r="B13" s="103"/>
      <c r="C13" s="104"/>
      <c r="D13" s="105"/>
      <c r="E13" s="106"/>
      <c r="F13" s="106"/>
      <c r="G13" s="106"/>
      <c r="H13" s="106"/>
      <c r="I13" s="106"/>
      <c r="J13" s="107"/>
      <c r="K13" s="106"/>
      <c r="L13" s="106"/>
      <c r="M13" s="106"/>
      <c r="N13" s="107"/>
      <c r="O13" s="106"/>
    </row>
    <row r="14" spans="1:16" ht="27" customHeight="1" x14ac:dyDescent="0.2">
      <c r="B14" s="97"/>
      <c r="C14" s="98"/>
      <c r="D14" s="99"/>
      <c r="E14" s="100"/>
      <c r="F14" s="100"/>
      <c r="G14" s="100"/>
      <c r="H14" s="100"/>
      <c r="I14" s="100"/>
      <c r="J14" s="100"/>
      <c r="K14" s="100"/>
      <c r="L14" s="100"/>
      <c r="M14" s="100"/>
      <c r="N14" s="100"/>
      <c r="O14" s="100"/>
      <c r="P14" s="100"/>
    </row>
    <row r="15" spans="1:16" ht="27" customHeight="1" x14ac:dyDescent="0.2">
      <c r="B15" s="97"/>
      <c r="C15" s="98"/>
      <c r="D15" s="99"/>
      <c r="E15" s="100"/>
      <c r="F15" s="100"/>
      <c r="G15" s="100"/>
      <c r="H15" s="100"/>
      <c r="I15" s="100"/>
      <c r="J15" s="100"/>
      <c r="K15" s="100"/>
      <c r="L15" s="100"/>
      <c r="M15" s="100"/>
      <c r="N15" s="100"/>
      <c r="O15" s="100"/>
    </row>
    <row r="16" spans="1:16" ht="38.25" customHeight="1" x14ac:dyDescent="0.2">
      <c r="B16" s="86" t="s">
        <v>64</v>
      </c>
      <c r="C16" s="87"/>
      <c r="D16" s="101" t="s">
        <v>64</v>
      </c>
      <c r="E16" s="71">
        <v>12328530000</v>
      </c>
      <c r="F16" s="71">
        <v>0</v>
      </c>
      <c r="G16" s="71">
        <v>0</v>
      </c>
      <c r="H16" s="71">
        <v>12328530000</v>
      </c>
      <c r="I16" s="71">
        <v>4347529818</v>
      </c>
      <c r="J16" s="102">
        <v>0.35263975656465124</v>
      </c>
      <c r="K16" s="71">
        <v>4494719213</v>
      </c>
      <c r="L16" s="71">
        <v>3486280969</v>
      </c>
      <c r="M16" s="71">
        <v>472273034</v>
      </c>
      <c r="N16" s="102">
        <v>3.8307327313150875E-2</v>
      </c>
      <c r="O16" s="71">
        <v>3875256784</v>
      </c>
    </row>
    <row r="17" spans="2:16" ht="38.25" customHeight="1" x14ac:dyDescent="0.2">
      <c r="B17" s="88" t="s">
        <v>65</v>
      </c>
      <c r="C17" s="89"/>
      <c r="D17" s="72" t="s">
        <v>65</v>
      </c>
      <c r="E17" s="73">
        <v>85080455000</v>
      </c>
      <c r="F17" s="73">
        <v>0</v>
      </c>
      <c r="G17" s="73">
        <v>0</v>
      </c>
      <c r="H17" s="73">
        <v>85080455000</v>
      </c>
      <c r="I17" s="73">
        <v>19947045739</v>
      </c>
      <c r="J17" s="74">
        <v>0.23444921326525581</v>
      </c>
      <c r="K17" s="73">
        <v>0</v>
      </c>
      <c r="L17" s="73">
        <v>65133409261</v>
      </c>
      <c r="M17" s="73">
        <v>19931302083</v>
      </c>
      <c r="N17" s="74">
        <v>0.23426416893280602</v>
      </c>
      <c r="O17" s="73">
        <v>15743656</v>
      </c>
    </row>
    <row r="18" spans="2:16" ht="38.25" customHeight="1" x14ac:dyDescent="0.2">
      <c r="B18" s="88" t="s">
        <v>66</v>
      </c>
      <c r="C18" s="89"/>
      <c r="D18" s="75" t="s">
        <v>66</v>
      </c>
      <c r="E18" s="76">
        <v>62534631000</v>
      </c>
      <c r="F18" s="76">
        <v>0</v>
      </c>
      <c r="G18" s="76">
        <v>0</v>
      </c>
      <c r="H18" s="76">
        <v>62534631000</v>
      </c>
      <c r="I18" s="76">
        <v>15730772532</v>
      </c>
      <c r="J18" s="77">
        <v>0.25155297601420246</v>
      </c>
      <c r="K18" s="76">
        <v>0</v>
      </c>
      <c r="L18" s="76">
        <v>46803858468</v>
      </c>
      <c r="M18" s="76">
        <v>15730608711</v>
      </c>
      <c r="N18" s="77">
        <v>0.25155035632975908</v>
      </c>
      <c r="O18" s="76">
        <v>163821</v>
      </c>
    </row>
    <row r="19" spans="2:16" ht="38.25" customHeight="1" x14ac:dyDescent="0.2">
      <c r="B19" s="88" t="s">
        <v>67</v>
      </c>
      <c r="C19" s="89"/>
      <c r="D19" s="75" t="s">
        <v>67</v>
      </c>
      <c r="E19" s="76">
        <v>562489000</v>
      </c>
      <c r="F19" s="76">
        <v>0</v>
      </c>
      <c r="G19" s="76">
        <v>0</v>
      </c>
      <c r="H19" s="76">
        <v>562489000</v>
      </c>
      <c r="I19" s="76">
        <v>112268000</v>
      </c>
      <c r="J19" s="77">
        <v>0.19959145867741412</v>
      </c>
      <c r="K19" s="76">
        <v>0</v>
      </c>
      <c r="L19" s="76">
        <v>450221000</v>
      </c>
      <c r="M19" s="76">
        <v>112268000</v>
      </c>
      <c r="N19" s="77">
        <v>0.19959145867741412</v>
      </c>
      <c r="O19" s="76">
        <v>0</v>
      </c>
    </row>
    <row r="20" spans="2:16" ht="38.25" customHeight="1" x14ac:dyDescent="0.2">
      <c r="B20" s="88" t="s">
        <v>68</v>
      </c>
      <c r="C20" s="89"/>
      <c r="D20" s="75" t="s">
        <v>68</v>
      </c>
      <c r="E20" s="76">
        <v>27192000</v>
      </c>
      <c r="F20" s="76">
        <v>0</v>
      </c>
      <c r="G20" s="76">
        <v>0</v>
      </c>
      <c r="H20" s="76">
        <v>27192000</v>
      </c>
      <c r="I20" s="76">
        <v>20000000</v>
      </c>
      <c r="J20" s="77">
        <v>0.73551044424830836</v>
      </c>
      <c r="K20" s="76">
        <v>0</v>
      </c>
      <c r="L20" s="76">
        <v>7192000</v>
      </c>
      <c r="M20" s="76">
        <v>5166667</v>
      </c>
      <c r="N20" s="77">
        <v>0.19000687702265373</v>
      </c>
      <c r="O20" s="76">
        <v>14833333</v>
      </c>
    </row>
    <row r="21" spans="2:16" ht="38.25" customHeight="1" x14ac:dyDescent="0.2">
      <c r="B21" s="88" t="s">
        <v>69</v>
      </c>
      <c r="C21" s="89"/>
      <c r="D21" s="75" t="s">
        <v>602</v>
      </c>
      <c r="E21" s="76">
        <v>249391000</v>
      </c>
      <c r="F21" s="76">
        <v>0</v>
      </c>
      <c r="G21" s="76">
        <v>0</v>
      </c>
      <c r="H21" s="76">
        <v>249391000</v>
      </c>
      <c r="I21" s="76">
        <v>0</v>
      </c>
      <c r="J21" s="77">
        <v>0</v>
      </c>
      <c r="K21" s="76">
        <v>0</v>
      </c>
      <c r="L21" s="76">
        <v>249391000</v>
      </c>
      <c r="M21" s="76">
        <v>0</v>
      </c>
      <c r="N21" s="77">
        <v>0</v>
      </c>
      <c r="O21" s="76">
        <v>0</v>
      </c>
    </row>
    <row r="22" spans="2:16" ht="38.25" customHeight="1" x14ac:dyDescent="0.2">
      <c r="B22" s="88" t="s">
        <v>69</v>
      </c>
      <c r="C22" s="89"/>
      <c r="D22" s="75" t="s">
        <v>69</v>
      </c>
      <c r="E22" s="76">
        <v>21706752000</v>
      </c>
      <c r="F22" s="76">
        <v>0</v>
      </c>
      <c r="G22" s="76">
        <v>0</v>
      </c>
      <c r="H22" s="76">
        <v>21706752000</v>
      </c>
      <c r="I22" s="76">
        <v>4084005207</v>
      </c>
      <c r="J22" s="77">
        <v>0.18814446339093016</v>
      </c>
      <c r="K22" s="76">
        <v>0</v>
      </c>
      <c r="L22" s="76">
        <v>17622746793</v>
      </c>
      <c r="M22" s="76">
        <v>4083258705</v>
      </c>
      <c r="N22" s="77">
        <v>0.18811007307772254</v>
      </c>
      <c r="O22" s="76">
        <v>746502</v>
      </c>
    </row>
    <row r="23" spans="2:16" ht="38.25" customHeight="1" x14ac:dyDescent="0.2">
      <c r="B23" s="88" t="s">
        <v>36</v>
      </c>
      <c r="C23" s="89"/>
      <c r="D23" s="75" t="s">
        <v>36</v>
      </c>
      <c r="E23" s="76">
        <v>0</v>
      </c>
      <c r="F23" s="76">
        <v>0</v>
      </c>
      <c r="G23" s="76">
        <v>0</v>
      </c>
      <c r="H23" s="76">
        <v>0</v>
      </c>
      <c r="I23" s="76">
        <v>0</v>
      </c>
      <c r="J23" s="77">
        <v>0</v>
      </c>
      <c r="K23" s="76">
        <v>0</v>
      </c>
      <c r="L23" s="76">
        <v>0</v>
      </c>
      <c r="M23" s="76">
        <v>0</v>
      </c>
      <c r="N23" s="77">
        <v>0</v>
      </c>
      <c r="O23" s="76">
        <v>0</v>
      </c>
    </row>
    <row r="24" spans="2:16" ht="38.25" customHeight="1" x14ac:dyDescent="0.2">
      <c r="B24" s="88" t="s">
        <v>70</v>
      </c>
      <c r="C24" s="89"/>
      <c r="D24" s="78" t="s">
        <v>70</v>
      </c>
      <c r="E24" s="65">
        <v>97408985000</v>
      </c>
      <c r="F24" s="65">
        <v>0</v>
      </c>
      <c r="G24" s="65">
        <v>0</v>
      </c>
      <c r="H24" s="65">
        <v>97408985000</v>
      </c>
      <c r="I24" s="67">
        <v>24294575557</v>
      </c>
      <c r="J24" s="79">
        <v>0.24940795304457797</v>
      </c>
      <c r="K24" s="68">
        <v>4494719213</v>
      </c>
      <c r="L24" s="65">
        <v>68619690230</v>
      </c>
      <c r="M24" s="69">
        <v>20403575117</v>
      </c>
      <c r="N24" s="79">
        <v>0.2094629680927278</v>
      </c>
      <c r="O24" s="65">
        <v>3891000440</v>
      </c>
    </row>
    <row r="25" spans="2:16" ht="38.25" customHeight="1" x14ac:dyDescent="0.2">
      <c r="B25" s="90"/>
      <c r="C25" s="91"/>
      <c r="D25" s="78" t="s">
        <v>24</v>
      </c>
      <c r="E25" s="65">
        <f>+E12+E24</f>
        <v>146650672000</v>
      </c>
      <c r="F25" s="65">
        <f>+F12+F24</f>
        <v>0</v>
      </c>
      <c r="G25" s="65">
        <f>+G12+G24</f>
        <v>0</v>
      </c>
      <c r="H25" s="65">
        <f>+H12+H24</f>
        <v>146650672000</v>
      </c>
      <c r="I25" s="67">
        <f>+I12+I24</f>
        <v>53736464682</v>
      </c>
      <c r="J25" s="66">
        <f>+I25/H25</f>
        <v>0.36642494677419546</v>
      </c>
      <c r="K25" s="68">
        <f>+K12+K24</f>
        <v>5052476985</v>
      </c>
      <c r="L25" s="65">
        <f>+L12+L24</f>
        <v>87861730333</v>
      </c>
      <c r="M25" s="141">
        <f>+M12+M24</f>
        <v>29196714061</v>
      </c>
      <c r="N25" s="66">
        <f>+M25/H25</f>
        <v>0.19909021665444535</v>
      </c>
      <c r="O25" s="140">
        <f>+O12+O24</f>
        <v>24539750621</v>
      </c>
    </row>
    <row r="26" spans="2:16" ht="23.1" customHeight="1" x14ac:dyDescent="0.2">
      <c r="F26" s="110"/>
      <c r="H26" s="110"/>
      <c r="I26" s="111"/>
      <c r="M26" s="110"/>
    </row>
    <row r="27" spans="2:16" ht="23.1" customHeight="1" x14ac:dyDescent="0.2">
      <c r="E27" s="110"/>
      <c r="F27" s="110"/>
      <c r="G27" s="110"/>
      <c r="H27" s="110"/>
      <c r="I27" s="110"/>
      <c r="J27" s="110"/>
      <c r="K27" s="110"/>
      <c r="L27" s="110"/>
      <c r="M27" s="110"/>
      <c r="N27" s="110"/>
      <c r="O27" s="110"/>
      <c r="P27" s="110"/>
    </row>
    <row r="28" spans="2:16" ht="23.1" customHeight="1" x14ac:dyDescent="0.2">
      <c r="E28" s="110"/>
      <c r="F28" s="110"/>
      <c r="G28" s="110"/>
      <c r="H28" s="110"/>
      <c r="I28" s="110"/>
      <c r="J28" s="110"/>
      <c r="K28" s="110"/>
      <c r="L28" s="110"/>
      <c r="M28" s="110"/>
      <c r="N28" s="110"/>
      <c r="O28" s="11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1131</vt:lpstr>
      <vt:lpstr>1128</vt:lpstr>
      <vt:lpstr>1120</vt:lpstr>
      <vt:lpstr>1094</vt:lpstr>
      <vt:lpstr>1129</vt:lpstr>
      <vt:lpstr>PASIVOS</vt:lpstr>
      <vt:lpstr>TOTAL</vt:lpstr>
      <vt:lpstr>'1094'!Área_de_impresión</vt:lpstr>
      <vt:lpstr>'1120'!Área_de_impresión</vt:lpstr>
      <vt:lpstr>'1128'!Área_de_impresión</vt:lpstr>
      <vt:lpstr>'1129'!Área_de_impresión</vt:lpstr>
      <vt:lpstr>'1131'!Área_de_impresión</vt:lpstr>
      <vt:lpstr>PASIVOS!Área_de_impresión</vt:lpstr>
      <vt:lpstr>TOTAL!Área_de_impresión</vt:lpstr>
      <vt:lpstr>'1094'!Títulos_a_imprimir</vt:lpstr>
      <vt:lpstr>'1128'!Títulos_a_imprimir</vt:lpstr>
      <vt:lpstr>'1131'!Títulos_a_imprimir</vt:lpstr>
      <vt:lpstr>PASIVOS!Títulos_a_imprimir</vt:lpstr>
      <vt:lpstr>TOTAL!Títulos_a_imprimir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Enrique Adolfo Gomez Salazar</cp:lastModifiedBy>
  <cp:lastPrinted>2017-10-27T19:53:29Z</cp:lastPrinted>
  <dcterms:created xsi:type="dcterms:W3CDTF">2002-01-22T18:31:49Z</dcterms:created>
  <dcterms:modified xsi:type="dcterms:W3CDTF">2018-05-03T16:03:18Z</dcterms:modified>
</cp:coreProperties>
</file>