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2"/>
  <workbookPr codeName="ThisWorkbook"/>
  <bookViews>
    <workbookView xWindow="-120" yWindow="-120" windowWidth="20730" windowHeight="11760" tabRatio="717" activeTab="11"/>
  </bookViews>
  <sheets>
    <sheet name="1131" sheetId="258" r:id="rId3"/>
    <sheet name="1128" sheetId="257" r:id="rId4"/>
    <sheet name="1120" sheetId="256" r:id="rId5"/>
    <sheet name="1094" sheetId="255" r:id="rId6"/>
    <sheet name="1129" sheetId="254" r:id="rId7"/>
    <sheet name="7787" sheetId="251" r:id="rId8"/>
    <sheet name="7795" sheetId="261" r:id="rId9"/>
    <sheet name="7793" sheetId="262" r:id="rId10"/>
    <sheet name="7803" sheetId="263" r:id="rId11"/>
    <sheet name="7799" sheetId="264" r:id="rId12"/>
    <sheet name="7800" sheetId="265" r:id="rId13"/>
    <sheet name="7801" sheetId="266" r:id="rId14"/>
    <sheet name="TOTAL" sheetId="252" r:id="rId15"/>
    <sheet name="Hoja1" sheetId="267" r:id="rId16"/>
  </sheets>
  <definedNames>
    <definedName name="_xlnm._FilterDatabase" localSheetId="1" hidden="1">'1128'!$A$7:$M$53</definedName>
    <definedName name="_xlnm.Print_Area" localSheetId="3">'1094'!$A$1:$M$133</definedName>
    <definedName name="_xlnm.Print_Area" localSheetId="2">'1120'!$A$1:$M$20</definedName>
    <definedName name="_xlnm.Print_Area" localSheetId="1">'1128'!$A$1:$M$65</definedName>
    <definedName name="_xlnm.Print_Area" localSheetId="4">'1129'!$A$1:$M$11</definedName>
    <definedName name="_xlnm.Print_Area" localSheetId="0">'1131'!$A$1:$L$67</definedName>
    <definedName name="_xlnm.Print_Area" localSheetId="5">'7787'!$A$1:$M$124</definedName>
    <definedName name="_xlnm.Print_Area" localSheetId="12">TOTAL!$C$1:$O$31</definedName>
    <definedName name="_xlnm.Print_Titles" localSheetId="3">'1094'!$7:$8</definedName>
    <definedName name="_xlnm.Print_Titles" localSheetId="1">'1128'!$7:$8</definedName>
    <definedName name="_xlnm.Print_Titles" localSheetId="4">'1129'!$7:$8</definedName>
    <definedName name="_xlnm.Print_Titles" localSheetId="0">'1131'!$7:$8</definedName>
    <definedName name="_xlnm.Print_Titles" localSheetId="5">'7787'!$5:$6</definedName>
    <definedName name="_xlnm.Print_Titles" localSheetId="12">TOTAL!$1:$3</definedName>
  </definedNames>
  <calcPr calcId="144525"/>
</workbook>
</file>

<file path=xl/calcChain.xml><?xml version="1.0" encoding="utf-8"?>
<calcChain xmlns="http://schemas.openxmlformats.org/spreadsheetml/2006/main">
  <c r="M66" i="258" l="1"/>
</calcChain>
</file>

<file path=xl/sharedStrings.xml><?xml version="1.0" encoding="utf-8"?>
<sst xmlns="http://schemas.openxmlformats.org/spreadsheetml/2006/main" count="2587" uniqueCount="1985">
  <si>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</si>
  <si>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</si>
  <si>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</si>
  <si>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</si>
  <si>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</si>
  <si>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</si>
  <si>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</si>
  <si>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</si>
  <si>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</si>
  <si>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</si>
  <si>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</si>
  <si>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</si>
  <si>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</si>
  <si>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</si>
  <si>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</si>
  <si>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</si>
  <si>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</si>
  <si>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Promoción, protección y garantía de derechos humanos</t>
  </si>
  <si>
    <t>1131-152</t>
  </si>
  <si>
    <t>Construcción de una Bogotá que vive los Derechos Humanos</t>
  </si>
  <si>
    <t>1128-185</t>
  </si>
  <si>
    <t>Fortalecimiento de la capacidad institucional</t>
  </si>
  <si>
    <t>Fortalecimiento a la gestión pública efectiva y eficiente</t>
  </si>
  <si>
    <t>1120-192</t>
  </si>
  <si>
    <t>Implementación del modelo de gestión de tecnología de la información para el fortalecimiento institucional</t>
  </si>
  <si>
    <t>Fortalecimiento institucional a través del uso de TIC</t>
  </si>
  <si>
    <t>1094-196</t>
  </si>
  <si>
    <t>Fortalecimiento de la capacidad institucional de las Alcaldías Locales</t>
  </si>
  <si>
    <t>Fortalecimiento local, gobernabilidad, gobernanza y participación ciudadana</t>
  </si>
  <si>
    <t>1129-194</t>
  </si>
  <si>
    <t>Fortalecimiento de las relaciones estratégicas del Distrito Capital con actores políticos y sociales</t>
  </si>
  <si>
    <t>Agenciamiento político</t>
  </si>
  <si>
    <t>DEPENDENCIA</t>
  </si>
  <si>
    <t>1131 - 152</t>
  </si>
  <si>
    <t>1128 - 185</t>
  </si>
  <si>
    <t>1120 - 192</t>
  </si>
  <si>
    <t>1094 - 196</t>
  </si>
  <si>
    <t>1129 -194</t>
  </si>
  <si>
    <t>TOTAL "BOGOTÁ MEJOR PARA TODOS"</t>
  </si>
  <si>
    <t>SUBSECRETARÍA</t>
  </si>
  <si>
    <t>Subsecretaría para la Gobernabilidad y la Garantía de Derechos</t>
  </si>
  <si>
    <t>Subsecretaría de  Gestión Institucional</t>
  </si>
  <si>
    <t>Subsecretaría de Gestión Local</t>
  </si>
  <si>
    <t>Subsecretaría de Gestión Institucional</t>
  </si>
  <si>
    <t>Director de Relaciones Políticas</t>
  </si>
  <si>
    <t xml:space="preserve"> </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</si>
  <si>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</si>
  <si>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</si>
  <si>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</si>
  <si>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</si>
  <si>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</si>
  <si>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</si>
  <si>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</si>
  <si>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</si>
  <si>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</si>
  <si>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REALIZAR ADICIÓN Y PRÓRROGA DEL CONTRATO NO. 287 DE 2019 SUSCRITO ENTRE LA SECRETARÍA DISTRITAL DE GOBIERNO Y MARIA RUVIELA AGUIRRE CIFUENTES.</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</si>
  <si>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</si>
  <si>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REALIZAR ADICIÓN Y PRORROGA DEL CONTRATO NO. 377 DE 2019 SUSCRITO POR LA SECRETARÍA DISTRITAL DE GOBIERNO Y  ANDREA PAOLA RODRIGUEZ NIETO</t>
  </si>
  <si>
    <t>PRESTAR SERVICIOS PROFESIONALES EN LA DIRECCIÓN DE DERECHOS HUMANOS PARA APOYAR LA IMPLEMENTACIÓN DE LA POLÍTICA PÚBLICA INTEGRAL DE DERECHOS HUMANOS, EL SISTEMA DISTRITAL DE DERECHOS HUMANOS, LA FORMULACIÓN DE LA POLÍTICA PÚBLICA PARA LA LUCHA CONTRA LA TRATA DE PERSONAS Y LA REFORMULACIÓN DE POLÍTICAS ÉTNICAS</t>
  </si>
  <si>
    <t>PRESTAR SERVICIOS PROFESIONALES EN LA SUBDIRECCIÓN DE ASUNTOS ÉTNICOS PARA APOYAR LA COORDINACIÓN DE LA TERRITORIALIZACIÓN DE LOS PLANES INTEGRALES DE ACCIONES AFIRMATIVAS EN LAS LOCALIDADES DE BOGOTÁ D.C. CON ÉNFASIS EN COMUNIDADES AFROCOLOMBIANA, NEGRA, PALENQUERA, RAIZAL Y GITANA.</t>
  </si>
  <si>
    <t>REALIZAR ADICIÓN Y PRORROGA DEL CONTRATO NO. 133 DE 2019 SUSCRITO POR LA SECRETARÍA DISTRITAL DE GOBIERNO Y  ANGIE  ELIZABETH EUSSE GUTIERREZ</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</si>
  <si>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LÍDERES, LIDERESAS, DEFENSORES Y DEFENSORAS DE DERECHOS HUMANOS, QUE DEMANDEN MEDIDAS DE PREVENCIÓN O PROTECCIÓN.</t>
  </si>
  <si>
    <t>PRESTAR SERVICIOS PROFESIONALES EN LASUBSECRETARÍA PARA LA GOBERNABILIDAD Y LA GARANTÍA DE DERECHOS COMO ENLACE EN LA IMPLEMENTACIÓN DE LA POLÍTICA PÚBLICA INTEGRAL DE DERECHOS HUMANOS, EL SISTEMA DISTRITAL DE DERECHOS HUMANOS Y LA FORMULACIÓN DE LA POLÍTICA PÚBLICA PARA LA LUCHA CONTRA LA TRATA DE PERSONAS Y DEMÁS POLÍTICAS A CARGO DE LA SUBSECRETARÍA</t>
  </si>
  <si>
    <t>Prestar servicios profesionales en la Dirección de Derechos Humanos para implementar las acciones de territorialización del Sistema Distrital de Derechos Humanos y las acciones estratégicas de la Dirección a partir de un enfoque territorial y poblacional.</t>
  </si>
  <si>
    <t>REALIZAR ADICION Y PRORROGA DEL CONTRATO N° 908 DE 2019 SUSCRITO ENTRE LA SECRETARIA DISTRITAL DE GOBIERNO DAVID CASTAÑO CHIGUASUQUE</t>
  </si>
  <si>
    <t>REALIZAR ADICIÓN Y PRORROGA DEL CONTRATO N°921 SUSCRITO ENTRE LA SECRETARIA DISTRITAL DE GOBIERNO Y RUBI ESMERALDA CASTILLO ZULUAGA</t>
  </si>
  <si>
    <t>REALIZAR ADICION Y PRORROGA DEL CONTRATO N° 963 SUSCRITO ENTRELA SECRETRAIA DISTRITAL DE GOBIERNO Y ANDREA CATALINA TUNJO</t>
  </si>
  <si>
    <t>PRESTAR SERVICIOS PROFESIONALES EN LA DIRECCIÓN DE DERECHOS HUMANOS PARA GARANTIZAR EL TRABAJO SOCIAL DE LA IMPLEMENTACIÓN DE LA ESTRATEGIA DE PREVENCIÓN DE VULNERACIONES A LOS DERECHOS A LA VIDA, LIBERTAD, INTEGRIDAD Y SEGURIDAD DE PERSONAS LGBTI, VÍCTIMAS DEL DELITO DE TRATA DE PERSONAS, LÍDERES, LIDERESAS, DEFENSORES Y DEFENSORAS DE DERECHOS HUMANOS DE DERECHOS HUMANOS, QUE DEMANDEN MEDIDAS DE PREVENCIÓN O PROTECCIÓN.</t>
  </si>
  <si>
    <t>MARIA RUVIELA AGUIRRE CIFUENTES</t>
  </si>
  <si>
    <t>ANA GABRIELA MOJICA LONDOÑO</t>
  </si>
  <si>
    <t>LAURA MILENA NEGRETE LONDOÑO</t>
  </si>
  <si>
    <t>LILIANA  MIRANDA MIRANDA</t>
  </si>
  <si>
    <t>ANGIE PAOLA VALDERRAMA ROJAS</t>
  </si>
  <si>
    <t>ANDREA PAOLA RODRIGUEZ NIETO</t>
  </si>
  <si>
    <t>GINNA XIOMARA QUEVEDO BOLIVAR</t>
  </si>
  <si>
    <t>ANDREA  PELAEZ OVALLE</t>
  </si>
  <si>
    <t>ANGIE ELIZABETH EUSSE GUTIERREZ</t>
  </si>
  <si>
    <t>JORGE ENRIQUE GROSSO PEREZ</t>
  </si>
  <si>
    <t>MARIA ANGELICA RAMIREZ CELIS</t>
  </si>
  <si>
    <t>JOSE LUIS GARCIA ROJAS</t>
  </si>
  <si>
    <t>LINDA HARYTH GOMEZ ARTUNDUAGA</t>
  </si>
  <si>
    <t>JENNY PAOLA MORALES DUARTE</t>
  </si>
  <si>
    <t>DAVID  CASTAÑO CHIGUASUQUE</t>
  </si>
  <si>
    <t>RUBI ESMERALDA CASTILLO ZULUAGA</t>
  </si>
  <si>
    <t>ANDREA CATALINA TUNJO CHIGUASUQUE</t>
  </si>
  <si>
    <t>FABIAN  CRISTANCHO RODRIGUEZ</t>
  </si>
  <si>
    <t>REALIZAR LA ADICION Y PRORROGA No. 3 DLE CONTRATO No. 208 DE 2019 SUSCRITO ENTRE LA SECRETARIA DISTRITAL DE GOBIERNO Y LUIS CARLOS RODRIGUEZ</t>
  </si>
  <si>
    <t>REALIZAR LA ADICIÓN Y PRORROGA No. 2 DEL CONTRATO 555 DE 2019 SUSCRITO ENTRE LA SECRETARIA DISTRITAL DE GOBIERNO YLAURA VIVIANA MEDRANO RODRIGUEZ</t>
  </si>
  <si>
    <t>Prestar los servicios profesionales en la gestión contractual que adelante la Secretaría Distrital de Gobierno</t>
  </si>
  <si>
    <t>Prestar los servicios profesionales con el fin de apoyar jurídicamente los trámites y servicios a cargo del Despacho del Secretarío Distrital de Gobierno</t>
  </si>
  <si>
    <t>REALIZAR LA ADICIÓN Y PRORROGA DEL CONTRATO No. 714 DE 2019 SUSCRITO POR LA SECRETARÍA DISTRITAL DE GOBIERNO Y KEVIN ISAAC LOZADA MEZA</t>
  </si>
  <si>
    <t>Prestar servicios profesionales en la proyección, seguimiento y ejecución de los procesos, procedimientos y actividades propias de la Dirección Financiera</t>
  </si>
  <si>
    <t>Prestar servicios de apoyo a la gestión a la Subsecretaría de Gestión Institucional en los puntos de atención a la ciudadanía de la Secretaria Distrital deGobierno para la implementación de la Política Pública Distrital de Atención a la Ciudadanía</t>
  </si>
  <si>
    <t>Prestar los servicios profesionales con el fin de apoyar los trámites y servicios a cargo del Despacho del Secretarío Distrital de Gobierno</t>
  </si>
  <si>
    <t>Prestar los servicios profesionales a la Dirección de Gestión del Talento Humano con el fin de brindar apoyo jurídico en los procesos a cargo de la Dirección</t>
  </si>
  <si>
    <t>PRESTAR LOS SERVICIOS DE APOYO A LA GESTIÓN EN LA DIRECCIÓN ADMINISTRATIVA EN LA IMPLEMENTACIÓN DE LOS PROCESOS DE ORGANIZACION ARCHIVISTICA</t>
  </si>
  <si>
    <t>PRESTAR SERVICIOS DE APOYO A LA GESTIÓN COMO CONDUCTOR DEL VEHÍCULO QUE LE SEA ASIGNADO, PARA EL DESPLAZAMIENTO DEDIFERENTES FUNCIONARIOS DE LA SECRETARÍA DISTRITAL DE GOBIERNO</t>
  </si>
  <si>
    <t>Prestar servicios de apoyo a la gestión a la Subsecretaría de Gestión Institucional en los puntos de atención a la ciudadanía de la Secretaria Distrital de Gobierno para la implementación de la Política Pública Distrital de Atención a la Ciudadanía</t>
  </si>
  <si>
    <t>Prestar los servicios profesionales especializados en la Oficina Asesora de Planeación en el acompañamiento técnico en la implementación de las herramientas que soportan la planeación, ejecución y seguimiento de los planes, programas y proyectos de la Secretaría Distrital de Gobierno</t>
  </si>
  <si>
    <t>PRESTAR LOS SERVICIOS PROFESIONALES PARA APOYAR A LA OFICINA ASESORA DE COMUNICACIONES EN LA FORMULACION, IMPLEMENTACION, Y EL DESARROLLO DE PLANES Y CONTENIDOS, A PARTIR DE UN ENFOQUE DIFERENCIAL, DE LAS ACCIONES DE LA SUBSECRETARIA DE GOBERNABILIDAD Y GARANTIA DE DERECHOS, EN EL MARCO DE LA ESTRATEGIA DE COMUNICACIONES DE LA ENTIDAD</t>
  </si>
  <si>
    <t>Prestar servicios profesionales para apoyar a la Dirección de Gestión de Talento Humano en los procesos de vinculación, capacitación y bienestar para los funcionarios de la Secretaría Distrital de Gobierno</t>
  </si>
  <si>
    <t>Prestar los servicios de apoyo a la gestión en todos los asuntos relacionados con la entrega oportuna de correspondencia, que se generen al interior de la dependencia en cada una de las materias que por competencia tiene asignada la Dirección Jurídica.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</si>
  <si>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</si>
  <si>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</si>
  <si>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</si>
  <si>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LUIS CARLOS RODRIGUEZ</t>
  </si>
  <si>
    <t>GLORIA ALEXANDRA MORENO BRICEÑO</t>
  </si>
  <si>
    <t>LAURA VIVIANA MEDRANO RODRIGUEZ</t>
  </si>
  <si>
    <t>VALERIA ALEJANDRA POVEDA GUTIERREZ</t>
  </si>
  <si>
    <t>JACKSON DANIEL CALDERÓN</t>
  </si>
  <si>
    <t>FABIO HUMBERTO MONROY GARCIA</t>
  </si>
  <si>
    <t>LUIS EDUARDO GOMEZ NARVAEZ</t>
  </si>
  <si>
    <t>ANA CAROLINA ALZAMORA BUSTAMANTE</t>
  </si>
  <si>
    <t>BETSY YAZMIN GOMEZ FIGUEROA</t>
  </si>
  <si>
    <t>KEVIN ISAAC LOZADA MEZA</t>
  </si>
  <si>
    <t>ANGELICA MARIA BALLESTEROS SARAY</t>
  </si>
  <si>
    <t>PAOLA  OSPINA CASTAÑEDA</t>
  </si>
  <si>
    <t>YENY  YAÑEZ BOLIVAR</t>
  </si>
  <si>
    <t>MAITE DANIELA DUQUE ARCINIEGAS</t>
  </si>
  <si>
    <t>MYMCOL S A S</t>
  </si>
  <si>
    <t>NELSON ANDRES SASTOQUE GONZALEZ</t>
  </si>
  <si>
    <t>VALENTINA  ZULUAGA TAMAYO</t>
  </si>
  <si>
    <t>CLAUDIA MARCELA AYALA CONTRERAS</t>
  </si>
  <si>
    <t>SULAY JOHANA NAVAS MORA</t>
  </si>
  <si>
    <t>DAYAN VALENTINA BAUTISTA GRIJALBA</t>
  </si>
  <si>
    <t>ANDRES AUGUSTO CARREÑO AGUILERA</t>
  </si>
  <si>
    <t>OMAR ARTURO CALDERON ZAQUE</t>
  </si>
  <si>
    <t>VALENTINA  SPERBER MANTILLA</t>
  </si>
  <si>
    <t>MONICA VIVIANA SANDOVAL RODRIGUEZ</t>
  </si>
  <si>
    <t>GERMAN AUGUSTO GIRALDO AGUDELO</t>
  </si>
  <si>
    <t>SANDRA MILENA GOMEZ TOVAR</t>
  </si>
  <si>
    <t>CLAUDIA PATRICIA GOMEZ ORTIZ</t>
  </si>
  <si>
    <t>ASTRID DALILA CAMARGO VARGAS</t>
  </si>
  <si>
    <t>CRISTIAN HUMBERTO CUERVO REYES</t>
  </si>
  <si>
    <t>MAURICIO ANTONIO PAVA LINARES</t>
  </si>
  <si>
    <t>JAIME ALEXANDER HURTADO SOTO</t>
  </si>
  <si>
    <t>RICHARD ALEJANDRO MARIN ZIPACON</t>
  </si>
  <si>
    <t>KARINA PAOLA GOMEZ BERNAL</t>
  </si>
  <si>
    <t>DIEGO ENRIQUE RODRIGUEZ DELGADO</t>
  </si>
  <si>
    <t>REALIZAR LA ADICIÓN Y PRORROGA No.3 DEL CONTRATO No. 366 DE 2019 SUSCRITO ENTRE LA SECRETARIA DISTRITAL DE GOBIERNO YMATILDE MARIA DAZA DE OROZCO</t>
  </si>
  <si>
    <t>REALIZAR ADICIÓN Y PRÓRROGA NO. 2 DEL CONTRATO NO. 308 DE 2019 SUSCRITO ENTRE LA SECRETARÍA DISTRITAL DE GOBIERNO Y RENAN ROJAS ESGUERRA</t>
  </si>
  <si>
    <t>REALIZAR ADICIÓN Y PRÓRROGA DEL CONTRATO NO. 364 DE 2019 SUSCRITO ENTRE LA SECRETARÍA DISTRITAL DE GOBIERNO Y  DIEGO EDINSON ROLDAN SOLANO</t>
  </si>
  <si>
    <t>REALIZAR ADICIÓN Y PRORROGA DEL CONTRATO NO. 303 DE 2019 SUSCRITO POR LA SECRETARÍA DISTRITAL DE GOBIERNO Y YULIANA  MOLANO FRANCO</t>
  </si>
  <si>
    <t>REALIZAR LA ADICIÓN Y PRORROGA NO. 3 DEL CONTRATO NO. 309 DE 2019 SUSCRITO ENTRE LA SECRETARIA DISTRITAL DE GOBIERNO Y GUSTAVO ALBERTO FORERO RAMIREZ</t>
  </si>
  <si>
    <t>Prestar los servicios profesionales a la Dirección para la Gestión Policiva de la Secretaría Distrital de Gobierno, frente a las actuaciones policivas y/o desarrolladas para la gestión institucional de las Inspecciones de Policía, que le sean requeridos, con el fin de fortalecer institucional las Inspecciones de Policía y dar aplicabilidad al Código Nacional de Policía</t>
  </si>
  <si>
    <t>Prestar los servicios profesionales especializados para apoyar jurídicamente la implementación del modelo de gestión local, con el fin de fortalecer la capacidad institucional de las alcaldías locales</t>
  </si>
  <si>
    <t>REALIZAR ADICION Y PRORROGA DEL CONTRATO N° 667 SUSCRITO ENTRE LA SECRETARIA DISTRITAL DE GOBIERNO Y DANIEL FELIPE MORA ROJAS</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</si>
  <si>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</si>
  <si>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MATILDE MARIA DAZA DE OROZCO</t>
  </si>
  <si>
    <t>DIANA MARGARITA MARENCO RODRIGUEZ</t>
  </si>
  <si>
    <t>MARLY YECENIA MARTINEZ MORENO</t>
  </si>
  <si>
    <t>SECRETARIA DISTRITAL DE GOBIERNO</t>
  </si>
  <si>
    <t>RENAN  ROJAS ESGUERRA</t>
  </si>
  <si>
    <t>MANUEL JOSE MEDINA MENDOZA</t>
  </si>
  <si>
    <t>NASHLY  PEINADO MALAGON</t>
  </si>
  <si>
    <t>DIEGO EDINSON ROLDAN SOLANO</t>
  </si>
  <si>
    <t>NADIA PIEDAD IBARGUEN MOSQUERA</t>
  </si>
  <si>
    <t>EDGAR JAIME MARTINEZ RODRIGUEZ</t>
  </si>
  <si>
    <t>YULIANA  MOLANO FRANCO</t>
  </si>
  <si>
    <t>GUSTAVO ALBERTO FORERO RAMIREZ</t>
  </si>
  <si>
    <t>CAROLINA  VELANDIA FLOREZ</t>
  </si>
  <si>
    <t>INGRITH KHATERINE MARTINEZ SANCHEZ</t>
  </si>
  <si>
    <t>LAURA VIVIANA MOLINA BENAVIDES</t>
  </si>
  <si>
    <t>MARYI FERNANDA REYES NARANJO</t>
  </si>
  <si>
    <t>MANUEL FERNANDO DURAN GUTIERREZ</t>
  </si>
  <si>
    <t>DANIEL FELIPE MORA ROJAS</t>
  </si>
  <si>
    <t>UNIVERSIDAD NACIONAL DE COLOMBIA</t>
  </si>
  <si>
    <t>OSCAR HUMBERTO URUEÑA MEDINA</t>
  </si>
  <si>
    <t>ORLANDO  NUMPAQUE GAMBASICA</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</si>
  <si>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</si>
  <si>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Ténico y Comité Distrital de Discapacidad y demás instancias de coordinación</t>
  </si>
  <si>
    <t>LUZ AMANDA GUZMAN MOJICA</t>
  </si>
  <si>
    <t>EDNA ROCIO VELASQUEZ GARCIA</t>
  </si>
  <si>
    <t>YANETH  ARANGO ORTIZ</t>
  </si>
  <si>
    <t>Prestar los servicios profesionales a la Secretaría Distrital de Gobierno en lo relacionado con el cubrimiento periodístico de la gestión desarrollada por las 20 localidades</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</si>
  <si>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</si>
  <si>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GUSTAVO  GARCIA FIGUEROA</t>
  </si>
  <si>
    <t>DIANA PAOLA CAMACHO ZAMBRANO</t>
  </si>
  <si>
    <t>NELCY ALEYDA MESA ALBARRACIN</t>
  </si>
  <si>
    <t>LORENA  LUNA MONTUFAR</t>
  </si>
  <si>
    <t>YADIRA FERNANDA ARIAS ESPINOSA</t>
  </si>
  <si>
    <t>MARIA LUSELIA TOLOZA MARTINEZ</t>
  </si>
  <si>
    <t>ADRIANA  CASTELBLANCO DIAZ</t>
  </si>
  <si>
    <t>OLGA MILENA CORZO ESTEPA</t>
  </si>
  <si>
    <t>RAFAEL RICARDO VILLA ROJAS</t>
  </si>
  <si>
    <t>LEONIDAS  NAME GOMEZ</t>
  </si>
  <si>
    <t>ANA CRISTINA MUÑOZ</t>
  </si>
  <si>
    <t>PROMOAMBIENTAL DISTRITO SAS ESP</t>
  </si>
  <si>
    <t>POSITIVA COMPAÑIA DE SEGUROS SA</t>
  </si>
  <si>
    <t>CLAUDIA ZULIMA DAVILA GOMEZ</t>
  </si>
  <si>
    <t>LUSIMAR  ASPRILLA MORALES</t>
  </si>
  <si>
    <t>PAULA ANDREA BELTRAN RODRIGUEZ</t>
  </si>
  <si>
    <t>BETHSY  HINESTROZA MOSQUERA</t>
  </si>
  <si>
    <t>MARCUS ANTONY HOOKER MARTINEZ</t>
  </si>
  <si>
    <t>YURY ANDREA SANCHEZ GALINDO</t>
  </si>
  <si>
    <t>EDWIN  CAICEDO MARINEZ</t>
  </si>
  <si>
    <t>YISMAR  SALAS ARAUJO</t>
  </si>
  <si>
    <t>DORA EMILIA PARRA ROBLEDO</t>
  </si>
  <si>
    <t>SANDRA LUCIA ROJAS GARZON</t>
  </si>
  <si>
    <t>JUAN FELIPE RODRIGUEZ MAURY</t>
  </si>
  <si>
    <t>SANDRA HELEANNE RIASCOS RIVAS</t>
  </si>
  <si>
    <t>JUAN CAMILO PEÑA LIZARAZO</t>
  </si>
  <si>
    <t>CRISTHIAM MAURICIO LOSADA MONCADA</t>
  </si>
  <si>
    <t>BLANCA YANETH URIBE NEUTA</t>
  </si>
  <si>
    <t>VIVIANA CAROLINA MONTAÑA CARVAJAL</t>
  </si>
  <si>
    <t>ELIANA SOLEY GARZON SANTOS</t>
  </si>
  <si>
    <t>MARIA INES REINA</t>
  </si>
  <si>
    <t>LUIS ANGEL SALAZAR LARA</t>
  </si>
  <si>
    <t>JAIME ALBERTO ROJAS PATERMINA</t>
  </si>
  <si>
    <t>GUSTAVO ADOLFO YARA SANCHEZ</t>
  </si>
  <si>
    <t>ANA BEATRIZ CUERVO RODRIGUEZ</t>
  </si>
  <si>
    <t>OLGA LUCIA DIAZ RODRIGUEZ</t>
  </si>
  <si>
    <t>ANA CRISTINA SOTELO MANRIQUE</t>
  </si>
  <si>
    <t>JENNIFER CHARLOTTE CUBILLOS SILVARA</t>
  </si>
  <si>
    <t>CONVETUR S A S</t>
  </si>
  <si>
    <t>PRESTAR SERVICIOS PROFESIONALES EN LA SUBDIRECCIÓN DE ASUNTOS ÉTNICOS PARA EL APOYO A LA GESTIÓN TÉCNICA DE LAS POLÍTICAS PÚBLICAS RELACIONADAS CON ASUNTOS ÉTNICOS, EL ACOMPAÑAMIENTO A PROCESOS COMUNITARIOS Y ORGANIZACIONALES Y LA EJECUCIÓN DE ACCIONES MISIONALES Y ESTRATÉGICAS DE LA DEPENDENCIA</t>
  </si>
  <si>
    <t>PRESTAR SERVICIOS PROFESIONALES EN LA SUBDIRECCIÓN DE ASUNTOS ÉTNICOS PARA ATENDER A LA CIUDADANÍA QUE ACUDA A LOS ESPACIOS DE ATENCIÓN DIFERENCIADA Y REALIZAR EL ACOMPAÑAMIENTO A PROCESOS COMUNITARIOS Y ORGANIZACIONALES.</t>
  </si>
  <si>
    <t>PRESTAR SERVICIOS DE APOYO A LA GESTIÓN EN LA SUBDIRECCIÓN DE ASUNTOS ÉTNICOS PARA IMPLEMENTAR LAS ACCIONES DE TERRITORIALIZACIÓN DE LOS PLANES INTEGRALES DE ACCIONES AFIRMATIVAS EN BENEFICIO DE LAS COMUNIDADES ÉTNICAS DE BOGOTÁ D.C.</t>
  </si>
  <si>
    <t>PRESTAR SERVICIOS PROFESIONALES EN LA DIRECCIÓN DE CONVIVENCIA Y DIÁLOGO SOCIAL PARA LA TERRITORIALIZACIÓN DEL PLAN DE INTERVENCIÓN LOCAL EN CONVIVENCIA Y DIÁLOGO SOCIAL MOVILIZACIONES Y/O AGLOMERACIONES, LA IMPLEMENTACIÓN DE INICIATIVAS CIUDADANAS, EL FORTALECIMIENTO DE LA RED DISTRITAL DE DERECHOS HUMANOS, DIÁLOGO Y CONVIVENCIA Y DEMÁS POLÍTICAS PÚBLICAS.</t>
  </si>
  <si>
    <t>PRESTAR SERVICIOS DE APOYO A LA GESTIÓN EN LA SUBDIRECCIÓN DE ASUNTOS ÉTNICOS PARA LA IMPLEMENTACIÓN Y SEGUIMIENTO DE LAS GESTIONES ADMINISTRATIVAS Y DE ASISTENCIA A LA CIUDADANÍA EN LOS ESPACIOS DE ATENCIÓN DIFERENCIAL PARA COMUNIDADES ÉTNICAS DEL DISTRITO</t>
  </si>
  <si>
    <t>PRESTAR SERVICIOS PROFESIONALES EN LA DIRECCIÓN DE CONVIVENCIA Y DIÁLOGO SOCIAL PARA APOYAR LA COORDINACIÓN JURÍDICA Y EL SEGUIMIENTO A LA FORMULACIÓN, IMPLEMENTACIÓN Y REPORTE DE LA TERRITORIALIZACIÓN DEL PLAN DE INTERVENCIÓN LOCAL EN CONVIVENCIA Y DIÁLOGO SOCIAL, MOVILIZACIONES, LA IMPLEMENTACIÓN DE INICIATIVAS CIUDADANAS, EL FORTALECIMIENTO DE LA RED DISTRITAL DE DERECHOS HUMANOS, DIÁLOGO Y CONVIVENCIA Y DEMÁS POLÍTICAS PÚBLICAS.</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</si>
  <si>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</si>
  <si>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PRESTAR SERVICIOS DE APOYO EN LA DIRECCIÓN DE CONVIVENCIA Y DIÁLOGO SOCIAL PARA LA TERRITORIALIZACIÓN DEL PLAN DE INTERVENCIÓN LOCAL EN CONVIVENCIA Y DIÁLOGO SOCIAL MOVILIZACIONES Y/O AGLOMERACIONES, LA IMPLEMENTACIÓN DE INICIATIVAS CIUDADANAS, EL FORTALECIMIENTO DE LA RED DISTRITAL DE DERECHOS HUMANOS, DIÁLOGO Y CONVIVENCIA Y DEMÁS POLÍTICAS PÚBLICAS.</t>
  </si>
  <si>
    <t>PRESTAR SERVICIOS PROFESIONALES EN LA SUBDIRECCIÓN DE ASUNTOS ÉTNICOS PARA LA GESTIÓN TÉCNICA REQUERIDA PARA LA FORMULACIÓN DEL PLAN DE VIDA DEL CABILDO INDÍGENA MHUYSQA DE BOSA CONCERTADO EN EL PROCESO DE CONSULTA PREVIA DEL PLAN PARCIAL EL EDÉN EL DESCANSO.</t>
  </si>
  <si>
    <t>PRESTAR SERVICIOS PROFESIONALES EN LA DIRECCIÓN DE CONVIVENCIA Y DIÁLOGO SOCIAL PARA LA ELABORACIÓN DE DOCUMENTOS, ESTRATEGIAS E INSTRUMENTOS PARA EL FORTALECIMIENTO DE LA CONVIVENCIA, LAS INICIATIVAS CIUDADANAS, EL DIÁLOGO SOCIAL Y LAS POLÍTICAS PÚBLICAS RELACIONADAS.</t>
  </si>
  <si>
    <t>ADICION Y PRORROGA CONTRATO DE PRESTACION DE SERVICIOS NO. 809 DE 2019</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</si>
  <si>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</si>
  <si>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Prestar los Servicios Profesionales a la Dirección Jurídica de la Secretaría Distrital de Gobierno, con el fin de acompañar y orientar los trámites requeridos para dar respuesta a las solicitudes relacionadas con la autorización de aglomeraciones en el Distrito Capital.</t>
  </si>
  <si>
    <t>ASESORAR Y ACOMPAÑAR A LA ENTIDAD EN LA REPRESENTACION JUDICIAL Y DEMÁS PROCESOS DE ÁMBITO JURÍDICO TENDIENTES AL FORTALECIMIENTO DE LA CAPACIDAD INSTITUCIONAL DE LA ENTIDAD</t>
  </si>
  <si>
    <t>PRESTAR LOS SERVICIOS DE APOYO A LA GESTION A LA DIRECCION ADMINISTRATIVA DE LA SECRETARIA DISTRITAL DE GOBIERNO  EN LAS ACTIVIDADES RELACIONADAS CON LA ORGANIZACIÓN DEL INVENTARIO DE BIENES DE PROPIEDAD DE LA ENTIDAD</t>
  </si>
  <si>
    <t>Prestar los servicios profesionales a la Subsecretaría de Gestión Institucional para la implementación de la Política Pública Distrital de Atención a la Ciudadanía.</t>
  </si>
  <si>
    <t>Prestar los servicios de apoyo como auxiliar en la Dirección Jurídica de la Secretaría Distrital de Gobierno, en todas las gestiones administrativas que se requieran.</t>
  </si>
  <si>
    <t>EDITH YANIRE BAUTISTA RODRIGUEZ</t>
  </si>
  <si>
    <t>LOREN LILIANA CHAVES SANTOS</t>
  </si>
  <si>
    <t>MONICA GIMENA SUAREZ FORERO</t>
  </si>
  <si>
    <t>OSCAR FERNANDO MONTANEZ CORREDOR</t>
  </si>
  <si>
    <t>DIEGO ENRIQUE FRANCO VICTORIA</t>
  </si>
  <si>
    <t>MARISOL  ORTIZ RINCON</t>
  </si>
  <si>
    <t>JORGE LUIS ACEVEDO AYALA</t>
  </si>
  <si>
    <t>KARINA  OLAYA ANDRADE</t>
  </si>
  <si>
    <t>MARIBEL  ALBARRACIN GUTIERREZ</t>
  </si>
  <si>
    <t>HECTOR JULIO SICHACA CASTELBLANCO</t>
  </si>
  <si>
    <t>ANA YANETH GONZALEZ RAMIREZ</t>
  </si>
  <si>
    <t>YEIMY CAROLINA BELTRAN BARRANTES</t>
  </si>
  <si>
    <t>MICHAEL ANDRES RUIZ FALACH</t>
  </si>
  <si>
    <t>RICHARD  BELLO RONCANCIO</t>
  </si>
  <si>
    <t>JESSICA PAOLA VARGAS CASTRO</t>
  </si>
  <si>
    <t>ANDRES VICENTE URIBE GELVEZ</t>
  </si>
  <si>
    <t>NATALI  MOSSOS REYES</t>
  </si>
  <si>
    <t>PAULA ALEJANDRA GUEVARA CORTES</t>
  </si>
  <si>
    <t>LUZ ANGELA GOMEZ GUERRERO</t>
  </si>
  <si>
    <t>ANYULY  CAMACHO MARTINEZ</t>
  </si>
  <si>
    <t>ANGIE NORELLY PEÑA MOLINA</t>
  </si>
  <si>
    <t>SANDRA MILENA JIMENEZ GUERRERO</t>
  </si>
  <si>
    <t>CAROLINA  FIERRO VALBUENA</t>
  </si>
  <si>
    <t>FRANZ EDWAR ROJAS MONTAÑEZ</t>
  </si>
  <si>
    <t>MARY LUZ RODRIGUEZ CALDERON</t>
  </si>
  <si>
    <t>DIEGO FERNANDO MARTINEZ GOMEZ</t>
  </si>
  <si>
    <t>Prestar los servicios profesionales en la Dirección Tecnologías e Información en la administración de la seguridad y privacidad de la información e infraestructura  tecnológica en la Secretaría Distrital de Gobierno</t>
  </si>
  <si>
    <t>Prestar los servicios profesionales en la definición y coordinación de la implementación del sistema distrital de derechos humanos para la secretaría distrital de gobierno</t>
  </si>
  <si>
    <t>Prestar los servicios profesionales especializado para apoyar jurídicamente la implementación del Proyecto de Inversión actual, por medio del cual se fortalezca la capacidad institucional de las Alcaldías Locales</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</si>
  <si>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</si>
  <si>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para apoyar y acompañar técnicamente a la Dirección para la Gestión Policiva en el seguimiento y cumplimiento, de las acciones tendientes al acatamiento de sentencias judiciales o sanciones administrativas impuestas a la Secretaria Distrital De Gobierno o las Alcaldías Locales en lo referente a los cerros orientales y rio Bogotá.</t>
  </si>
  <si>
    <t>PRESTAR LOS SERVICIOS PROFESIONALES ESPECIALIZADOS A LA SUBSECRETARÍA DE GESTIÓN LOCAL PARA REALIZAR ACOMPAÑAMIENTO Y SEGUIMIENTO A LAS ACCIONES Y PROCESOS REALIZADOS POR LA ADMINISTRACIÓN DISTRITAL ENCAMINADAS AL FORTALECIMIENTO DE LA CAPACIDAD INSTITUCIONAL DE LAS ALCALDÍAS LOCALES</t>
  </si>
  <si>
    <t>SANDRA MARGARITA CLAVIJO MIRANDA</t>
  </si>
  <si>
    <t>CARMEN PAOLA PACHECO BERRIO</t>
  </si>
  <si>
    <t>ERNESTO FABRIZIO ARMELLA VELASQUEZ</t>
  </si>
  <si>
    <t>FRANCISCO JAVIER PIZARRO CASTRO</t>
  </si>
  <si>
    <t>RAFAEL ANDRES GUARIN REINA</t>
  </si>
  <si>
    <t>KIARA JULIETH AGUDELO SANCHEZ</t>
  </si>
  <si>
    <t>MARIA CAMILA FARFAN LEYVA</t>
  </si>
  <si>
    <t>CLAUDIA MARCELA RODRIGUEZ CARRILLO</t>
  </si>
  <si>
    <t>LUZ YADIRA RIVERA CARO</t>
  </si>
  <si>
    <t>ADRIANA PATRICIA DE LA TORRE TRUJILLO</t>
  </si>
  <si>
    <t>REYNALDO  DUSSAN CALDERON</t>
  </si>
  <si>
    <t>CAMILO  TRUJILLO SAAVEDRA</t>
  </si>
  <si>
    <t>JOSE JAIRO JARAMILLO GIRALDO</t>
  </si>
  <si>
    <t>ADRIANA PAOLA MONTILLA NIÑO</t>
  </si>
  <si>
    <t>WILMAN  ROJAS MARQUEZ</t>
  </si>
  <si>
    <t>JULY DANIELA TIQUE HERNANDEZ</t>
  </si>
  <si>
    <t>JESSICA ANDREA JIMENEZ POLANIA</t>
  </si>
  <si>
    <t>JORGE EDUARDO GARCIA PERALTA</t>
  </si>
  <si>
    <t>PRESTAR SERVICIOS PROFESIONALES EN LA SUBDIRECCIÓN DE ASUNTOS ÉTNICOS PARA ATENDER A LA CIUDADANÍA QUE ACUDA A LOS ESPACIOS DE ATENCIÓN DIFERENCIADA Y REALIZAR EL ACOMPAÑAMIENTO A PROCESOS COMUNITARIOS Y ORGANIZACIONALES ARTICULANDO ACCIONES CON LA COMISIÓN CONSULTIVA PARA COMUNIDADES NEGRAS, AFROCOLOMBIANAS, RAIZALES Y PALENQUERAS DE BOGOTA D.C.</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</si>
  <si>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</si>
  <si>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SERVICIOS PROFESIONALES EN LA DIRECCIÓN DE CONVIVENCIA Y DIÁLOGO SOCIAL PARA APOYAR A LA COORDINACIÓN EN LA FORMULACIÓN, IMPLEMENTACIÓN Y REPORTE DE LA TERRITORIALIZACIÓN DEL PLAN DE INTERVENCIÓN LOCAL EN CONVIVENCIA Y DIÁLOGO SOCIAL</t>
  </si>
  <si>
    <t>PRESTAR SERVICIOS PROFESIONALES EN LA DIRECCIÓN DE DERECHOS HUMANOS PARA APOYAR LA COORDINACIÓN DE LA TERRITORIALIZACIÓN DEL SISTEMA DISTRITAL DE DERECHOS HUMANOS Y LA POLÍTICA PÚBLICA INTEGRAL DE DERECHOS HUMANOS EN LAS LOCALIDADES DE BOGOTÁ D.C.</t>
  </si>
  <si>
    <t>PRESTAR SERVICIOS PROFESIONALES EN LA DIRECCIÓN DE DERECHOS HUMANOS PARA APOYAR  LA GESTIÓN PRECONTRACTUAL, CONTRACTUAL, LIQUIDACIÓN DE LOS PROCESOS DE CONTRATACIÓN REQUERIDOS POR LA DIRECCIÓN</t>
  </si>
  <si>
    <t>REALIZAR LA ADICIÓN Y PRORROGA AL CONTRATO 982 DE 2019 SUSCRITO ENTRE LA SECRETARIA DISTRITAL DE GOBIERNO Y UNION TEMPORAL ACOBIG</t>
  </si>
  <si>
    <t>Entregar a título de arrendamiento a la Secretaría Distrital de Gobierno, el uso y goce del inmueble ubicado en la Calle 9 N° 9-60 de la localidad de laCandelaria ¿ Bogotá D.C. identificado con el folio de matrícula inmobiliaria No. 50C-1502436</t>
  </si>
  <si>
    <t>ELIANA DEL PILAR GONZALEZ DAGUA</t>
  </si>
  <si>
    <t>YURY MARCELA TAPIERO GARCIA</t>
  </si>
  <si>
    <t>EDISON ALFONSO DIAZ BARAJAS</t>
  </si>
  <si>
    <t>MANUELA PATRICIA CASSIANI CASSERES</t>
  </si>
  <si>
    <t>DANIEL ANDRES ARISMENDI BARRERA</t>
  </si>
  <si>
    <t>ANA MARGARITA VELASQUEZ ORJUELA</t>
  </si>
  <si>
    <t>CLAUDIA MARIA VIZCAINO TALERO</t>
  </si>
  <si>
    <t>DELFA PAULINA MAJIN JIMENEZ</t>
  </si>
  <si>
    <t>UNION TEMPORAL ACOBIG</t>
  </si>
  <si>
    <t>YAMIT ESTEBAN TORRES CASTILLO</t>
  </si>
  <si>
    <t>BRENDA MARYURIT BELLO CONTENTO</t>
  </si>
  <si>
    <t>JOSE ARGEMIRO ANZOLA ESCALANTE</t>
  </si>
  <si>
    <t>IVONNE JASBLEIDY MARTINEZ GONZALEZ</t>
  </si>
  <si>
    <t>PRESTAR SERVICIOS DE APOYO A LA GESTIÓN EN LA SUBSECRETARÍA DE GESTIÓN INSTITUCIONAL PARA EL SEGUIMIENTO TÉCNICO A LOS PROCESOS  DE CARÁCTER ADMINISTRATIVO Y/O CONTRACTUAL EN EL MARCO DEL MODELO INTEGRADO DE GESTIÓN INSTITUCIONAL Y SECTORIAL</t>
  </si>
  <si>
    <t>Prestar los servicios profesionales a la subsecretaría de gestión institucional en el fortalecimiento de las gestiones de carácter administrativo, financiero y/o contractual de la secretaría distrital de gobierno en el marco del modelo integrado de planeación y gestión institucional y sectorial</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</si>
  <si>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</si>
  <si>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PRESTAR LOS SERVICIOS DE APOYO EN LA PROYECCIÓN, SEGUIMIENTO Y EJECUCIÓN DE LAS ACTIVIDADES PROPIAS DE LA OFICINA DE ASUNTOS DISCIPLINARIOS.</t>
  </si>
  <si>
    <t>PRESTAR LOS SERVICIOS DE APOYO A LA GESTIÓN EN LA DIRECCIÓN ADMINISTRATIVA EN LA IMPLEMENTACIÓN DE LOS PROCESOS DEORGANIZACION ARCHIVISTICA</t>
  </si>
  <si>
    <t>Prestar servicios profesionales en la Oficina Asesora de Comunicaciones en términos de desarrollo, producción, diagramación de contenidos, realización de piezas gráficas y conceptualización, sobre la gestión de las dependencias de la Secretaria Distrital de Gobierno.</t>
  </si>
  <si>
    <t>CLAUDIA MARCELA MOZO GUERRERO</t>
  </si>
  <si>
    <t>PAOLA ANDREA CALDAS VELANDIA</t>
  </si>
  <si>
    <t>JOSE MARIA ROJAS FIGUEREDO</t>
  </si>
  <si>
    <t>MIGUEL ANGEL GARZON GONZALEZ</t>
  </si>
  <si>
    <t>FANNY JULYANA MORENO CORTES</t>
  </si>
  <si>
    <t>MANUEL ALFONSO COCA CHINOME</t>
  </si>
  <si>
    <t>CRISTIAN ALEJANDRO PEREZ ARAQUE</t>
  </si>
  <si>
    <t>CLAUDIA MARCELA VALENCIA MACHADO</t>
  </si>
  <si>
    <t>MARIANA  GARCES LOPEZ</t>
  </si>
  <si>
    <t>VIVIANA LORENA MARTINEZ FONSECA</t>
  </si>
  <si>
    <t>RAFAEL ANTONIO ROMERO ZUBIETA</t>
  </si>
  <si>
    <t>VANESSA MARIA ARAQUE SOSA</t>
  </si>
  <si>
    <t>DIANA MARITZA QUITIAN QUINTERO</t>
  </si>
  <si>
    <t>ELKIN MAURICIO BARBOSA SANTANA</t>
  </si>
  <si>
    <t>RICARDO ENRIQUE MAYORGA SANCHEZ</t>
  </si>
  <si>
    <t>CARLOS GUSTAVO LARA ZAMBRANO</t>
  </si>
  <si>
    <t>PRESTAR LOS SERVICIOS PROFESIONALES EN LA DIRECCIÓN DE TECNOLOGIA E INFORMACIÓN EN LA ACTUALIZACIÓN DE LA METODOLOGÍA ITIL</t>
  </si>
  <si>
    <t>Prestar los servicios de apoyo a la gestión en la Dirección Para la Gestión Policiva, para el desarrollo del proceso de verificación de la información documental, así como las actividades de inspección vigilancia y control que efectúan la Alcaldías Locales y/o las Inspecciones de Policía a cargo de la Secretaria Distrital de Gobierno</t>
  </si>
  <si>
    <t>Prestar los servicios técnicos en la Dirección para la Gestión Policiva de la Secretaria Distrital de Gobierno, en la verificación, clasificación, organización y cargue en aplicativos de la documentación que soporta las actuaciones administrativas existentes en las Alcaldías Locales</t>
  </si>
  <si>
    <t>Prestar los servicios profesionales a la Dirección de Gestión Policiva, coordinando, gestionando y liderando actividades de seguimiento a las acciones y procesos desarrollados por la dependencia encaminadas al fortalecimiento de la Gestión Local</t>
  </si>
  <si>
    <t>Prestación de servicios Profesionales Especializados para apoyar jurídicamente la gestión de la Subsecretaría de Gestión Local en los temasconcernientes a Relaciones con Autoridades y Corporaciones Públicas, Actores Locales e Instancias de Coordinación, de acuerdo con la organización interna de la subsecretaría.</t>
  </si>
  <si>
    <t>Prestar los servicios profesionales a la Dirección de Gestión Policiva, acompañando actividades de inspección vigilancia y control IVC que efectúan las Alcaldías Locales y/o las autoridades de policía a cargo de la Secretaria Distrital de Gobierno</t>
  </si>
  <si>
    <t>Prestar los servicios profesionales a la Dirección para la Gestión Policiva coadyuvando las labores relacionadas con la planeación y ejecución de las actividades asociadas a herramientas de información, bases de datos y cuadros de control en el marco del proceso de fortalecimiento institucional a las Inspecciones de Policía a cargo de la Secretaría Distrital de Gobierno</t>
  </si>
  <si>
    <t>Prestar los servicios profesionales brindando soporte   a  la dirección para la gestión policiva, para el seguimiento al cumplimiento de los fallos judiciales y administrativos que sean priorizados con el fin de fortalecer las funciones de inspección, vigilancia y control</t>
  </si>
  <si>
    <t>Prestar los servicios profesionales jurídicos a la Dirección Para la Gestión Policiva, con el fin de impulsar y consolidar acciones efectivas que permitan el fortalecimiento institucional de las Inspecciones de Policía y/o las Alcaldías Locales, así como el proceso de mejoramiento que contribuya a la descongestión, especialmente para dar aplicabilidad al Código de Seguridad y Convivencia Ciudadana.</t>
  </si>
  <si>
    <t>Prestar los servicios profesionales a la Dirección para la Gestión del Desarrollo Local en el proceso de planeación institucional, formulación, participación y seguimiento en la construcción y ejecución de los planes de desarrollo local - PDL.</t>
  </si>
  <si>
    <t>Prestar los servicios profesionales a la Dirección para la Gestión del Desarrollo Local en el proceso de planeación institucional y de seguimiento a las políticas públicas que se implementan en las localidades</t>
  </si>
  <si>
    <t>Prestar los servicios profesionales especializados en la Dirección para la Gestión Administrativa Especial de Policía, para apoyar la sustanciación y el trámite de los recursos interpuestos contra las decisiones de los inspectores de policía, corregidores y alcaldes locales y elaborar las líneas decisionales (relatoría) y lineamientos internos para la toma de decisiones</t>
  </si>
  <si>
    <t>Pago de la nómina general de marzo de 2020. Planta de Inversión</t>
  </si>
  <si>
    <t>Prestar los servicios profesionales en la Dirección Para la Gestión Policiva, para el desarrollo del proceso de verificación de la información documental, así como las actividades de inspección vigilancia y control que efectúan la Alcaldías Locales y/o las Inspecciones de Policía a cargo de la Secretaria Distrital de Gobierno</t>
  </si>
  <si>
    <t>Prestar los servicios profesionales a la Dirección de Gestión Policiva, acompañando actividades de inspección vigilancia y control - IVC - que efectúan las Alcaldías Locales y/o las autoridades de policía a cargo de la Secretaria Distrital de Gobierno</t>
  </si>
  <si>
    <t>Prestar los servicios profesionales a la Dirección para gestión Policiva, con el fin de brindar soporte jurídico, frente a la gestión y procesos a cargo de la Dirección para la Gestión Policiva</t>
  </si>
  <si>
    <t>Prestar los servicios profesionales a la Dirección para la Gestión Policiva, con el fin de consolidar acciones efectivas que permitan el fortalecimiento institucional de las Inspecciones de Policía y/o Alcaldías Locales, especialmente para aplicabilidad al Código Nacional de Seguridad y Convivencia Ciudadana.</t>
  </si>
  <si>
    <t>Prestar los servicios profesionales para apoyar jurídicamente la atención de los asuntos de las políticas públicas y estrategias interinstitucionales a cargo de la Subsecretaria de Gestión Local en el marco del modelo de gestión local</t>
  </si>
  <si>
    <t>PRESTAR LOS SERVICIOS PROFESIONALES A LA DIRECCIÓN PARA LA GESTIÓN POLICIVA EN LAS ACTIVIDADES ADMINISTRATIVAS Y OPERATIVAS RELACIONADAS CON EL COMPARENDO AMBIENTAL Y TEMAS CONEXOS ATENDIENDO LA NORMATIVIDAD LEGAL VIGENTE</t>
  </si>
  <si>
    <t>Prestar los servicios profesionales para apoyar jurídicamente los asuntos de competencia de la Subsecretaria de Gestión Local en materia administrativa, judicial y contractual para el fortalecimiento de la gestión institucional.</t>
  </si>
  <si>
    <t>MARYLUZ  LOPEZ TALERO</t>
  </si>
  <si>
    <t>FANNY EDILIA ARIZA ARIZA</t>
  </si>
  <si>
    <t>LILIANA  AGUDELO PEREZ</t>
  </si>
  <si>
    <t>ANDREA MARCELA RODRIGUEZ ARANGO</t>
  </si>
  <si>
    <t>ALFONSO  GARCIA MANASSE</t>
  </si>
  <si>
    <t>ANDRES FERNANDO VIVEROS GUEVARA</t>
  </si>
  <si>
    <t>ANDRES FELIPE MENDEZ ARENAS</t>
  </si>
  <si>
    <t>JIMMY ALEJANDRO BELLO ACERO</t>
  </si>
  <si>
    <t>JAIME ALEJANDRO CARDENAS SENA</t>
  </si>
  <si>
    <t>MARIA JOSE BARRERA RANGEL</t>
  </si>
  <si>
    <t>CARLOS CAMILO HERNANDEZ BRITO</t>
  </si>
  <si>
    <t>PAOLA ANDREA HERNANDEZ ZAMBRANO</t>
  </si>
  <si>
    <t>GERMAN ANDRES POVEDA FORERO</t>
  </si>
  <si>
    <t>DIEGO FELIPE BAQUERO FRANCO</t>
  </si>
  <si>
    <t>MILTHON MAURICIO ROJAS MORA</t>
  </si>
  <si>
    <t>ERIKA ANDREA MACIAS CARDENAS</t>
  </si>
  <si>
    <t>ELVER EURIPIDES MARIN VEGA</t>
  </si>
  <si>
    <t>EDWIN ALFREDO CASTRO ALFARO</t>
  </si>
  <si>
    <t>ZAIDA VIANNEY RODRIGUEZ RODRIGUEZ</t>
  </si>
  <si>
    <t>JUAN ESTEBAN LEMOS GONZALEZ</t>
  </si>
  <si>
    <t>YULY ANDREA FERNANDEZ MONSALVE</t>
  </si>
  <si>
    <t>MAURICIO ORTIZ CORONADO</t>
  </si>
  <si>
    <t>ANGIE  RAMIREZ CARREÑO</t>
  </si>
  <si>
    <t>BRAYAN ALEXANDER FRANCO MARTINEZ</t>
  </si>
  <si>
    <t>LAURA ANDREA SOLANO ARANGUREN</t>
  </si>
  <si>
    <t>OBJETO: REALIZAR LA ADICIÓN Y PRORROGA DEL CONVENIO NO 781 DE 2019 SUSCRITO ENTRE LA SECRETARIA DISTRITAL DE GOBIERNO Y CRUZ ROJA COLOMBIANA SECCIONAL CUNDINAMARCA Y BOGOTA</t>
  </si>
  <si>
    <t>PRESTAR SERVICIOS PROFESIONALES PARA APOYAR LA COORDINACIÓN DE LA TERRITORIALIZACIÓN DEL SISTEMA DISTRITAL DE DERECHOS HUMANOS, EL ENFOQUE DIFERENCIAL ÉTNICO Y DE LIBERTAD RELIGIOSA Y LAS ACCIONES RELACIONADAS CON LA CONVIVENCIA.</t>
  </si>
  <si>
    <t>Prestar servicios profesionales especializados para la operación de la Secretaría Técnica Distrital de Discapacidad brindando asistencia técnica y operativa requerida por las instancias del Sistema Distrital de Discapacidad, para el adecuado desarrollo de sus actividades.</t>
  </si>
  <si>
    <t>PRESTAR SERVICIOS PROFESIONALES EN LA DIRECCIÓN DE DERECHOS HUMANOS PARA  REALIZAR SEGUIMIENTO, REPORTE Y GESTIONES REQUERIDAS PARA EL IMPULSO DE LAS ACCIONES ESTRATÉGICAS, JURÍDICAS  Y MISIONALES A SU CARGO</t>
  </si>
  <si>
    <t>PRESTAR SERVICIOS PROFESIONALES EN LA DIRECCIÓN DE DERECHOS HUMANOS PARA IMPLEMENTAR EL PROGRAMA DISTRITAL DE EDUCACIÓN EN DERECHOS HUMANOS PARA LA PAZ Y RECONCILIACIÓN</t>
  </si>
  <si>
    <t>CRUZ ROJA COLOMBIANA SECCIONAL CUNDINAMARCA Y BOGOTA</t>
  </si>
  <si>
    <t>LAURA CATALINA ROA SAYAGO</t>
  </si>
  <si>
    <t>JEFERSSON ENRIQUE TAPIERO NINO</t>
  </si>
  <si>
    <t>ANDRES MAURICIO VASQUEZ PEREZ</t>
  </si>
  <si>
    <t>KAREN VIVIANA ROMERO PALOMINO</t>
  </si>
  <si>
    <t>LIGIA  PEÑUELA PEÑUELA</t>
  </si>
  <si>
    <t>PRESTAR LOS SERVICIOS ESPECIALIZADOS EN EL FORTALECIMIENTO DE LA GESTIÓN REALIZADA POR LA SECRETARÍA DISTRITAL DE GOBIERNO EN EL MARCO DEL MODELO INTEGRADO DE PLANEACIÓN Y GESTIÓN INSTITUCIONAL.</t>
  </si>
  <si>
    <t>ADRIANA  ARANGO MARIN</t>
  </si>
  <si>
    <t>JOHANNA PATRICIA PLAZAS AVILA</t>
  </si>
  <si>
    <t>DIANA MARCELA AVILA CARDENAS</t>
  </si>
  <si>
    <t>Prestar los servicios profesionales a la Dirección para la Gestión Policiva, en el desarrollo y seguimiento de los trámites y servicios a cargo de esta, así como acompañando actividades de inspección vigilancia y control IVC que efectúan las autoridades de policía a cargo de la Secretaria Distrital de Gobierno</t>
  </si>
  <si>
    <t>Prestar los servicios profesionales, para el para el apoyo de las actividades de inspección, vigilancia y control que efectúen en las Inspecciones de policía a cargo de la Secretaria de Gobierno</t>
  </si>
  <si>
    <t>Prestación de servicios profesional especializado para apoyar jurídicamente la estructuración de los procesos que en materia contractual requiera la subsecretaria de gestión local, en el marco del modelo de gestión local</t>
  </si>
  <si>
    <t>Prestar los servicios profesionales  a la Dirección para la Gestión Policiva, acompañando actividades de inspección, vigilancia y control -IVC- que efectuen las Alcaldías Locales y/o autoridades de Policía a cargo de la Secretaria Distrital Gobierno.</t>
  </si>
  <si>
    <t>Prestar servicios profesionales a la Secretaría de Gobierno para apoyar la coordinación de los procesos de formación virtual y presencial de las autoridades locales</t>
  </si>
  <si>
    <t>Prestar los servicios profesionales a la Dirección de Gestión Policiva apoyando las actividades de seguimiento a las acciones y procesos desarrollados por la dependencia encaminadas al fortalecimiento de los sistemas de de información local y el fortalecimiento institucional</t>
  </si>
  <si>
    <t>Prestar los servicios profesionales especializados a la Dirección para la Gestión Policiva para apoyar el funcionamiento de todos los procesos de inspección, vigilancia y control coordinados por la Dirección para el fortalecimiento institucional de las Alcaldías Locales y/o las Inspecciones de Policía</t>
  </si>
  <si>
    <t>ROSA HELENA RAMIREZ VARGAS</t>
  </si>
  <si>
    <t>ANA MARIA PEREZ CARDENAS</t>
  </si>
  <si>
    <t>ANGEL DAVID BOHORQUEZ CASTELBLANCO</t>
  </si>
  <si>
    <t>ANGELICA MARIA ALFONSO ALFONSO</t>
  </si>
  <si>
    <t>GIOVANNI ALBERTO GUATIBONZA CARREÑO</t>
  </si>
  <si>
    <t>LUIS FERNANDO BETANCOURT MAYA</t>
  </si>
  <si>
    <t>JAVIER CAMILO JAIME MEDINA</t>
  </si>
  <si>
    <t>CARLOS JULIO AVILA CORONEL</t>
  </si>
  <si>
    <t>AURELIANO  ARCE MAMUNDIA</t>
  </si>
  <si>
    <t>YALESI LILIANA CORTES HUESO</t>
  </si>
  <si>
    <t>MARCELA  TOVAR THOMAS</t>
  </si>
  <si>
    <t>MARIA FERNANDA PARADA RUEDA</t>
  </si>
  <si>
    <t>ALINA SANTOS ARAGON PINEDO</t>
  </si>
  <si>
    <t>EDITH  MENDOZA PINZON</t>
  </si>
  <si>
    <t>CARLOS ALBERTO DUEÑAS MARTINEZ</t>
  </si>
  <si>
    <t>MARIA PAULA MARTIN CUELLAR</t>
  </si>
  <si>
    <t>HERNAN RAMIRO AMAYA GUEVARA</t>
  </si>
  <si>
    <t>REALIZAR LA ADICION No.2 AL CONVENIO DE ASOCIACION No.781 DE 2019 SUSCRITO ENTRE LA SECRETARIA DISTRITAL DE GOBIERNO Y LA CRUZ ROJA COLOMBIANA SECCIONAL CUNDINAMARCA</t>
  </si>
  <si>
    <t>PRESTAR SERVICIOS DE APOYO A LA GESTIÓN EN LA DIRECCIÓN DE DERECHOS HUMANOS PARA LA TERRITORIALIZACIÓN DEL SISTEMA DISTRITAL DE DERECHOS HUMANOS Y LA POLÍTICA PÚBLICA INTEGRAL DE DERECHOS HUMANOS EN LAS LOCALIDADES DE BOGOTÁ D.C. COMO REFERENTE ÉTNICO PARA LA SUBDIRECCIÓN DE ASUNTOS ÉTNICOS</t>
  </si>
  <si>
    <t>PRESTAR LOS SERVICIOS DE APOYO A LA GESTIÓN A LA DIRECCIÓN DE CONVIVENCIA Y DIÁLOGO SOCIAL PARA BRINDARACOMPAÑAMIENTO EN LOS PROCESOS DE CONFLICTIVIDAD SOCIAL, MOVILIZACIÓN CIUDADANA, AGLOMERACIONES ASÍ COMO EN LA IMPLEMENTACIÓN DE ACCIONES DE DIÁLOGO Y PREVENCIÓN QUE SE REQUIERAN EN MATERIA GOBERNABILIDAD.</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</si>
  <si>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</si>
  <si>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PRESTAR SERVICIOS PROFESIONALES EN LA DIRECCIÓN DE DERECHOS HUMANOS PARA APOYAR LA TERRITORIALIZACIÓN DEL SISTEMA DISTRITAL DE DERECHOS HUMANOS Y LA POLÍTICA PÚBLICA INTEGRAL DE DERECHOS HUMANOS EN LAS LOCALIDADES DE BOGOTÁ D.C</t>
  </si>
  <si>
    <t>GESSICA MAYERLY FRANCO MEZA</t>
  </si>
  <si>
    <t>ANGELICA YINED GUERRERO BOHORQUEZ</t>
  </si>
  <si>
    <t>JOSE GABINO ALFONSO PERDOMO</t>
  </si>
  <si>
    <t>HAROLD YESID RAMOS ROLDAN</t>
  </si>
  <si>
    <t>GUSTAVO ADOLFO MURILLO ROJAS</t>
  </si>
  <si>
    <t>SANDRA PATRICIA PAEZ ACEVEDO</t>
  </si>
  <si>
    <t>JOHN FREDY ALVAREZ CAMARGO</t>
  </si>
  <si>
    <t>ENRIQUE  BORDA VILLEGAS</t>
  </si>
  <si>
    <t>ROBINSON MAURICIO GIRALDO GIRALDO</t>
  </si>
  <si>
    <t>JAIRO EDUARDO MOLINA SANCHEZ</t>
  </si>
  <si>
    <t>ROBERTO JESUS PALACIOS ANGULO</t>
  </si>
  <si>
    <t>SERGIO HERNANDO MERCHAN CORREA</t>
  </si>
  <si>
    <t>FABIAN FELIPE FORERO OSORIO</t>
  </si>
  <si>
    <t>CONSORCIO FABRICA SDG EXSIS TSTI 2019</t>
  </si>
  <si>
    <t>GERARDO ENRIQUE REYES GUARNIZO</t>
  </si>
  <si>
    <t>FRANCISCO  ARGUELLO ZUTTA</t>
  </si>
  <si>
    <t>WILDER AUGUSTO SERRANO RINCON</t>
  </si>
  <si>
    <t>ALONSO RAFAEL OCAMPO ARRIETA</t>
  </si>
  <si>
    <t>LUDHIANA  JARAMILLO CASTELBLANCO</t>
  </si>
  <si>
    <t>REALIZAR LA ADQUISICIÓN DE ELEMENTOS TECNOLOGICOS DE PRODUCCIÓN AUDIOVISUAL PARA LA OFICINA DE COMUNICACIONES</t>
  </si>
  <si>
    <t>REALIZAR LA ADICIÓN Y PRORROGA DEL CONTRATO No.983 DE 2019 SUSCRITO POR LA SECRETARIA DISTRITAL DE GOBIERNO YCONSORCIO FABRICA SDG EXSIS TSTI 2019</t>
  </si>
  <si>
    <t>Prestar los servicios profesionales para la administración de la plataforma Microsoft  Azure, siguiendo los lineamientos  y las necesidades planteadas por la Dirección de Tecnologías e Información de la Secretaria Distrital de Gobierno</t>
  </si>
  <si>
    <t>Prestar los servicios profesionales a la Secretaría Distrital de Gobierno, para realizar propuestas de diseños de soluciones arquitectónicas, que permitan contar con soluciones de flujo de información dentro del alcance de plataformas Microsoft con las que cuenta la Entidad, enfocadas a la generación de tableros de control desarrollados en el servicio de inteligencia empresarial Power BI, que involucren fuentes de datos en un ambiente colaborativo en MS SharePoint On Line u otras fuentes de datos, presentando la arquitectura actual y una propuesta de arquitectura objetivo dentro del alcance de dichas plataformas.</t>
  </si>
  <si>
    <t>PRESTAR LOS SERVICIOS PROFESIONALES EN LA DIRECCIÓN DE TECNOLOGÍAS E INFORMACIÓN PARA REALIZAR LAS ACTIVIDADES DE AUTOMATIZACIÓN DE PROCESOS, TRANSFERENCIA DE CONOCIMIENTOS Y  DOCUMENTACION EN LA ADMINISTRACIÓN DE LA PLATAFORMA BIZAGI</t>
  </si>
  <si>
    <t>PRESTAR LOS SERVICIOS PROFESIONALES EN LA DIRECCIÓN DE TECNOLOGÍA E INFORMACIÓN PARA LLEVAR A CABO LA CONSTRUCCIÓN,SOPORTE Y MANTENIMIENTO DE LAS APLICACIONES REQUERIDAS POR LA SECRETARÍA DISTRITAL DE GOBIERNO, ENMARCADAS DENTRODE LAS ETAPAS DE ANÁLISIS, DISEÑO, DESARROLLO E IMPLEMENTACIÓN DE SISTEMAS DE INFORMACIÓN, BAJO ARQUITECTURA DEDESARROLLO JAVA Y BASE DE DATOS ORACLE</t>
  </si>
  <si>
    <t>PRESTAR LOS SERVICIOS PROFESIONALES EN LA DIRECCIÓN DE TECNOLOGÍAS E INFORMACIÓN PARA REALIZAR LAS ACTIVIDADES DESEGUIMIENTO A LOS LEVANTAMIENTOS Y ANÁLISIS DE REQUERIMIENTOS, ELABORACIÓN DE CASOS DE USO, ELABORACIÓN Y EJECUCIÓNDE PLANES DE PRUEBAS, ENTRENAMIENTO, SOPORTE DE LOS APLICATIVOS Y SERVICIOS.</t>
  </si>
  <si>
    <t>CRISTIAN CAMILO LEON RAMIREZ</t>
  </si>
  <si>
    <t>MARIO EDILBERTO TORRES DEL CORRAL</t>
  </si>
  <si>
    <t>FRANCISCO JAVIER BERNAL BERNAL</t>
  </si>
  <si>
    <t>DANIELA XIMENA PALACIO LOPEZ</t>
  </si>
  <si>
    <t>JUAN CARLOS RODRIGUEZ GUZMAN</t>
  </si>
  <si>
    <t>ARTURO  OSPINA DE LA ROCHE</t>
  </si>
  <si>
    <t>JENNY ANDREA LOPEZ GARZON</t>
  </si>
  <si>
    <t>LESLIE JOHANNA FORERO CARDOZO</t>
  </si>
  <si>
    <t>DAVID ESTEBAN BAQUERO PARRA</t>
  </si>
  <si>
    <t>WALDIR BERNARDO ESPINOSA ROMERO</t>
  </si>
  <si>
    <t>ANDREA CAROLINA PEREIRA CORRALES</t>
  </si>
  <si>
    <t>EDNA MARGARITA AGUILAR WALTEROS</t>
  </si>
  <si>
    <t>CINDY STEFANY HEREDIA LEGUIZAMON</t>
  </si>
  <si>
    <t>Marco Andres Olaya Buitrago</t>
  </si>
  <si>
    <t>KELLY JOHANA ALEGRIA NAVARRO</t>
  </si>
  <si>
    <t>ADRIANA MARIBETH FEDULLO RUMBO</t>
  </si>
  <si>
    <t>PAULA YINETH CUERVO DELGADO</t>
  </si>
  <si>
    <t>OSCAR LEONARDO DAVILA ACEVEDO</t>
  </si>
  <si>
    <t>DIANA MARIA NOREÑA CASSALLAS</t>
  </si>
  <si>
    <t>KATHERINE ALEXANDRA RIAÑO OVALLE</t>
  </si>
  <si>
    <t>ANA DOLORES CASTRO VASQUEZ</t>
  </si>
  <si>
    <t>SANDRA MARCELA SANCHEZ LARA</t>
  </si>
  <si>
    <t>ABRAHAN ANTONIO MELO POVEDA</t>
  </si>
  <si>
    <t>INGRID NATALIA LERMA ALARCON</t>
  </si>
  <si>
    <t>MAURICIO  HERNANDEZ CACERES</t>
  </si>
  <si>
    <t>JOAN DAVID FERRER JIMENEZ</t>
  </si>
  <si>
    <t>CESAR AUGUSTO POSSO PORRAS</t>
  </si>
  <si>
    <t>HECTOR ALEXANDER OSORIO HERNANDEZ</t>
  </si>
  <si>
    <t>MARIA YACQUELINE CARDENAS VILLALOBOS</t>
  </si>
  <si>
    <t>OSCAR ANDRES QUIROGA CASTAÑEDA</t>
  </si>
  <si>
    <t>JORGE ALEXANDER CAICEDO RIVERA</t>
  </si>
  <si>
    <t>JACKSON FERNANDO PEÑA CASTILLO</t>
  </si>
  <si>
    <t>HERMES  ALEGRIA CASTRO</t>
  </si>
  <si>
    <t>ANDRES GUILLERMO MAESTRE ARAUJO</t>
  </si>
  <si>
    <t>DIANA CAROLINA AVILA CRUZ</t>
  </si>
  <si>
    <t>CLAUDIA XIMENA CAMACHO CORZO</t>
  </si>
  <si>
    <t>CARLOS EDUARDO CASTILLO VANEGAS</t>
  </si>
  <si>
    <t>YULY KATHERINE ALVARADO CAMACHO</t>
  </si>
  <si>
    <t>LORENA  BUSTOS MOLANO</t>
  </si>
  <si>
    <t>JOSE JOAQUIN MONROY GARCIA</t>
  </si>
  <si>
    <t>ANGELA VIVIANA PEREZ MORENO</t>
  </si>
  <si>
    <t>MARIA ALEJANDRA ALAVARADO GARCIA</t>
  </si>
  <si>
    <t>ANA MERCEDES RICO PINTO</t>
  </si>
  <si>
    <t>CARLOS ANDRES CORREDOR CAIPA</t>
  </si>
  <si>
    <t>DIEGO ANDRES ROMERO MIKAN</t>
  </si>
  <si>
    <t>GLADYS ALEXANDRA LUCERO CARDENAS RIVERA</t>
  </si>
  <si>
    <t>DINANCELA  BONILLA CARDONA</t>
  </si>
  <si>
    <t>ALVARO FRANCISCO HERRERA SEQUERA</t>
  </si>
  <si>
    <t>CARLOS ANDRES VACA GOMEZ</t>
  </si>
  <si>
    <t>JAIME ANDRES BARBOSA POVEDA</t>
  </si>
  <si>
    <t>IVONNE ALEJANDRA LEAL ANGULO</t>
  </si>
  <si>
    <t>ANDRES FELIPE GARZON RODRIGUEZ</t>
  </si>
  <si>
    <t>ZARETH LORENA ORTIZ MAHECHA</t>
  </si>
  <si>
    <t>ANGELA CAROLINA PUENTES LEGUIZAMON</t>
  </si>
  <si>
    <t>DORIS MELANY ESGUERRA ALVIS</t>
  </si>
  <si>
    <t>CAMILO ERNESTO PORTILLA ARIAS</t>
  </si>
  <si>
    <t>FERNANDO EUGENIO NAVARRO VARGAS</t>
  </si>
  <si>
    <t>MAYERLY EYIVIA CUERVO BAQUERO</t>
  </si>
  <si>
    <t>CARLOS ALBERTO PAPAMIJA DIAGO</t>
  </si>
  <si>
    <t>GINA PATRICIA MONTEALEGRE PAEZ</t>
  </si>
  <si>
    <t>DIANA CATALINA SALAMANCA GOMEZ</t>
  </si>
  <si>
    <t>ELBA BRIDGETH PEREZ CUBILLOS</t>
  </si>
  <si>
    <t>OSCAR  DUSSAN</t>
  </si>
  <si>
    <t>ERIKA NATALY RIOS MARTINEZ</t>
  </si>
  <si>
    <t>ANGELICA MARIA CHACON SALCEDO</t>
  </si>
  <si>
    <t>LUIS YOBANY ROBLES RUBIANO</t>
  </si>
  <si>
    <t>LILIANA PATRICIA MARTINEZ TORRES</t>
  </si>
  <si>
    <t>LUZ MILA FLOREZ DE VARGAS</t>
  </si>
  <si>
    <t>DANNY VERONICA CORTES PEÑA</t>
  </si>
  <si>
    <t>JHON ANDERSON MORENO CALDERON</t>
  </si>
  <si>
    <t>ANDRES FELIPE VARGAS GARRIDO</t>
  </si>
  <si>
    <t>LUIS HERNANDO BEJARANO</t>
  </si>
  <si>
    <t>LUISA FERNANDA GARAVITO APARICIO</t>
  </si>
  <si>
    <t>CARMEN ROCIO ACEVEDO BERMUDEZ</t>
  </si>
  <si>
    <t>EDWIN ANTONIO DE LAS AGUAS MEJIA</t>
  </si>
  <si>
    <t>DIANA CAROLINA BAEZA AVILA</t>
  </si>
  <si>
    <t>MARTHA CECILIA GONZALEZ MEZA</t>
  </si>
  <si>
    <t>ELKIN ALBERTO MARQUEZ CONTRERAS</t>
  </si>
  <si>
    <t>NELSON MIGUEL JAIME OLAYA</t>
  </si>
  <si>
    <t>YURY ANELLA CASTILLO AMPUDIA</t>
  </si>
  <si>
    <t>GINA LIZETH GUTIERREZ ALVAREZ</t>
  </si>
  <si>
    <t>Prestar los servicios profesionales de un abogado especializado para apoyar a la Dirección para la Gestión Policiva de la Secretaría Distrital de Gobierno, en la elaboración, trámite y seguimiento de acciones que permitan el fortalecimiento institucional y descongestion de las Inspecciones de Policía para dar aplicabilidad al Código de Seguridad y Convivencia Ciudadana</t>
  </si>
  <si>
    <t>Prestación de servicios de apoyo a la gestión a la subsecretaria de gestión local para el seguimiento de la política pública de participación y la territorialización de la inversión, en el marco del fortalecimiento local.</t>
  </si>
  <si>
    <t>Prestar los servicios profesionales en la Dirección para la Gestión del Desarrollo Local, apoyando jurídicamente las actividades de asistencia técnica en la ejecución de los proyectos de inversión local que adelantan los Fondos de Desarrollo Local</t>
  </si>
  <si>
    <t>Prestar los servicios profesionales en la Dirección para la Gestión del Desarrollo Local, apoyando técnicamente el seguimiento a la Inversión Local de los Fondos de Desarrollo Local - FDL</t>
  </si>
  <si>
    <t>Prestar los servicios profesionales en la Dirección para la Gestión del Desarrollo Local, apoyando jurídicamente las actividades de asistencia técnica en laejecución de los proyectos de inversión local que adelantan los Fondos de Desarrollo Local  FDL.</t>
  </si>
  <si>
    <t>Prestar los servicios profesionales en la Dirección para la Gestión del Desarrollo Local, apoyando técnicamente el seguimiento a la Inversión Local de los Fondos de Desarrollo Local  FDL.</t>
  </si>
  <si>
    <t>Prestar los servicios profesionales en la Dirección para la Gestión del Desarrollo Local, apoyando las actividades de asistencia técnica en la ejecución de los proyectos de inversión local que adelantan los Fondos de Desarrollo Local FDL.</t>
  </si>
  <si>
    <t>Prestar los Servicios Profesionales Especializados brindando apoyo jurídico frente a la gestión y procesos generales a cargo de la Dirección para la Gestión Policiva</t>
  </si>
  <si>
    <t>Prestación de servicios profesionales especializados para asistir a la subsecretaria de gestión local en el seguimiento y evaluación de las políticas públicas en las localidades</t>
  </si>
  <si>
    <t>Prestar los servicios profesionales en la Dirección para la Gestión del Desarrollo Local apoyando tecniamente a las actividades de asistencia técnica en laejecución de los proyectos de inversión local y en la gestión y seguimiento al cumplimiento de la ejecución de los giros y las obligaciones por pagar acargo de los Fondos de Desarrollo Local FDL.</t>
  </si>
  <si>
    <t>Prestar los servicios profesionales especializados en la Dirección para la Gestión del Desarrollo Local, apoyando jurídicamente las actividades deasistencia técnica en la ejecución de los proyectos de inversión local, elaboración, ejecución y seguimiento del plan de modernización de las sedes administrativas de los Fondos de Desarrollo Local - FDL.</t>
  </si>
  <si>
    <t>Prestar los servicios profesionales en la Dirección para la Gestión del Desarrollo Local, apoyando técnicamente el seguimiento a la Inversión Local de los Fondos de Desarrollo Local FDL</t>
  </si>
  <si>
    <t>Prestar los servicios profesionales en la Dirección para la Gestión del Desarrollo Local, brindando asistencia técnica en la gestión y seguimiento alcumplimiento de la ejecución de los giros y las obligaciones por pagar a cargo de los Fondos de Desarrollo Local FDL</t>
  </si>
  <si>
    <t>Prestar los servicios profesionales de carácter jurídico a la Dirección para la Gestión Policiva de la Secretaria Distrital de Gobierno, en la caracterización de los expedientes activos que hacen parte del inventario físico de las Alcaldías locales.</t>
  </si>
  <si>
    <t>Prestar los servicios profesionales para brindar asistencia jurídica a la Dirección para la Gestión del Desarrollo local - FDL en los temas relacionados en la gestión y seguimiento al cumplimiento de la ejecución de los giros y las obligaciones por pagar a cargo de los Fondos de Desarrollo Local  FDL.</t>
  </si>
  <si>
    <t>Prestar los servicios profesionales a la Dirección para gestión Policiva, con el fin de brindar soporte jurídico, frente a la gestión  y procesos a cargo de la Dirección para la Gestión Policiva</t>
  </si>
  <si>
    <t>Prestar los servicios profesionales de soporte jurídico a la Dirección para la Gestión Policiva en los trámites operativos y administrativos de aplicación por sanción del Comparendo Ambiental y temas conexos, atendiendo la normativa legal vigente aplicable en la materia</t>
  </si>
  <si>
    <t>Prestar los servicios profesionales especializados en la Dirección para la Gestión del Desarrollo Local, apoyando técnicamente el seguimiento a laInversión Local de los Fondos de Desarrollo Local FDL</t>
  </si>
  <si>
    <t>Prestar los servicios profesionales de carácter jurídico a la Dirección para la Gestión Policiva de la Secretaria Distrital de Gobierno, en la verificación de la calidad jurídica con que se realiza la actualización de los expedientes en el aplicativo SI ACTÚA en las Alcaldías locales.</t>
  </si>
  <si>
    <t>Prestar los servicios profesionales a la Dirección para la Gestión Policiva, acompañando actividades de inspección, vigilancia y control -IVC- que efectuenlas Alcaldías Locales y/o autoridades de Policía a cargo de la Secretaria Distrital Gobierno</t>
  </si>
  <si>
    <t>Prestar los servicios profesionales jurídicos a la Dirección Para la Gestión Policiva, con el fin de impulsar y consolidar acciones efectivas que permitan elfortalecimiento institucional de las Inspecciones de Policía y/o las Alcaldías Locales, así como el proceso de mejoramiento que contribuya a ladescongestión, especialmente para dar aplicabilidad al Código de Seguridad y Convivencia Ciudadana</t>
  </si>
  <si>
    <t>Prestar los servicios profesionales a la Dirección para la Gestión Policiva, tendiente a realizar seguimiento a la depuración y actualización de actuaciones administrativas de las Alcaldías Locales.</t>
  </si>
  <si>
    <t>REALIZAR LA ADICIÓN Y PRORROGA NO. 1 DEL CONTRATO 345 DE 2020 SUSCRITO ENTRE LA SECRETARIA DISTRITAL DE GOBIERNO YALFONSO GARCIA MANASSE</t>
  </si>
  <si>
    <t>Prestar los servicios profesionales especializados a la Dirección para la Gestión del Desarrollo Local, para apoyar la planeación, elaboración y ejecución del plan de modernización de las sedes administrativas para los Fondos de Desarrollo Locales</t>
  </si>
  <si>
    <t>Prestar los servicios profesionales como abogado a la Dirección para la Gestión Policiva, en el impulso y trámite de los procesos de recuperación delespacio público asociados a temas ambientales, de las inspecciones de Policía y de las Alcaldías locales, para el fortalecimiento de la gestión institucional de las mismas</t>
  </si>
  <si>
    <t>Prestar los servicios profesionales jurídicos a la Dirección Para la Gestión Policiva, con el fin de impulsar y consolidar acciones efectivas que permitan el fortalecimiento institucional de las Inspecciones de Policía, así como el proceso de mejoramiento que contribuya a la descongestión, especialmente para dar aplicabilidad al Código de Seguridad y Convivencia Ciudadana</t>
  </si>
  <si>
    <t>Prestar los servicios técnicos  a la Dirección para la Gestión Policiva, acompañando actividades de inspección, vigilancia y control -IVC- que efectuen las Alcaldías Locales y/o autoridades de Policía a cargo de la Secretaria Distrital Gobierno</t>
  </si>
  <si>
    <t>Prestar los servicios de apoyo a la gestión en la Dirección para la Gestión Policiva de la Secretaria Distrital de Gobierno, en el desarrollo del proceso de actualización del aplicativo correspondiente a partir de la información documental existente en los expedientes que reposan en los archivos de las Alcaldías locales.</t>
  </si>
  <si>
    <t>Prestar los servicios profesionales a la Dirección para la Gestión Policiva de la Secretaría Distrital de Gobierno, frente a las actuaciones policivas y/odesarrollados para la gestión institucional de las inspecciones de policía, que le sean requeridos con el fin de fortalecer institucionalmente las inspeccionesde policía y dar aplicabilidad al Código Nacional de Seguridad y Convivencia Ciudadana</t>
  </si>
  <si>
    <t>Prestar los servicios de apoyo a la gestión en La Dirección Para La Gestión Policiva de La Secretaria Distrital de Gobierno, acompañando operativamente la caracterización de los expedientes activos que hacen parte del inventario físico de las Alcaldías locales.</t>
  </si>
  <si>
    <t>realizar la adición y prorroga del contrato No. 30 de 2020 suscrito por la secretaria distrital de gobierno y Universidad Nacional de Colombia  Facultad de ingeniería  Instituto de Extensión e Investigación</t>
  </si>
  <si>
    <t>Prestar los servicios de apoyo a la gestión a la Subsecretaría de Gestión Local para el desarrollo de actividades administrativas, operativas y logística que se requieran en el marco del modelo de gestión para las alcaldías locales</t>
  </si>
  <si>
    <t>Prestar los servicios profesionales jurídicos a la Dirección Para la Gestión Policiva, direccionando y consolidando acciones efectivas, planes y programasque adelanten las inspecciones de policia para su fortalecimiento institucional</t>
  </si>
  <si>
    <t>Prestar los servicios profesionales como abogado para apoyar y acompañar a la Dirección para la Gestión Policiva en el seguimiento y cumplimiento, delas acciones tendientes al acatamiento de sentencias judiciales o sanciones administrativas impuestas a la Secretaria Distrital De Gobierno o las Alcaldías Locales en lo referente a los cerros orientales y rio Bogotá.</t>
  </si>
  <si>
    <t>Prestar los servicios de apoyo a la gestión en la Dirección para la Gestión Policiva de la Secretaria Distrital de Gobierno, en el desarrollo del proceso deactualización del aplicativo SI ACTUA a partir de la información documental existente en los expedientes que reposan en los archivos de las Alcaldíaslocales.</t>
  </si>
  <si>
    <t>Prestar los servicios profesionales de carácter jurídico a la Dirección para la Gestión Policiva de la Secretaria Distrital de Gobierno, en la verificación de lacalidad jurídica con que se realiza la actualización de los expedientes en el aplicativo SI ACTÚA en las Alcaldías locales.</t>
  </si>
  <si>
    <t>Prestar los servicios de apoyo a la gestión a la Dirección para la Gestión Policiva, para el seguimiento a las acciones y procesos desarrollados por la dependencia, encaminadas al fortalecimiento de los sistemas de de información local y el fortalecimiento institucional</t>
  </si>
  <si>
    <t>Prestar los servicios profesionales jurídicos a la Dirección para la Gestión Policiva, para el impulso  y desarrollo de las  acciones de Inspección, vigilancia y control (IVC) en temas relacionados con actividades económicas, ambientales,  bienestar y protección animal, así como cerros orientales y Rio Bogotá.</t>
  </si>
  <si>
    <t>Prestar los servicios de apoyo a la gestión en la Dirección para la Gestión Policiva de la Secretaria Distrital de Gobierno, en el desarrollo del proceso de actualización del aplicativo SI ACTUA a partir de la información documental existente en los expedientes que reposan en los archivos de las Alcaldías locales.</t>
  </si>
  <si>
    <t>REALIZAR LA ADICIÓN Y PRORROGA NO. 1 DEL CONTRATO 115 DE 2020 SUSCRITO ENTRE LA SECRETARIA DISTRITAL DE GOBIERNO Y SANDRA MARGARITA CLAVIJO MIRANDA</t>
  </si>
  <si>
    <t>Prestar los servicios profesionales en la Subsecretaría de Gestión Local para el acompañamiento técnico en la definición, elaboración e implementación de la Estrategia de Mitigación y Reactivación de las localidades, desde las alcaldías locales.</t>
  </si>
  <si>
    <t>Prestar los servicios profesionales a la Dirección para Gestión Policiva, con el fin de fortalecer las funciones de inspección vigilancia y control en cada una de las localidades.</t>
  </si>
  <si>
    <t>Prestar los servicios profesionales para la planeación articulación y ejecución de actividades de inspección, vigilancia y control que realizan las Alcaldías Locales y/o las inspecciones de policía a cargo de la Secretaría de Distrital de Gobierno, especialmente en temas de obras y urbanismo, establecimientos comerciales y espacio público, que se apoya desde el nivel central</t>
  </si>
  <si>
    <t>Prestar los servicios profesionales en la Dirección para la Gestión del Desarrollo Local, apoyando jurídicamente las actividades de asistencia técnica de losproyectos de inversión local que adelantan los Fondos de Desarrollo Local - FDL.</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</si>
  <si>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</si>
  <si>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</si>
  <si>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</si>
  <si>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Prestar los servicios profesionales de carácter jurídico a la Dirección para la Gestión Policiva de la Secretaria Distrital de Gobierno, en la verificaciónjurídica con que se realiza la actualización de los expedientes en el aplicativo SI ACTÚA en las Alcaldías locales</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</si>
  <si>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</si>
  <si>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</si>
  <si>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Prestar los servicios profesionales a la Dirección para la Gestión Policiva, para el impulso  y desarrollo de las  acciones de Inspección, vigilancia y control (IVC) en temas relacionados con actividades economicas, ambientales,  bienestar y protección animal.</t>
  </si>
  <si>
    <t>Prestar servicios profesionales de carácter jurídico a la Dirección Para la Gestión Policiva de la Secretaría Distrital de Gobierno en el acompañamiento y apoyo a los servidores públicos en las Alcaldías Locales asignadas y hacer seguimiento a los actos administrativos (impulso y/o archivo de fondo procesal) igualmente  a los procesos encaminados a la materialización de las sanciones impuestas (cobro persuasivo, cobro coactivo y demoliciones) de las actuaciones administrativas represadas en las Alcaldías Locales.</t>
  </si>
  <si>
    <t>Prestar los servicios de apoyo a la gestión en la Dirección para la Gestión Policiva de la Secretaria Distrital de Gobierno, en el desarrollo del proceso deactualización del aplicativo correspondiente a partir de la información documental existente en los expedientes que reposan en los archivos de las Alcaldías locales.</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</si>
  <si>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</si>
  <si>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Prestar los servicios de apoyo a la gestión en la Dirección para la Gestión Policiva de la Secretaria Distrital de Gobierno, en el desarrollo del proceso deactualización del aplicativo correspondiente a partir de la información documental existente en los expedientes que reposan en los archivos de las Alcaldías locales</t>
  </si>
  <si>
    <t>Prestar los servicios profesionales de arquitecto a la Dirección para la Gestión Policiva de la Secretaría Distrital de Gobierno, para apoyar técnicamente la gestión institucional de la Dirección y las Inspecciones de Policía y  dar aplicabilidad al Código Nacional de Seguridad y Convivencia Ciudadana</t>
  </si>
  <si>
    <t>Prestar los servicios profesionales jurídicos a la Dirección Para la Gestión Policiva, con el fin de impulsar y consolidar acciones efectivas que permitan el fortalecimiento institucional de las Inspecciones de Policía y/o las Alcaldías Locales, así como el proceso de mejoramiento que contribuya a la descongestión, especialmente para dar aplicabilidad al Código de Seguridad y Convivencia Ciudadana</t>
  </si>
  <si>
    <t>Prestar los Servicios Profesionales Especializados brindando apoyo jurídico frente a la gestión y procesos generales a cargo de la Dirección para laGestión Policiva</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</si>
  <si>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</si>
  <si>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Prestar los servicios profesionales especializados a la Dirección para la Gestión Policiva, acompañando actividades de inspección, vigilancia y control -IVCqueefectuen las Alcaldías Locales y/o autoridades de Policía a cargo de la Secretaria Distrital Gobierno.</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</si>
  <si>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</si>
  <si>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PAGOS SERVICIOS PÚBLICOS DE LOS ESPACIOS DE ATENCIÓN DIFERENCIA DE LA SUBDIRECCIÓN DE ASUNTOS ÉTNICOS.PAGO DEL SERVICIO DE ASEO DE LOS PREDIOS ADMINISTRADOS POR LA SECRETARIA DE GOBIERNO - SUBDIRECCION DE ASUNTOS ETNICOS ( CONFIA CANDELARIA, CONFIA SAN CRISTOBAL Y CASA DEL PENSAMIENTO INDIGENA).</t>
  </si>
  <si>
    <t>REALIZAR EL PAGO DE ARL RIESGO CINCO V CONFORME AL MEMORANDO 20203000113733.PAGO DE LOS RIESGOS PROFESIONALES A CONTRATISTAS, SEGÚN RESOLUCIÓN 526 DEL 29 DE MAYO DE 2020, DEL MES DE MAYO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</si>
  <si>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</si>
  <si>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</si>
  <si>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</si>
  <si>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</si>
  <si>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</si>
  <si>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</si>
  <si>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</si>
  <si>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</si>
  <si>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</si>
  <si>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</si>
  <si>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</si>
  <si>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</si>
  <si>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</si>
  <si>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</si>
  <si>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</si>
  <si>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</si>
  <si>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REALIZAR LA ADICION Y PRORROGA NO.2. DEL CONTRATO 142 DE 2019 SUSCRITO ENTRE LA SECRETARIA DISTRITAL DE GOBIERNO YJOHANNA PATRICIA PLAZAS AVILA</t>
  </si>
  <si>
    <t xml:space="preserve">PRESTAR LOS SERVICIOS DE APOYO A LA GESTIÓN EN LA DIRECCIÓN ADMINISTRATIVA EN LA IMPLEMENTACIÓN DE LOS PROCESOS DE ORGANIZACION ARCHIVISTICA </t>
  </si>
  <si>
    <t>REALIZAR LA ADICIÓN Y PRORROGA DEL CONTRATO No.120 DE 2020 SUSCRITO POR LA SECRETARIA DISTRITAL DE GOBIERNO Y SANDRA LILIANA OSORIO BARRETO</t>
  </si>
  <si>
    <t>Prestar los servicios profesiona</t>
  </si>
  <si>
    <t xml:space="preserve">Prestar los servicios profesionales para </t>
  </si>
  <si>
    <t>Prestar los servicios profesionales asesorando a la Secretaría Distrital de Gobierno en nuevos modelos de gestión, contribuyendo al fortalecimientoinstitucional y articulación de la gestión policiva acorde a los planes y programas vigentes en la entidad</t>
  </si>
  <si>
    <t>Prestar los servicios profesionales en la articulación del Despacho de la Secretaría Distrital de Gobierno con las dependencias y otras entidades, así comoen el apoyo técnico en producción documental y la implementación del Modelo Integrado de Planeación y Gestión Institucional en la Entidad</t>
  </si>
  <si>
    <t>Prestar el servicio de vigilancia y seguridad privada en las modalidades de vigilancia fija y móvil con y sin armas y medios tecnológicos en las diferentesdependencias de la Secretaría Distrital de Gobierno de Bogotá, D.C., con el fin de asegurar la protección y custodia de funcionarios, contratistas y/ovisitantes y de los bienes muebles e inmuebles de propiedad de la entidad, y de los que legalmente sea o llegare a ser responsable</t>
  </si>
  <si>
    <t>PRESTAR SERVICIOS PROFESIONALES PARA REALIZAR LA GESTIÓN TÉCNICA PARA LA FORMULACIÓN E IMPLEMENTACIÓN DE LASPOLÍTICAS PÚBLICAS ÉTNICAS</t>
  </si>
  <si>
    <t>UNION TEMPORAL  C&amp;M SEGURIDAD</t>
  </si>
  <si>
    <t>VICTORIA ANDREA MUÑOZ ORDOÑEZ</t>
  </si>
  <si>
    <t>CODENSA S.A. ESP</t>
  </si>
  <si>
    <t>Aunar esfuerzos técnicos, administrativos y financieros para desarrollar el proceso fortalecimiento de organizaciones y procesos que desarrollen acciones oprogramas que pretendan aportar a la construcción social en el contexto actual de crisis por el COVID -19 y a la mitigación del impacto social y económicade este a través del seguimiento y apoyo en la ejecución de las Iniciativas Ciudadanas 2020</t>
  </si>
  <si>
    <t>DANIELA  MARIN BARREIRO</t>
  </si>
  <si>
    <t>CLEMENCIA DEL PILAR GONZALEZ MARTINEZ</t>
  </si>
  <si>
    <t>ALEXANDER  RINCON ENDES</t>
  </si>
  <si>
    <t>LINA JOHANA FERNANDEZ BERMUDEZ</t>
  </si>
  <si>
    <t>AGUSTIN  SALAMANCA ORDOÑEZ</t>
  </si>
  <si>
    <t>FABIANA CONSTANZA HERNANDEZ AHUMADA</t>
  </si>
  <si>
    <t>DIEGO ANDRES MUÑOZ BARRERA</t>
  </si>
  <si>
    <t>NANCY ELENA CEPEDA LOPEZ</t>
  </si>
  <si>
    <t>DIANA CAROLINA RODRIGUEZ PEÑA</t>
  </si>
  <si>
    <t>LINA MARIA ECHEVERRI LOMBANA</t>
  </si>
  <si>
    <t>PRESTAR SUS SERVICIOS PROFESIONALES PARA APOYAR A LA OFICINA DE ASUNTOS DISCIPLINARIOS DE LA SECRETARIA DISTRITAL DE GOBIERNO, EN LA REVISIÓN,ORIENTACIÓN, DIAGNOSTICO, FORTALECIMIENTO PROCESAL, SUSTANTIVO Y JURISPRUDENCIAL EN LOS PROCESOS DE PRIMERA INSTANCIA QUE SE ADELANTAN EN LA EPENDENCIA</t>
  </si>
  <si>
    <t>Prestar sus servicios profesionales para Apoyar a la Oficina de Asuntos Disciplinarios de la Secretaria Distrital de Gobierno, en la revisión,orientación, diagnostico, fortalecimiento procesal, sustantivo y jurisprudencial en los procesos de primera instancia que se adelantan en la Dependencia</t>
  </si>
  <si>
    <t>Prestar los servicios profesionales en la Dirección Jurídica de la Secretaría Distrital de Gobierno para adelantar las actividades relacionadas con el sistemade gestión, cobro persuasivo, representación judicial, extrajudicial y demás actividades administrativas y judiciales que requiera la Dirección Jurídica parael cumplimiento de su misionalidad</t>
  </si>
  <si>
    <t>Prestar los servicios profesionales especializados en la Subsecretaría de Gestión Institucional en el acompañamiento técnico y fortalecimiento de lasacciones y lineamientos de gestión institucional en el marco del modelo integrado de planeación y gestión institucional y sectorial</t>
  </si>
  <si>
    <t>PRESTAR SUS SERVICIOS PROFESIONALES PARA APOYAR A LA OFICINA DE ASUNTOS DISCIPLINARIOS DE LA SECRETARIA DISTRITALDE GOBIERNO, EN LA REVISIÓN, ORIENTACIÓN, DIAGNOSTICO, FORTALECIMIENTO PROCESAL, SUSTANTIVO Y JURISPRUDENCIAL ENLOS PROCESOS DE PRIMERA INSTANCIA QUE SE ADELANTAN EN LA DEPENDENCIA</t>
  </si>
  <si>
    <t>Prestar servicios profesionales para apoyar a la Secretaría de Gobierno en la divulgación, administración de contenidos y estrategias digitales parapromover los programas y proyectos de la entidad.</t>
  </si>
  <si>
    <t>Prestar los servicios profesionales especializados en la Subsecretaría de Gestión Institucional en el acompañamiento técnico a las acciones de gestióninstitucional para el fortalecimiento de estrategias orientadas a la lucha contra la corrupción, transparencia y gobierno abierto.</t>
  </si>
  <si>
    <t>PRESTAR SUS SERVICIOS PROFESIONALES PARA APOYAR A LA OFICINA  DE  ASUNTOS  DISCIPLINARIOS  DE  LA  SECRETARIA  DISTRITAL DE  GOBIERNO,  EN  LA  REVISIÓN,  ORIENTACIÓN, DIAGNOSTICO, FORTALECIMIENTO PROCESAL, SUSTANTIVO Y JURISPRUDENCIAL EN LOS PROCESOS DE PRIMERA INSTANCIA QUE SE ADELANTAN EN LA DEPENDENCIA</t>
  </si>
  <si>
    <t>Prestar los servicios profesionales a la Dirección para la Gestión del Desarrollo Local para el acompañamiento técnico en la definición, elaboración e implementación de la oferta de programas de la Estrategia de Mitigación y Reactivación Económica Local</t>
  </si>
  <si>
    <t>RENATA  SAMACA SAENZ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</si>
  <si>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</si>
  <si>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</si>
  <si>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</si>
  <si>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</si>
  <si>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</si>
  <si>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TOTALES AL 31 DE JULIO 2020</t>
  </si>
  <si>
    <t>Contratos de Prestación de Servicios programa Bogotá solidaria en Casa</t>
  </si>
  <si>
    <t>Prestar servicios profesionales para apoyar la formulación y la implementación de las Políticas Públicas lideradas por la Dirección de Derechos Humanos en el marco de la difusión e  implementación del Sistema Distrital de Derechos Humanos</t>
  </si>
  <si>
    <t>PRESTAR SERVICIOS PROFESIONALES ESPECIALIZADOS EN LA SUBSECRETARÍA PARA LA GOBERNABILIDAD Y LA GARANTÍA DE DERECHOS PARA APOYAR LA COORDINACIÓN JURÍDICA DE LA SUBSECRETARÍA EN EL MARCO DEL MODELO DE GESTIÓN DE LA ENTIDAD</t>
  </si>
  <si>
    <t>PRESTAR SERVICIOS DE APOYO A LA GESTIÓN DE LA SUBDIRECCIÓNDE ASUNTOS ÉTNICOS PARA REALIZAR LA GESTIÓN TÉCNICA PARA LA FORMULACIÓN Y SEGUIMIENTO LOS PLANES DE ACCIONES AFIRMATIVAS PARA GRUPOS ÉTNICOS.</t>
  </si>
  <si>
    <t>PRESTAR SERVICIOS DE APOYO A LA GESTIÓN DE LA SUBDIRECCIÓN DE ASUNTOS ÉTNICOS PARA REALIZAR LA GESTIÓN TÉCNICA PARA LA FORMULACIÓN Y SEGUIMIENTO LOS PLANES DE ACCIONESAFIRMATIVAS PARA GRUPOS ÉTNICOS.</t>
  </si>
  <si>
    <t>PRESTAR SERVCIOS DE APOYO A LA GESTIÓN TECNICA REQUERIDA PARA LA FORMULACIÓN DEL PLAN DE VIDA DEL CABILDO INDÍGENA MUISCA DE BOSA, CONCERTADO EN EL PROCESO DE CONSULTA PREVIA DEL PLAN PARCIAL EL EDEN EL DESCANSO</t>
  </si>
  <si>
    <t>PRESTAR SERVICIOS PROFESIONALES EN LA DIRECCIÓN DE DERECHOS HUMANOS PARA BRINDAR ATENCIÓN DENTRO DE LA ESTRATEGIA DE PREVENCIÓN DE VULNERACIONES A LOS DERECHOS A LA VIDA,LIBERTAD, INTEGRIDAD Y SEGURIDAD DE PERSONAS Y GRUPOS DE ESPECIAL VULNERABILIDAD, ENTRE ELLOS DEFENSORES Y DEFENSORAS DE DERECHOS HUMANOS, QUE DEMANDEN MEDIDAS DEPREVENCIÓN O PROTECCIÓN Y A CASOS RELACIONADOS CON PRESUNTO ABUSO DE AUTORIDAD Y DE USO EXCESIVO DE LA FUERZA</t>
  </si>
  <si>
    <t>PRESTAR LOS SERVICIOS PARA LA REALIZACION DE ACTIVIDADES ORGANIZACIONALES, ESTRATEGICAS E INSTITUCIONALES DE LA SECRETARIA DISTRITAL DE GOBIERNO</t>
  </si>
  <si>
    <t>PRESTAR SERVICIOS PROFESIONALES PARA REALIZAR LA GESTIÓN TÉCNICA PARA LA IMPLEMENTACIÓN Y TERRITORIALIZACIÓN DE LA POLÍTICA PÚBLICA DISTRITAL DE LIBERTADES FUNDAMENTALES DE RELIGIÓN, CULTO Y CONCIENCIA, LA PLATAFORMA INTERRELIGIOSAPARA LA ACCIÓN SOCIAL Y COMUNITARIA (PIRPAS), Y EL FORTALECIMIENTO DE LA PARTICIPACIÓN CIUDADANA DEL SECTOR</t>
  </si>
  <si>
    <t>PRESTAR SERVICIOS PROFESIONALES DE PEDAGOGÍA CON ENFOQUE CULTURAL Y ARTÍSTICO, EN EL MARCO DEL PROGRAMA DISTRITAL DE EDUCACIÓN EN DERECHOS HUMANOS PARA LA PAZ Y LA RECONCILIACIÓN DE LA DIRECCIÓN DE DERECHOS HUMANOS.</t>
  </si>
  <si>
    <t>PRESTAR SERVICIOS DE APOYO A LA GESTIÓN DE LA SUBDIRECCIÓN DE ASUNTOS ÉTNICOS PARA REALIZAR LA GESTIÓN TÉCNICA PARA LA FORMULACIÓN Y SEGUIMIENTO DE LOS PLANES DE ACCIONES AFIRMATIVAS PARA GRUPOS ÉTNICOS</t>
  </si>
  <si>
    <t>PRESTAR SERVICIOS DE APOYO A LA GESTIÓN DE LA SUBDIRECCIÓN DE ASUNTOS ÉTNICOS PARA REALIZAR LA GESTIÓN TÉCNICA PARA LA FORMULACIÓN Y SEGUIMIENTO DE LOS PLANES DE ACCIONES AFIRMATIVAS PARA GRUPOS ÉTNICOS.</t>
  </si>
  <si>
    <t>PRESTAR SERVICIOS PROFESIONALES A LA DIRECCIÓN DE DERECHOS HUMANOS PARA FORTALECER LA COORDINACIÓN DE LA TERRITORIALIZACIÓN DEL SISTEMA DISTRITAL DE DERECHOS HUMANOS Y LA POLÍTICA PÚBLICA INTEGRAL DE DERECHOS HUMANOS EN LAS LOCALIDADES DE BOGOTÁ D.C.</t>
  </si>
  <si>
    <t>Prestar servicios profesionales en la Dirección de Derechos Humanos para fortalecer la coordinación de la territorialización del Sistema Distrital de Derechos Humanos y la Política Pública Integral de Derechos Humanos en las Localidades de Bogotá D.C.</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</si>
  <si>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</si>
  <si>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BRINDAR ATENCIÓN DENTRO DE LA ESTRATEGIA DE PREVENCIÓN DE VULNERACIONES A LOS DERECHOS A LA VIDA, LIBERTAD, INTEGRIDAD Y SEGURIDAD DE PERSONAS Y GRUPOS DE ESPECIAL VULNERABILIDAD, ENTRE ELLOS DEFENSORES Y DEFENSORAS DE DERECHOS HUMANOS, QUE DEMANDEN MEDIDAS DE PREVENCIÓN O PROTECCIÓN Y A CASOS RELACIONADOS CON PRESUNTO ABUSO DE AUTORIDAD Y DE USO EXCESIVO DE LA FUERZA</t>
  </si>
  <si>
    <t>JUAN ALBERTO OVIEDO SABOGAL</t>
  </si>
  <si>
    <t>EDNA LIZBETH BATTA MORENO</t>
  </si>
  <si>
    <t>MARIA CARMENZA USSA TUNUBALA</t>
  </si>
  <si>
    <t>CRISTIAN CAMILO CHIGUASUQUE GONZALEZ</t>
  </si>
  <si>
    <t>MARIA CAMILA SUAREZ FIGUEROA</t>
  </si>
  <si>
    <t>EXCURSIONES AMISTAD SAS Y O ADESCUBRIR TRAVEL &amp; ADVENTURE SAS</t>
  </si>
  <si>
    <t>ALBA LUCIA RENDON MADERO</t>
  </si>
  <si>
    <t>HELENA  LEON DEAZA</t>
  </si>
  <si>
    <t>VALERIA TATIANA GOMEZ TOVAR</t>
  </si>
  <si>
    <t>NELSON GILBERTO TUNTAQUIMBA QUINCHE</t>
  </si>
  <si>
    <t>DIANA GISELLE OSORIO ROZO</t>
  </si>
  <si>
    <t>NATALIA  CASTRO REY</t>
  </si>
  <si>
    <t>CRISTHIAN  PRADA</t>
  </si>
  <si>
    <t>CESAR OSWALDO MENDOZA LEON</t>
  </si>
  <si>
    <t>JUAN CARLOS GAITAN MEJIA</t>
  </si>
  <si>
    <t>HECTOR EDUARDO CASTAÑEDA HERNANDEZ</t>
  </si>
  <si>
    <t>ANDRES CAMILO RODRIGUEZ CASTILLO</t>
  </si>
  <si>
    <t>MARIA FERNANDA CASTILLO OSPINA</t>
  </si>
  <si>
    <t>NANCY GABRIELA VARGAS PAJOY</t>
  </si>
  <si>
    <t>JESUS DANIEL RAMIREZ</t>
  </si>
  <si>
    <t>NYDIA YOLIMA MORALES TIBADUIZA</t>
  </si>
  <si>
    <t>GINA MARCELA FONSECA MURILLO</t>
  </si>
  <si>
    <t>RAUL AUGUSTO BECERRA NOVOA</t>
  </si>
  <si>
    <t>C.P.S 728</t>
  </si>
  <si>
    <t>Prestar los servicios profesionales para acompañar las actividades de  inspección, vigilancia y control que realizan las Alcaldías Locales y/o las inspecciones de Policia a cargo de la Secretaría Distrital de Gobierno.</t>
  </si>
  <si>
    <t>Prestar los servicios profesionales para acompañar las actividades de  inspección, vigilancia y control que realizan las Alcaldías Locales y/o lasInspecciones de Policia a cargo de la Secretaría Distrital de Gobierno</t>
  </si>
  <si>
    <t>Prestar los servicios profesionales para acompañar las actividades de  inspección, vigilancia y control que realizan las Alcaldías Locales y/o lasInspecciones de Policia a cargo de la Secretaría Distrital de Gobierno.</t>
  </si>
  <si>
    <t>Prestar los servicios de apoyo a la gestión en la Dirección para la Gestión Policiva de la Secretaria Distrital de Gobierno, en el desarrollo del proceso de actualización del aplicativo SI ACTUA a partir de la información  documental existente en los expedientes que reposan en los archivos de las Alcaldías locales</t>
  </si>
  <si>
    <t>Prestar los servicios profesionales de carácter jurídico a la dirección para la gestión policiva de la secretaria distrital de gobierno en la implementación y trámite para impulsar y archivar de fondo procesalmente las actuaciones administrativas existentes en las diferentes alcaldías locales.</t>
  </si>
  <si>
    <t>Prestar los servicios profesionales a la Dirección para la Gestión Policiva con la finalidad de formular, diseñar e implementar estrategias  pedagógicas para el fortalecimiento de la cultura ciudadana, tendientes a disminuir los comportamientos contrarios a la convivencia y mitigar el  riesgo frente a la emergencia sanitaria generada por la Covid -19, que determine la Dirección.</t>
  </si>
  <si>
    <t>Prestar los servicios profesionales a la Dirección para la Gestión Policiva con la finalidad de formular, diseñar e implementar estrategias pedagógicas para el fortalecimiento de la cultura ciudadana, tendientes a disminuir los comportamientos contrarios a la convivencia y mitigar el riesgo frente a la emergencia sanitaria generada por la Covid -19, que determine la Dirección.</t>
  </si>
  <si>
    <t>Prestar los servicios profesionales para acompañar las actividades de inspección, vigilancia y control que realizan las Alcaldías Locales y/o las Inspecciones de Policia a cargo de la Secretaría Distrital de Gobierno</t>
  </si>
  <si>
    <t>Prestar los Servicios Profesionales a la Dirección para la Gestión Policiva para la ejecución del proyecto de inversión para el Fortalecimiento de la convivencia y el ejercicio policivo a cargo de la SDG en el Distrito Capital Bogotá 2020-2024</t>
  </si>
  <si>
    <t>Prestar los servicios de apoyo a la gestión en la Dirección para la Gestión Policiva de la Secretaria Distrital de Gobierno, en el desarrollo del proceso de actualización del aplicativo SI ACTUA a partir de la información documental existente en los expedientes que reposan en los archivos de las Alcaldías locales</t>
  </si>
  <si>
    <t>Prestar los servicios profesionales a la Dirección para la Gestión Policiva de la Secretaria Distrital de Gobierno, para la generación de modelos de análisis y predicción de conductas contrarias a la convivencia.</t>
  </si>
  <si>
    <t>Prestar los servicios profesionales para acompañar las actividades de inspección, vigilancia y control que realizan las Alcaldías Locales y/o las Inspecciones de Policia a cargo de la Secretaría Distrital de Gobierno.</t>
  </si>
  <si>
    <t>NATALIA ANDREA SERRATO CRUZ</t>
  </si>
  <si>
    <t>ERIKA NATALIA ANDRADE FORERO</t>
  </si>
  <si>
    <t>BELLI ROSA VELANDIA CONTREARAS</t>
  </si>
  <si>
    <t>CARLOS ENRIQUE BONILLA MUÑOZ</t>
  </si>
  <si>
    <t>ANDREA PATRICIA AGUDELO MONJE</t>
  </si>
  <si>
    <t>LEIDY YASMIN MARTINEZ OSORIO</t>
  </si>
  <si>
    <t>LUZ MERCY RIVERA ROJAS</t>
  </si>
  <si>
    <t>NORELLA DEL PILAR FLECHAS GUERRERO</t>
  </si>
  <si>
    <t>GUADALUPE  ERRAZURIZ</t>
  </si>
  <si>
    <t>ADRIANA CAROLINA SIERRA ROZO</t>
  </si>
  <si>
    <t>CLAUDIA PATRICIA GUZMAN ROA</t>
  </si>
  <si>
    <t>MILENA ANTONIA DUARTE PRIETO</t>
  </si>
  <si>
    <t>RUBBY DAYANNA PARRA ESPEJO</t>
  </si>
  <si>
    <t>JENNIFER  HINCAPIE HERRERA</t>
  </si>
  <si>
    <t>ALVARO JAVIER VEGA VARGAS</t>
  </si>
  <si>
    <t>PAULA ANDREA VELASCO BERNAL</t>
  </si>
  <si>
    <t>SONIA MAYERLY RODRIGUEZ TORRES</t>
  </si>
  <si>
    <t>YEISY CATHERIN BAUTISTA CHARRY</t>
  </si>
  <si>
    <t>FRANCY ALIRIO AMAYA DIAZ</t>
  </si>
  <si>
    <t>EDWIN FABIAN RODRIGUEZ APARICIO</t>
  </si>
  <si>
    <t>PRESTAR SERVICIOS PROFESIONALES PARA APOYAR LA COORDINACIÓN DE LA PROMOCIÓN DE LA SANA CONVIVENCIA EN EL FÚTBOL DENTRO Y FUERA DEL ESTADIO A TRAVÉS DEL PROGRAMA DE BARRISMO SOCIAL</t>
  </si>
  <si>
    <t>PRESTAR SERVICIOS DE APOYO A LA GESTIÓN PARA LA PROMOCIÓN DE LA SANA CONVIVENCIA EN EL FÚTBOL DENTRO Y FUERA DEL ESTADIO A TRAVÉS DEL PROGRAMA DE BARRISMO SOCIAL</t>
  </si>
  <si>
    <t>DIANA PAOLA CHACON POVEDA</t>
  </si>
  <si>
    <t>DIEGO FERNANDO FIGUEROA GUERRA</t>
  </si>
  <si>
    <t>LINA ROSA DIAZ BAYONA</t>
  </si>
  <si>
    <t>Prestar los servicios profesionales especializados en la subsecretaría para la gobernabilidad y la garantía de derechos para apoyar en la coordinación y ejecución de los procesos misionales, planes estratégicos, aplicación del ciclo de políticas públicas con enfoque diferencial y los temas relacionados con la participación digital a cargo de las dependencias adscritas a la subsecretaria</t>
  </si>
  <si>
    <t>PRESTAR SERVICIOS PROFESIONALES ESPECIALIZADOS PARA EL DISEÑO E IMPLEMENTACIÓN DE UNA ESTRATEGIA DE DEMOCRACIA YPARTICIPACIÓN DIGITAL EN ARTICULACIÓN DE LAS ACTIVIDADES PROPIAS DE LA MISIONALIDAD DE LA SUBSECRETARÍA Y SUSDEPENDENCIAS</t>
  </si>
  <si>
    <t>PRESTAR SERVICIOS PROFESIONALES ESPECIALIZADOS PARA EL DISEÑO E IMPLEMENTACIÓN DEL LABORATORIO DE INNOVACIÓN SOCIALEN ARTICULACIÓN CON LAS POLÍTICAS PÚBLICAS A CARGO DEL SECTOR Y DE LAS DEPENDENCIAS ADSCRITAS.</t>
  </si>
  <si>
    <t>PRESTAR SERVICIOS PROFESIONALES PARA EL DISEÑO E IMPLENTACIÓN DEL LABORATORIO DE INNOVACIÓN SOCIAL EN ARTICULACIÓN CON LAS POLÍTICAS PÚBLICAS A CARGO DEL SECTOR</t>
  </si>
  <si>
    <t>Prestar los servicios profesionales para la elaboración de los documentos de análisis y seguimiento de las sesiones que se lleven a cabo en el Concejo de Bogotá, que permitan el cumplimiento de las metas establecidas en el Plan Distrital de Desarrollo y el Proyecto de Inversión 7799, de acuerdo con los lineamientos que le determine el Observatorio de Asuntos Políticos, el Director de Relaciones Políticas y el Despacho del Secretario Distrital de Gobierno.</t>
  </si>
  <si>
    <t>Prestar los servicios profesionales para realizar los documentos de análisis e informes del desarrollo de las líneas de investigación que tenga adoptadas el Observatorio de Asuntos Políticos, de acuerdo con los lineamientos que sobre esta materia le imparta el Supervisor del Contrato.</t>
  </si>
  <si>
    <t>Prestar los servicios profesionales para el seguimiento a las sesiones que se realicen en el Concejo de Bogotá, generando los reportes requeridos en los sistemas de información de la Dirección de Relaciones Políticas y con base en los lineamientos que le determine el Observatorio de Asuntos Políticos.</t>
  </si>
  <si>
    <t>Prestar los servicios profesionales a la Dirección de Relaciones Políticas en la respuesta efectiva y oportuna a los requerimientos, derechos de petición y solicitudes de información presentados por las Corporaciones de Elección Popular, de acuerdo con lo establecido en la normatividad vigente y los procedimientos que sobre la materia tenga implementados la entidad</t>
  </si>
  <si>
    <t>CARLOS HUMBERTO IBAÑEZ RODRIGUEZ</t>
  </si>
  <si>
    <t>KAREN VANESA MARRINER CASTRO</t>
  </si>
  <si>
    <t>ANDERSON JULIAN ACEVEDO HERREÑO</t>
  </si>
  <si>
    <t>ALCIRA  VELASQUEZ BAQUERO</t>
  </si>
  <si>
    <t>Prestar servicios profesionales como abogado en la Dirección Jurídica en todos aquellos asuntos relacionados con la representación judicial,especialmente en el trámite de las acciones constitucionales que impetran los ciudadanos y en las que se encuentre vinculada la entidad, así como laproyección de actos administrativos que surjan dentro del marco de competencia de la dependencia donde se encuentra asignada.</t>
  </si>
  <si>
    <t>PRESTAR LOS SERVICIOS TÉCNICOS EN LA DIRECCIÓN DE GESTIÓN DEL TALENTO HUMANO PARA APOYAR EL PROCESO DE NÓMINA, LA  DETERMINACIÓN Y DEPURACIÓN DE LA DEUDA PRESUNTA Y REAL REPORTADA POR LOS DIFERENTES FONDOS DE PENSIONES PRIVADOSY PÚBLICO Y EL PROCESO DE RECOBRO DE INCAPACIDADES DE LA SECRETARIA DISTRITAL DE GOBIERNO.</t>
  </si>
  <si>
    <t>Prestar los servicios de apoyo a la gestión de la Secretaría Distrital de  Gobierno asociado a las actividades de gestión documental y gestión de información en lo referente a la operación del Sistema Distrital Bogotá Solidaria, en lo asociado a las competencias de la Secretaría Distrital de Gobierno y en la articulación con otras entidades del Sistema, así como al apoyo técnico en producción documental que se requiera en cumplimiento de las responsabilidades asignadas.</t>
  </si>
  <si>
    <t>REALIZAR LA ADICIÓN Y PRORROGA DEL CONTRATO DEL CONTRATO No. 2 DE 2020 SUSCRITO ENTRE LA SECRETARIA DISTRITAL DE GOBIERNO Y VALERIA ALEJANDRA POVEDA GUTIERREZ</t>
  </si>
  <si>
    <t>Prestar servicios profesionales para apoyar la formulación y ejecución de las actividades de Fortalecimiento del clima y la cultura organizacional, así como apoyar el desarrollo de las acciones contempladas en el plan de Bienestar dirigido a servidores públicos y contratistas de la secretaría distrital de gobierno</t>
  </si>
  <si>
    <t>Prestar los servicios de asesor en la oficina asesora de Planeación en el acompañamiento técnico en la implementación de las herramientas que soportan la planeación, la ejecución y el seguimiento de los planes,programas y proyectos de la Secretaría Distrital de Gobierno</t>
  </si>
  <si>
    <t>Prestar los servicios profesionales para la edición de contenidos audiovisuales y sistematización de archivo de piezas audiovisuales que se requieran en La Secretaria Distrital De Gobierno</t>
  </si>
  <si>
    <t>Prestar los servicios técnicos como diseñador gráfico para realización de piezas gráficas e interfaz web, que requiera la Oficina Asesora de Comunicaciones, para apoyar la elaboración, desarrollo y ejecución de los procesos de comunicación interna y externa</t>
  </si>
  <si>
    <t>PRESTAR LOS SERVICIOS PROFESIONALES A LA DIRECCIÓN ADMINISTRATIVA DE LA SECRETARÍA DISTRITAL DE GOBIERNO EN EL DIAGNÓSTICO,  APOYO TÉCNICO Y ADMINISTRATIVO EN LO RELACIONADO AL MANTENIMIENTO Y BUEN FUNCIONAMIENTO DE LA INFRAESTRUCTURA DE LOS PREDIOS DE PROPIEDAD DE LA ENTIDAD.</t>
  </si>
  <si>
    <t>Prestar los servicios profesionales a la Secretaria Distrital de Gobierno en lo relacionado con el cubrimiento periodístico de la gestión desarrollada por las 20 localidades</t>
  </si>
  <si>
    <t>Prestar los servicios profesionales en la dirección de gestión del talento humano para apoyar la elaboración y liquidación salarios, prestaciones sociales y demás conceptos de la nómina de la Secretaria Distrital de Gobierno</t>
  </si>
  <si>
    <t>PRESTAR LOS SERVICIOS DE MONITOREO DE MEDIOS DE LA INFORMACIÓN NOTICIOSA O EDITORIAL DE LA SECRETARÍA DISTRITAL DE GOBIERNO, PUBLICADA EN DIFERENTES MEDIOS DE COMUNICACIÓN MASIVOS Y ESPECIALIZADOS: PRENSA, RADIO, TELEVISIÓN, MEDIOSELECTRÓNICOS, COMUNITARIOS Y ALTERNATIVOS</t>
  </si>
  <si>
    <t>Prestar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</si>
  <si>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REALIZAR LA ADICIÓN Y PRORROGA DEL CONTRATO DEL CONTRATO No. 62 DE 2020 SUSCRITO ENTRE LA SECRETARIA DISTRITAL DE GOBIERNO Y JAIME ALEXANDER HURTADO SOTO</t>
  </si>
  <si>
    <t>REALIZAR LA ADICIÓN Y PRORROGA DEL CONTRATO DEL CONTRATO No. 5 DE 2020 SUSCRITO ENTRE LA SECRETARIA DISTRITAL DE GOBIERNO Y YENY YÁÑEZ BOLIVAR</t>
  </si>
  <si>
    <t>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t>
  </si>
  <si>
    <t>JENNIFER KARINA VARGAS MORENO</t>
  </si>
  <si>
    <t>CLAUDIA MARCELA PEÑA CASTRO</t>
  </si>
  <si>
    <t>ANGEL RAFAEL NUÑEZ SAENZ</t>
  </si>
  <si>
    <t>CAROLINA  ANAYA FLOREZ</t>
  </si>
  <si>
    <t>JEIMER  GUARNIZO GOMEZ</t>
  </si>
  <si>
    <t>LUIS ERNESTO MORALES AMARIS</t>
  </si>
  <si>
    <t>SERGIO IVAN DUQUE MOYANO</t>
  </si>
  <si>
    <t>ANA MARIA RODRIGUEZ COMAS</t>
  </si>
  <si>
    <t>ANA PAOLA AMAYA RABE</t>
  </si>
  <si>
    <t>ANA MARIA RUBIO SANCHEZ</t>
  </si>
  <si>
    <t>JUAN CARLOS SENN GARCIA</t>
  </si>
  <si>
    <t>DAMIAN ESTEBAN LANDINEZ CAÑON</t>
  </si>
  <si>
    <t>ROSALBA  SAENZ GOMEZ</t>
  </si>
  <si>
    <t>NANCY MAGALY GUERRERO GUTIERREZ</t>
  </si>
  <si>
    <t>PEDRO ANTONIO DAZA VARGAS</t>
  </si>
  <si>
    <t>IRENE JOHANNA YATE FORERO</t>
  </si>
  <si>
    <t>Prestar servicios profesionales especializados en la Subsecretaría de Gestión Local para el acompañamiento jurídico en la construcción de una estrategia de asesoría y/o acompañamiento técnico orientada a las 20 alcaldías locales, a las instituciones del distrito y a la ciudadanía</t>
  </si>
  <si>
    <t>Prestar servicios Profesionales especializados a la Subsecretaria de Gestión Local, apoyando la coordinación de actividades misionales y estrategicas a cargo de la Subsecretaria y sus dependencias, así como el acompañamiento técnico orientado a las 20 alcaldías locales</t>
  </si>
  <si>
    <t>Prestación de servicios profesional especializado a la Subsecretaria de Gestión Local para apoyar jurídicamente la atención de proposiciones, asuntos de políticas públicas y estrategias interinstitucionales en el marco del modelo de gestión local.</t>
  </si>
  <si>
    <t>Prestación de servicios técnicos de apoyo a la Subsecretaria de Gestión Local para el fortalecimiento institucional en el marco del modelo de gestión local</t>
  </si>
  <si>
    <t>Prestar los servicios profesionales a la Dirección para la Gestión del Desarrollo Local para el acompañamiento técnico en la definición, elaboración e implementación de la oferta de programas de la Estrategia de Mitigación y Reactivación Económica Local.</t>
  </si>
  <si>
    <t>Prestar los servicios profesionales en la Dirección para la Gestión del Desarrollo Local, para gestar asistencia técnica dirigida a los Fondos de Desarrollo Local ¿ FDL, en materia de desarrollo contractual de los proyectos de inversión local</t>
  </si>
  <si>
    <t>Prestación de servicios profesionales a la Subsecretaria de Gestión Local para apoyar la atención de proposiciones, asuntos de políticas públicas y estrategias interinstitucionales de la Subsecretaria de Gestión Local en el marco del modelo de gestión local.</t>
  </si>
  <si>
    <t>Prestación de servicio de apoyo a la gestión a la Subsecretaria de Gestión Local para desarrollar las actividades asistenciales y administrativas que se deban adelantar en el seguimiento a los procesos de participación local, en el marco del fortalecimiento local</t>
  </si>
  <si>
    <t>PRESTAR LOS SERVICIOS PROFESIONALES ESPECIALIZADOS A LA DIRECCIÓN PARA LA GESTIÓN DEL DESARROLLO LOCAL, EN MATERIA DE DESARROLLO JURÍDICO Y  PLANEACIÓN, DIRIGIDO A LOS FONDOS DE DESARROLLO LOCAL  FDL</t>
  </si>
  <si>
    <t>Prestar los servicios profesionales especializados a la Dirección para la Gestión del Desarrollo Local, en materia de desarrollo jurídico y planeación, dirigido a los Fondos de Desarrollo Local ¿ FDL</t>
  </si>
  <si>
    <t>Prestar los servicios profesionales a la Dirección para la Gestión del Desarrollo Local, en materia de desarrollo jurídico y planeación, dirigido a los Fondos de Desarrollo Local ¿ FDL</t>
  </si>
  <si>
    <t>Prestar los servicios profesionales en la Dirección para la Gestión del Desarrollo Local  apoyando los procesos que impacten y mejoren la gestión de los Fondos de Desarrollo Local  FDL</t>
  </si>
  <si>
    <t>Prestación de servicios profesionales especializados a la Subsecretaria de Gestión Local para apoyar la atención de proposiciones, asuntos de políticas públicas y estrategias interinstitucionales de la Subsecretaria de Gestión Local en el marco del modelo de gestión local.</t>
  </si>
  <si>
    <t>Prestar los servicios profesionales para el fortalecimiento de las relaciones de la Administración Distrital con las Juntas Administradoras Locales, de acuerdo con los lineamientos y directrices que le determine la Dirección de Relaciones Políticas.</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</si>
  <si>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</si>
  <si>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como apoyo técnico en el seguimiento a la Estrategia de Mitigación y Reactivación Económica  EMRE  Local.</t>
  </si>
  <si>
    <t>Prestar los servicios profesionales a la Dirección para la Gestión del Desarrollo Local para el acompañamiento técnico en la definición,elaboración e implementación de la oferta de programas de la Estrategia de Mitigación y Reactivación Económica Local.</t>
  </si>
  <si>
    <t>DELIA MARGARITA NAVAS SOLANO</t>
  </si>
  <si>
    <t>LEIVER ALEXIS MORENO GUZMAN</t>
  </si>
  <si>
    <t>LISSETTE MARITZA RAMIREZ JARAMILLO</t>
  </si>
  <si>
    <t>KAROL JHOANA AYALA FORERO</t>
  </si>
  <si>
    <t>CESAR AUGUSTO QUINTERO SANABRIA</t>
  </si>
  <si>
    <t>JORGE LINO MACHETA TELLEZ</t>
  </si>
  <si>
    <t>CAMILO ANDRES TOVAR TORREWS</t>
  </si>
  <si>
    <t>NANCY PATRICIA BULLA HERNANDEZ</t>
  </si>
  <si>
    <t>CARLOS ALFONSO PARRA MALAVER</t>
  </si>
  <si>
    <t>CAMILA ANDREA BUSTOS OCAMPO</t>
  </si>
  <si>
    <t>DIANA CECILIA CASTAÑEDA CASTILLA</t>
  </si>
  <si>
    <t>MARIA BEATRIZ GUERRA URBINA</t>
  </si>
  <si>
    <t>NATALIA  LEMUS DURAN</t>
  </si>
  <si>
    <t>PRESTAR SERVICIOS PROFESIONALES PARA REALIZAR LA GESTIÓN TÉCNICA PARA LA FORMULACIÓN E IMPLEMENTACIÓN DE LAS POLÍTICAS PÚBLICAS ÉTNICAS</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</si>
  <si>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EL FORTALECIMIENTO DE LA PARTICIPACIÓN CIUDADANA DEL SECTOR</t>
  </si>
  <si>
    <t>Prestar servicios profesionales para realizar la gestión técnica para la formulación e implementación de las políticas públicas étnicas.</t>
  </si>
  <si>
    <t>REALIZAR LA MODIFICACIÓN ADICIÓN Y PRORROGA DEL CONTRATO 320-2020 SUSCRITO ENTRE LA SECRETARÍA DISTRITAL DE GOBIERNO Y EDISON ALFONSO DIAZ BARAJAS</t>
  </si>
  <si>
    <t>Prestar servicios profesionales de educación comunitaria con énfasis cultural y territorial, en el marco del Programa Distrital de Educación en Derechos Humanos para la Paz y la Reconciliación de la Dirección de Derechos Humanos.</t>
  </si>
  <si>
    <t>PRESTAR SERVICIOS PROFESIONALES EN LA DIRECCIÓN DE DERECHOS HUMANOS PARA COORDINAR LA RUTA DE PRESUNTO ABUSO DE AUTORIDAD O USO EXCESIVO DE LA FUERZA EN EL MARCO DE LA PREVENCIÓN DE VULNERACIONES A LOS DERECHOS A LA VIDA, LIBERTAD, INTEGRIDAD Y SEGURIDAD DE PERSONAS Y GRUPOS DE ESPECIAL VULNERABILIDAD, ENTRE ELLOS DEFENSORES Y DEFENSORAS DE DERECHOS HUMANOS DE DERECHOS HUMANOS.</t>
  </si>
  <si>
    <t>Prestar servicios profesionales de educación comunitaria con énfasis en comunicación y poblaciones, en el marco del Programa Distrital de Educación en Derechos Humanos para la Paz y la Reconciliación de la Dirección de Derechos Humanos.</t>
  </si>
  <si>
    <t>REALIZAR LA ADICIÓN Y PRÓRROGA DEL CONTRATO No. 104 DE 2020 SUSCRITO POR LA SECRETARÍA DISTRITAL DE GOBIERNO Y PAULA ANDREA BELTRAN RODRIGUEZ</t>
  </si>
  <si>
    <t>REALIZAR LA ADICIÓN Y PRÓRROGA DEL CONTRATO No. 579 DE 2020 SUSCRITO POR LA SECRETARÍA DISTRITAL DE GOBIERNO Y MARIA PAULA MARTIN CUELLAR</t>
  </si>
  <si>
    <t>Prestar servicios profesionales de educación comunitaria con enfoque rural e intercultural, en el marco del Programa Distrital de Educación en Derechos Humanos para la Paz y la Reconciliación de la Dirección de Derechos Humanos.</t>
  </si>
  <si>
    <t>Prestar servicios profesionales en la Dirección de Derechos Humanos para garantizar la implementación de un enfoque psicosocial y herramientas mínimas de contención emocional en la atención requerida para la implementación de la estrategia de prevención de vulneraciones a los derechos a la vida, libertad, integridad y seguridad de personas pertenecientes a grupos de especial vulnerabilidad constitucional.</t>
  </si>
  <si>
    <t>Prestar servicios profesionales a la Secretaría de Gobierno para la implementación del proceso de reformulación de la Política Pública de Discapacidad y para el desarrollo de las funciones de la Secretaría Técnica Distrital de Discapacidad.</t>
  </si>
  <si>
    <t>PRESTAR SERVICIOS PROFESIONALES EN LA DIRECCION DE DERECHOS HUMANOS PARA GARANTIZAR EL TRABAJO SOCIAL DE LA IMPLEMENTACION DE LA ESTRATEGIA DE PREVENCION DE VULNERACIONES A LOS DERECHOS A LA VIDA, LIBERTAD, INTEGRIDAD Y SEGURIDAD DE LAS PERSONAS LGBTI, VICTIMAS DEL DELITO DE TRATA DE PERSONAS, LÍDERES, LIDERESAS, DEFENSORES Y DEFENSORAS DE DERECHOS HUMANOS, QUE DEMENDEN MEDIDAS DE PREVENCION O PROTECCION</t>
  </si>
  <si>
    <t>LUIS GERARDO MARTINEZ MIRANDA</t>
  </si>
  <si>
    <t>ELIZABETH  GONZALEZ RODRIGUEZ</t>
  </si>
  <si>
    <t>LIDIA DIYANIRE CASTAÑEDA GUTIERREZ</t>
  </si>
  <si>
    <t>MAICOL ANDRES QUIROGA BARRANTES</t>
  </si>
  <si>
    <t>ADRIANA PAOLA RODRIGUEZ SANDOVAL</t>
  </si>
  <si>
    <t>JESSYMAR  ALVAREZ ROMAÑA</t>
  </si>
  <si>
    <t>LEIDY YINETH HERNANDEZ ROJAS</t>
  </si>
  <si>
    <t>SANDRA YANETH CASTIBLANCO LOZANO</t>
  </si>
  <si>
    <t>ANIBAL  RIVERA RIVERA</t>
  </si>
  <si>
    <t>EDWIN HARVEY GUTIERREZ LOZANO</t>
  </si>
  <si>
    <t>NIDIA PATRICIA MENDEZ TORRES</t>
  </si>
  <si>
    <t>JAVIER DARIO TUBERQUIA MARTINEZ</t>
  </si>
  <si>
    <t>REALIZAR LA ADICIÓN Y PRORROGA DEL CONTRATO DEL CONTRATO No. 262 DE 2020 SUSCRITO ENTRE LA SECRETARIA DISTRITAL DE GOBIERNO Y CLAUDIA MARCELA RODRIGUEZ CARRILLO</t>
  </si>
  <si>
    <t>Prestar los servicios profesionales para acompañar las actividades de Inspección, vigilancia y control que realizan las Alcaldías Locales y/o las Inspecciones de Policía a cargo de la Secretaría Distrital de Gobierno y servir como enlace de la Dirección para la Gestión Policiva ante las entidades que ejerzan funciones de policía.</t>
  </si>
  <si>
    <t>DIEGO MAURICIO HILARION NIÑO</t>
  </si>
  <si>
    <t>ARIEL ALEXIS GUERRA BURGOS</t>
  </si>
  <si>
    <t>PRESTAR SERVICIOS DE APOYO A LA GESTIÓN PARA LA PROMOCIÓN DE LA SANA CONVIVENCIA EN EL FÚTBOL DENTRO Y FUERA DELESTADIO A TRAVÉS DEL PROGRAMA DE BARRISMO SOCIAL, PARTICIPAR DEL PROGRAMA DE DIÁLOGO PARA ACOMPAÑAR PROCESOS DEMOVILIZACIÓN CIUDADANA Y ATENCION EN LOS PROCESOS DERIVADOS DE LA EMERGENCIA GENERADA POR LA PANDEMIA DEL COVID-19.</t>
  </si>
  <si>
    <t>LUZ ANGELICA BETANCOURT RUIZ</t>
  </si>
  <si>
    <t>EDNA LORENA GUEVARA MENDOZA</t>
  </si>
  <si>
    <t>STEPHANIE GIRE ZAMORA GUZMAN</t>
  </si>
  <si>
    <t>HUGO YESID SUAREZ SIERRA</t>
  </si>
  <si>
    <t>ANDREA PATRICIA ROBLES CALDERON</t>
  </si>
  <si>
    <t>MARIA FERNANDA DIAZ GONZALEZ</t>
  </si>
  <si>
    <t>REALIZAR LA ADICIÓN Y PRÓRROGA DEL CONTRATO No. 147 DE 2020 SUSCRITO POR LA SECRETARÍA DISTRITAL DE GOBIERNO Y JORGE EDUARDO GARCÍA PERALTA</t>
  </si>
  <si>
    <t>Prestar los servicios profesionales para realizar el seguimiento a las sesiones de las Comisiones Permanentes y la Plenaria, mesas de trabajo, foros, comisiones accidentales y audiencias, adelantadas por el Concejo de Bogotá, atendiendo lo establecido en la normatividad vigente y procedimientos que tenga adoptados la Secretaría Distrital de Gobierno</t>
  </si>
  <si>
    <t>REALIZAR LA ADICIÓN Y PRÓRROGA DEL CONTRATO No. 76 DE 2020 SUSCRITO POR LA SECRETARIA DISTRITAL DE GOBIERNO Y ANA CRISTINA MUÑOZ</t>
  </si>
  <si>
    <t>REALIZAR LA ADICIÓN Y PRÓRROGA DEL CONTRATO No. 45 DE 2020 SUSCRITO POR LA SECRETARIA DISTRITAL DE GOBIERNO Y LEONIDAS NAME GÓMEZ</t>
  </si>
  <si>
    <t>REALIZAR LA ADICIÓN Y PRÓRROGA DEL CONTRATO No. 41 DE 2020 SUSCRITO POR LA SECRETARIA DISTRITAL DE GOBIERNO Y OSCAR HUMBERTO URUEÑA MEDINA</t>
  </si>
  <si>
    <t>REALIZAR LA ADICIÓN Y PRÓRROGA DEL CONTRATO No. 68 DE 2020 SUSCRITO POR LA SECRETARIA DISTRITAL DE GOBIERNO Y RAFAEL RICARDO VILLA ROJAS</t>
  </si>
  <si>
    <t>REALIZAR LA ADICIÓN Y PRÓRROGA DEL CONTRATO No. 81 DE 2020 SUSCRITO POR LA SECRETARIA DISTRITAL DE GOBIERNO Y EDNA LORENA GUEVARA MENDOZA</t>
  </si>
  <si>
    <t>Prestar los servicios profesionales para realizar el análisis estratégico de todas las actividades relacionadas con control político, en especial el trámite y seguimiento a las proposiciones y debates que realice el Concejo de Bogotá, D.C., de acuerdo con lo establecido en la normatividad vigente.</t>
  </si>
  <si>
    <t>REALIZAR A ADICIÓN Y PRÓRROGA DEL CONTRATO No. 105 DE 2020 SUSCRITO POR LA SECRETARIA DISTRITAL DE GOBIERNO Y JOSÉ JAIRO JARAMILLO GIRALDO</t>
  </si>
  <si>
    <t>REALIZAR LA ADICIÓN Y PRÓRROGA DEL CONTRATO No. 95 DE 2020 SUSCRITO POR LA SECRETARIA DISTRITAL DE GOBIERNO Y CAMILO TRUJILLO SAAVEDRA</t>
  </si>
  <si>
    <t>REALIZAR ADICIÓN Y PRÓRROGA DEL CONTRATO No. 114 DE 2020 SUSCRITO POR LA SECRETARIA DISTRITAL DE GOBIERNO Y YULY DANIELA TIQUE HERNÁNDEZ</t>
  </si>
  <si>
    <t>REALIZAR ADICIÓN Y PRÓRROGA DE CONTRATO No. 111 DE 2020 SUSCRITO POR LA SECRETARIA DISTRITAL DE GOBIERNO Y HUGO YESIDSUÁREZ SIERRA</t>
  </si>
  <si>
    <t>REALIZAR LA ADICIÓN Y PRÓRROGA DEL CONTRATO No. 110 DE 2020 SUSCRITO POR LA SECRETARIA DISTRITAL DE GOBIERNO Y WILMAN ROJAS MÁRQUEZ</t>
  </si>
  <si>
    <t>Prestar los servicios profesionales para atender y gestionar los asuntos relacionados con el Congreso de la República, de conformidad con la normatividad vigente y los lineamientos que sobre esta materia estén reglamentados en la Dirección de Relaciones Políticas.</t>
  </si>
  <si>
    <t>REALIZAR LA ADICIÓN Y PRÓRROGA DEL CONTRATO No. 46 DE 2020 SUSCRITO POR LA SECRETARIA DISTRITAL DE GOBIERNO Y ORLANDO NUMPAQUE GAMBASICA</t>
  </si>
  <si>
    <t>REALIZAR LA ADICIÓN Y PRÓRROGA DEL CONTRATO No. 39 DE 2020 SUSCRITO POR LA SECRETARIA DISTRITAL DE GOBIERNO Y MARÍA FERNANDA DÍAZ GONZÁLEZ</t>
  </si>
  <si>
    <t>PRESTAR SUS SERVICIOS PROFESIONALES PARA APOYAR A LA  OFICINA DE ASUNTOS DISCIPLINARIOS DE LA SECRETARIA DISTRITAL DE GOBIERNO, EN LA REVISIÓN, ORIENTACIÓN, DIAGNOSTICO, FORTALECIMIENTO PROCESAL, SUSTANTIVO Y JURISPRUDENCIAL ENLOS PROCESOS DE PRIMERA INSTANCIA QUE SE ADELANTAN EN LA DEPENDENCIA</t>
  </si>
  <si>
    <t>REALIZAR LA ADICIÓN Y PRORROGA DEL CONTRATO 92 DE 2020 SUSCRITO ENTRE LA SECRETARIA DISTRITAL DE GOBIERNO Y CORZO ESTEPA OLGA MILENA</t>
  </si>
  <si>
    <t>Realizar la adición y prorroga del contrato 211 de 2020 suscrito entre la Secretaria Distrital de Gobierno y Jackson Daniel Calderón</t>
  </si>
  <si>
    <t>Realizar la adición y prorroga del contrato 223 de 2020 suscrito entre la Secretaria Distrital de Gobierno y Fabio Humberto Monroy García</t>
  </si>
  <si>
    <t>REALIZAR LA ADICIÓN Y PRÓRROGA DEL CONTRATO No. 373 DE 2020 SUSCRITO POR LA SECRETARÍA DISTRITAL DE GOBIERNO Y ELKIN MAURICIO BARBOSA SANTANA</t>
  </si>
  <si>
    <t>REALIZAR LA ADICIÓN Y PRÓRROGA DEL CONTRATO No. 301 DE 2020 SUSCRITO POR LA SECRETARÍA DISTRITAL DE GOBIERNO Y MIGUEL ANGEL GARZON GONZALEZ</t>
  </si>
  <si>
    <t>REALIZAR LA ADICIÓN Y PRÓRROGA DEL CONTRATO No. 458 DE 2020 SUSCRITO POR LA SECRETARÍA DISTRITAL DE GOBIERNO Y GESSICA MAYERLY FRANCO MEZA</t>
  </si>
  <si>
    <t>REALIZAR ADICIÓN Y PRÓRROGA DEL CONTRATO No. 161 DE 2020 SUSCRITO POR LA SECRETARIA DISTRITAL DE GOBIENO Y KARINA ANDRADE OLAYA</t>
  </si>
  <si>
    <t>REALIZAR LA ADICIÓN Y PRÓRROGA DEL CONTRATO No. 21 DE 2020 SUSCRITO POR LA SECRETARÍA DISTRITAL DE GOBIERNO Y OMAR ARTURO CALDERÓN ZAQUE</t>
  </si>
  <si>
    <t>REALIZAR LA ADICIÓN Y PRORROGA DEL CONTRATO 210 DE 2020 SUSCRITO ENTRE LA SECRETARIA DISTRITAL DE GOBIERNO Y ANGIE NORELLY PEÑA MOLINA</t>
  </si>
  <si>
    <t>REALIZAR LA ADICIÓN Y PRORROGA DEL CONTRATO 374 DE 2020 SUSCRITO ENTRE LA SECRETARIA DISTRITAL DE GOBIERNO Y ADRIANAARANGO MARIN</t>
  </si>
  <si>
    <t>REALIZAR LA ADICIÓN Y PRORROGA DEL CONTRATO 266 DE 2020 SUSCRITO ENTRE LA SECRETARIA DISTRITAL DE GOBIERNO Y SANDRA MILENA JIMENEZ GUERRERO</t>
  </si>
  <si>
    <t>REALIZAR LA ADICIÓN Y PRORROGA DEL CONTRATO 294 DE 2020 SUSCRITO ENTRE LA SECRETARIA DISTRITAL DE GOBIERNO Y JOSE MARIA ROJAS FIGUEREDO</t>
  </si>
  <si>
    <t>REALIZAR LA ADICIÓN Y PRORROGA DEL CONTRATO 369 DE 2020 SUSCRITO ENTRE LA SECRETARIA DISTRITAL DE GOBIERNO Y DIANA MARITZA QUITIAN QUINTERO</t>
  </si>
  <si>
    <t>Prestar servicios de apoyo a la gestión a la Subsecretaría de Gestión Institucional en los puntos de atención a la ciudadanía de la Secretaria Distrital de Gobierno para la implementación de la Política Pública Distrital de Atención a la Ciudadanía.</t>
  </si>
  <si>
    <t>REALIZAR LA ADICIÓN Y PRORROGA DEL CONTRATO 207 DE 2020 SUSCRITO ENTRE LA SECRETARIA DISTRITAL DE GOBIERNO Y YEIMY CAROLINA BELTRAN BARRANTES</t>
  </si>
  <si>
    <t>REALIZAR LA ADICIÓN Y PRORROGA DEL CONTRATO 309 DE 2020 SUSCRITO ENTRE LA SECRETARIA DISTRITAL DE GOBIERNO Y FANNY JULYANNA MORENO CORTES</t>
  </si>
  <si>
    <t>REALIZAR ADICIÓN Y PRÓRROGA DEL CONTRATO No. 323 DE 2020 SUSCRITO POR LA SECRETARIA DISTRIAL DE GOBIERNO Y MANUEL ALFONSO COCA CHINOME</t>
  </si>
  <si>
    <t>REALIZA ADICIÓN Y PRÓRROGA DEL CONTRATO No. 335 DE 2020 SUSCRITO POR LA SECRETARIA DISTRITAL DE GOBIERNO Y JENNY LIZETH SANCHEZ MORENO</t>
  </si>
  <si>
    <t>REALIZAR LA ADICIÓN Y PRORROGA DEL CONTRATO 255 DE 2020 SUSCRITO ENTRE LA SECRETARIA DISTRITAL DE GOBIERNO Y PAULA ALEJANDRA GUEVARA CORTES</t>
  </si>
  <si>
    <t>REALIZAR LA ADICIÓN Y PRORROGA DEL CONTRATO 37 DE 2020 SUSCRITO ENTRE LA SECRETARIA DISTRITAL DE GOBIERNO PABLO CAMILO CRUZ BAQUERO</t>
  </si>
  <si>
    <t>REALIZAR LA ADICIÓN Y PRORROGA DEL CONTRATO 29 DE 2020 SUSCRITO ENTRE LA SECRETARIA DISTRITAL DE GOBIERNO Y VALENTINASPERBER MANTILLA</t>
  </si>
  <si>
    <t>REALIZAR LA ADICIÓN Y PRORROGA DEL CONTRATO 70 DE 2020 SUSCRITO ENTRE LA SECRETARIA DISTRITAL DE GOBIERNO Y DIANA PAOLA CAMACHO ZAMBRANO</t>
  </si>
  <si>
    <t>REALIZAR LA ADICIÓN Y PRORROGA DEL CONTRATO 245 DE 2020 SUSCRITO ENTRE LA SECRETARIA DISTRITAL DE GOBIERNO Y RICHARDBELLO RONCANCIO</t>
  </si>
  <si>
    <t>REALIZAR LA ADICIÓN Y PRORROGA DEL CONTRATO 100 DE 2020 SUSCRITO ENTRE LA SECRETARIA DISTRITAL DE GOBIERNO Y MARY LUZ RODRIGUEZ CALDERON</t>
  </si>
  <si>
    <t>REALIZAR ADICIÓN Y PRÓRROGA DEL CONTRATO No. 188 de 2020 SUSCRITO POR LA SECRETARIA DISTRITAL DE GOBIERNO Y MARIBEL ALBARRACIN GUTIERREZ</t>
  </si>
  <si>
    <t>REALIZAR LA ADICIÓN Y PRORROGA DEL CONTRATO 239 DE 2020 SUSCRITO ENTRE LA SECRETARIA DISTRITAL DE GOBIERNO Y ANDRES VICENTE URIBE GELVEZ</t>
  </si>
  <si>
    <t>REALIZAR ADICIÓN Y PRÓRROGA DEL CONTRATO 641 DE 2020 SUSCRITO POR LA SECRETARIA DISTRITAL DE GOBIERNO OSCAR FERNANDO MONTAÑEZ CORREDOR</t>
  </si>
  <si>
    <t>REALIZAR LA ADICIÓN Y PRÓRROGA DEL CONTRATO No. 261 DE 2020 SUSCRITO POR LA SECRETARIA DISTRITAL DE GOBIERNO Y NATALI MOSSOS REYES</t>
  </si>
  <si>
    <t>REALIZA ADICIÓN Y PRÓRROGA DEL CONTRATO No. 78 DE 2020 SUSCRITO POR LA SECRETARIA DISTRITAL DE GOBIERNO Y MARIA LUSELIA TOLOZA MARTINEZ</t>
  </si>
  <si>
    <t>Prestar los servicios profesionales para asesorar y gestionar los asuntos relacionados con la función del Congreso de la República en temas de controlpolítico, audiencias públicas y estudios de proyectos de ley y/o actos legislativos de interés de la Administración Distrital de conformidad con lanormatividad vigente y los lineamientos que sobre esta materia estén reglamentados en la Secretaría Distrital de Gobierno y aporten al modelo integral deplaneación y gestión institucional y sectorial</t>
  </si>
  <si>
    <t>REALIZAR LA ADICIÓN Y PRORROGA DEL CONTRATO 112 DE 2020 SUSCRITO ENTRE LA SECRETARIA DISTRITAL DE GOBIERNO Y MÓNICA GIMENA SUÁREZ FORERO</t>
  </si>
  <si>
    <t>REALIZAR LA ADICIÓN Y PRORROGA DEL CONTRATO 291 DE 2020 SUSCRITO ENTRE LA SECRETARIA DISTRITAL DE GOBIERNO Y GLORIA ALEXANDRA MORENO BRICEÑO</t>
  </si>
  <si>
    <t>Prestar los servicios profesionales a la Secretaría Distrital de Gobierno para la gestión de las relaciones públicas y relaciones digitales del Despacho del Secretario de Gobierno</t>
  </si>
  <si>
    <t>SANDRA MILENA ALVAREZ ZAMBRANO</t>
  </si>
  <si>
    <t>LIZETH PAOLA TORRES REYES</t>
  </si>
  <si>
    <t>JENNY PATRICIA MUÑOZ ARANGUREN</t>
  </si>
  <si>
    <t>JENNY LIZETH SANCHEZ MORENO</t>
  </si>
  <si>
    <t>PABLO CAMILO CRUZ BAQUERO</t>
  </si>
  <si>
    <t>MARIA CAROLINA CARRILLO SALTAREN</t>
  </si>
  <si>
    <t>ANDRES FELIPE ARIZA GALVIS</t>
  </si>
  <si>
    <t>LIZ DAHYAN FARFAN SANTANA</t>
  </si>
  <si>
    <t>PAOLA ANDREA CASTAÑEDA PAEZ</t>
  </si>
  <si>
    <t>ISABEL  MONTENEGRO JUNCO</t>
  </si>
  <si>
    <t>SERGIO JAIR CORTES LUGO</t>
  </si>
  <si>
    <t>TERESA CRISTINA MARGARITA ALBANO TORRES</t>
  </si>
  <si>
    <t>LINA ADELAIDA JIMENEZ AVELLANEDA</t>
  </si>
  <si>
    <t>Prestación de servicios profesionales a la Subsecretaria de Gestión Local para la articulación de los asuntos de espacio público en el marco del modelo de gestión local</t>
  </si>
  <si>
    <t>Prestar los servicios profesionales en la Dirección para la Gestión del Desarrollo Local apoyando al seguimiento y cumplimiento de la ejecución decontractual de los procesos y giros y las obligaciones por pagar a cargo de los Fondos de Desarrollo Local - FDL</t>
  </si>
  <si>
    <t>Prestar los servicios profesionales a la Dirección para la Gestión del Desarrollo Local ¿ DGDL, apoyando el seguimiento a las metas proyecto, planes, procesos y procedimientos en el marco del proyecto de inversión a cargo de la Subsecretaría de Gestión Local.</t>
  </si>
  <si>
    <t>Prestación de servicios profesionales a la Subsecretaría de Gestión Local para apoyar la orientación en el desarrollo de los Planes de Desarrollo localpara el fortalecimiento en materia ambiental, sostenibilidad y reactivación económica.</t>
  </si>
  <si>
    <t>Prestar los servicios asistenciales en la Dirección para la Gestión del Desarrollo Local apoyando los procesos y gestión con los Fondos de Desarrollo Local FDL</t>
  </si>
  <si>
    <t>Prestar los servicios asistenciales en la Dirección para la Gestión del  Desarrollo Local apoyando las etapas de los proyectos de inversión pública dirigida a los Fondos de Desarrollo Local FDL</t>
  </si>
  <si>
    <t>Prestación de servicios profesionales a la Subsecretaría de Gestión Local para el fortalecimiento de la gestión local en temas de territorialización y gobernabilidad democratica</t>
  </si>
  <si>
    <t>DIANA CAROLINA FERNANDEZ DIAZ</t>
  </si>
  <si>
    <t>FELIPE  GONZALEZ MORALES</t>
  </si>
  <si>
    <t>YOLIMA ELIZABETH LOPEZ FORERO</t>
  </si>
  <si>
    <t>ANGELA LILIANA GALVEZ MORENO</t>
  </si>
  <si>
    <t>JOHANNA CATALINA PINZON PERDOMO</t>
  </si>
  <si>
    <t>LUZ XIMENA RODRIGUEZ PINO</t>
  </si>
  <si>
    <t>ADRIANA CONSUELO CARDENAS ALGARRA</t>
  </si>
  <si>
    <t>MONICA DEL PILAR PARRA RANGEL</t>
  </si>
  <si>
    <t>465</t>
  </si>
  <si>
    <t>1632</t>
  </si>
  <si>
    <t>864</t>
  </si>
  <si>
    <t>1633</t>
  </si>
  <si>
    <t>132</t>
  </si>
  <si>
    <t>1635</t>
  </si>
  <si>
    <t>404</t>
  </si>
  <si>
    <t>1637</t>
  </si>
  <si>
    <t>505</t>
  </si>
  <si>
    <t>1646</t>
  </si>
  <si>
    <t>159</t>
  </si>
  <si>
    <t>1650</t>
  </si>
  <si>
    <t>481</t>
  </si>
  <si>
    <t>1651</t>
  </si>
  <si>
    <t>135</t>
  </si>
  <si>
    <t>305</t>
  </si>
  <si>
    <t>600</t>
  </si>
  <si>
    <t>34</t>
  </si>
  <si>
    <t>246</t>
  </si>
  <si>
    <t>193</t>
  </si>
  <si>
    <t>348</t>
  </si>
  <si>
    <t>56</t>
  </si>
  <si>
    <t>335</t>
  </si>
  <si>
    <t>463</t>
  </si>
  <si>
    <t>32</t>
  </si>
  <si>
    <t>1657</t>
  </si>
  <si>
    <t>ERIKA MARIA MARTINEZ LEON</t>
  </si>
  <si>
    <t>MAXIMO ENRIQUE PEREZ CARDONA</t>
  </si>
  <si>
    <t>DEIBY LEONARDO URIBE ROLON</t>
  </si>
  <si>
    <t>DIEGO FERNANDO RIVERA PARRA</t>
  </si>
  <si>
    <t>PEDRO JOSE REINA VARGAS</t>
  </si>
  <si>
    <t>YUDY ALEJANDRA BAUTISTA DAZA</t>
  </si>
  <si>
    <t>WENDY LORENA RAMIREZ ESPITIA</t>
  </si>
  <si>
    <t>SANDRO WILLIAM GONZALEZ</t>
  </si>
  <si>
    <t>546</t>
  </si>
  <si>
    <t>1639</t>
  </si>
  <si>
    <t>551</t>
  </si>
  <si>
    <t>1640</t>
  </si>
  <si>
    <t>525</t>
  </si>
  <si>
    <t>1641</t>
  </si>
  <si>
    <t>776</t>
  </si>
  <si>
    <t>1642</t>
  </si>
  <si>
    <t>747</t>
  </si>
  <si>
    <t>1643</t>
  </si>
  <si>
    <t>766</t>
  </si>
  <si>
    <t>1647</t>
  </si>
  <si>
    <t>828</t>
  </si>
  <si>
    <t>1649</t>
  </si>
  <si>
    <t>384</t>
  </si>
  <si>
    <t>389</t>
  </si>
  <si>
    <t>406</t>
  </si>
  <si>
    <t>504</t>
  </si>
  <si>
    <t>511</t>
  </si>
  <si>
    <t>498</t>
  </si>
  <si>
    <t>539</t>
  </si>
  <si>
    <t>936</t>
  </si>
  <si>
    <t>1462</t>
  </si>
  <si>
    <t>1464</t>
  </si>
  <si>
    <t>1465</t>
  </si>
  <si>
    <t>1351</t>
  </si>
  <si>
    <t>1470</t>
  </si>
  <si>
    <t>1354</t>
  </si>
  <si>
    <t>1471</t>
  </si>
  <si>
    <t>1472</t>
  </si>
  <si>
    <t>1350</t>
  </si>
  <si>
    <t>1473</t>
  </si>
  <si>
    <t>1353</t>
  </si>
  <si>
    <t>1476</t>
  </si>
  <si>
    <t>1349</t>
  </si>
  <si>
    <t>1478</t>
  </si>
  <si>
    <t>1479</t>
  </si>
  <si>
    <t>1355</t>
  </si>
  <si>
    <t>1480</t>
  </si>
  <si>
    <t>1337</t>
  </si>
  <si>
    <t>1496</t>
  </si>
  <si>
    <t>1361</t>
  </si>
  <si>
    <t>1505</t>
  </si>
  <si>
    <t>1362</t>
  </si>
  <si>
    <t>1512</t>
  </si>
  <si>
    <t>1360</t>
  </si>
  <si>
    <t>1514</t>
  </si>
  <si>
    <t>1298</t>
  </si>
  <si>
    <t>1515</t>
  </si>
  <si>
    <t>1297</t>
  </si>
  <si>
    <t>1516</t>
  </si>
  <si>
    <t>1363</t>
  </si>
  <si>
    <t>1517</t>
  </si>
  <si>
    <t>1394</t>
  </si>
  <si>
    <t>1531</t>
  </si>
  <si>
    <t>1395</t>
  </si>
  <si>
    <t>1532</t>
  </si>
  <si>
    <t>1379</t>
  </si>
  <si>
    <t>1541</t>
  </si>
  <si>
    <t>1377</t>
  </si>
  <si>
    <t>1546</t>
  </si>
  <si>
    <t>1381</t>
  </si>
  <si>
    <t>1553</t>
  </si>
  <si>
    <t>1376</t>
  </si>
  <si>
    <t>1555</t>
  </si>
  <si>
    <t>1383</t>
  </si>
  <si>
    <t>1556</t>
  </si>
  <si>
    <t>1385</t>
  </si>
  <si>
    <t>1557</t>
  </si>
  <si>
    <t>1387</t>
  </si>
  <si>
    <t>1559</t>
  </si>
  <si>
    <t>1391</t>
  </si>
  <si>
    <t>1560</t>
  </si>
  <si>
    <t>1078</t>
  </si>
  <si>
    <t>1562</t>
  </si>
  <si>
    <t>1564</t>
  </si>
  <si>
    <t>1380</t>
  </si>
  <si>
    <t>1565</t>
  </si>
  <si>
    <t>1402</t>
  </si>
  <si>
    <t>1570</t>
  </si>
  <si>
    <t>1388</t>
  </si>
  <si>
    <t>1584</t>
  </si>
  <si>
    <t>1600</t>
  </si>
  <si>
    <t>1430</t>
  </si>
  <si>
    <t>1601</t>
  </si>
  <si>
    <t>1420</t>
  </si>
  <si>
    <t>1602</t>
  </si>
  <si>
    <t>1384</t>
  </si>
  <si>
    <t>1620</t>
  </si>
  <si>
    <t>DAVID ANDRES JIMENEZ</t>
  </si>
  <si>
    <t>DIANA MARCELA RODRIGUEZ RAMIREZ</t>
  </si>
  <si>
    <t>CLAUDIO ALEJANDRO RODRIGUEZ CASTAÑEDA</t>
  </si>
  <si>
    <t>ERIKC DAVID RUIZ ACOSTA</t>
  </si>
  <si>
    <t>CRUZ ROJA COLOMBIANA SECCIONAL CUNDINAMA RCA Y BOGOTA D.C.</t>
  </si>
  <si>
    <t>NELCY  CARDENAS MORA</t>
  </si>
  <si>
    <t>DEPARTAMENTO ADMINISTRATIVO DE LA DEFENS ORIA DEL ESPACIO PUBLICO - DADEP</t>
  </si>
  <si>
    <t>LAURA CAMILA PACHON PINZON</t>
  </si>
  <si>
    <t>123</t>
  </si>
  <si>
    <t>125</t>
  </si>
  <si>
    <t>133</t>
  </si>
  <si>
    <t>137</t>
  </si>
  <si>
    <t>134</t>
  </si>
  <si>
    <t>129</t>
  </si>
  <si>
    <t>846</t>
  </si>
  <si>
    <t>168</t>
  </si>
  <si>
    <t>154</t>
  </si>
  <si>
    <t>856</t>
  </si>
  <si>
    <t>854</t>
  </si>
  <si>
    <t>177</t>
  </si>
  <si>
    <t>160</t>
  </si>
  <si>
    <t>257</t>
  </si>
  <si>
    <t>283</t>
  </si>
  <si>
    <t>234</t>
  </si>
  <si>
    <t>315</t>
  </si>
  <si>
    <t>275</t>
  </si>
  <si>
    <t>363</t>
  </si>
  <si>
    <t>468</t>
  </si>
  <si>
    <t>364</t>
  </si>
  <si>
    <t>293</t>
  </si>
  <si>
    <t>280</t>
  </si>
  <si>
    <t>330</t>
  </si>
  <si>
    <t>875</t>
  </si>
  <si>
    <t>326</t>
  </si>
  <si>
    <t>256</t>
  </si>
  <si>
    <t>331</t>
  </si>
  <si>
    <t>380</t>
  </si>
  <si>
    <t>332</t>
  </si>
  <si>
    <t>880</t>
  </si>
  <si>
    <t>321</t>
  </si>
  <si>
    <t>REALIZAR MODIFICACIÓN N.1 ADICIÓN Y PRORROGA AL CONTRATO 123-2020SUSCRITO ENTRE LA SECRETARÍA DISTRITAL DE GOBIERNO Y YURI ANDREA SANCHEZGALINDO</t>
  </si>
  <si>
    <t>REALIZAR ADICIÓN Y PRÓRROGA DEL CONTRATO No 125 DE 2020 SUSCRITO POR LASECRETARIA DISTRITAL DE GOBIERNO Y MARCUS ANTONY HOOKER MARTINEZ</t>
  </si>
  <si>
    <t>REALIZAR ADICIÓN Y PRÓRROGA DEL CONTRATO No 133 DE 2020 SUSCRITO POR LASECRETARIA DISTRITAL DE GOBIERNO Y SANDRA LUCIA ROJAS GARZON</t>
  </si>
  <si>
    <t>REALIZAR ADICIÓN Y PRÓRROGA DEL CONTRATO No 137 DE 2020 SUSCRITO POR LASECRETARIA DISTRITAL DE GOBIERNO Y JUAN FELIPE RODRIGUEZ MAURY</t>
  </si>
  <si>
    <t>REALIZAR LA ADICIÓN Y PRORROGA DEL CONTRATO 134 DE 2020 SUSCRITO ENTRELA SECRETARIA DISTRITAL DE GOBIERNO Y DORA EMILIA PARRA ROBLEDO</t>
  </si>
  <si>
    <t>REALIZAR ADICIÓN Y PRÓRROGA DEL CONTRATO No 132 DE 2020 SUSCRITO POR LASECRETARIA DISTRITAL DE GOBIERNO Y EDWIN CAICEDO MARINEZ</t>
  </si>
  <si>
    <t>PRESTAR SERVICIOS PROFESIONALES PARA REALIZAR LA GESTIÓN TÉCNICA PARA LAFORMULACIÓN E IMPLEMENTACIÓN DE LAS POLÍTICAS PÚBLICAS ÉTNICAS</t>
  </si>
  <si>
    <t>REALIZAR MODIFICACIÓN N.1 ADICIÓN Y PRORROGA AL CONTRATO 168-2020SUSCRITO ENTRE LA SECRETARÍA DISTRITAL DE GOBIERNO Y ELIANA SOLEY GARZÓNSANTOS</t>
  </si>
  <si>
    <t>REALIZAR MODIFICACIÓN N.1 ADICIÓN Y PRORROGA AL CONTRATO 135-2020SUSCRITO ENTRE LA SECRETARÍA DISTRITAL DE GOBIERNO Y JUAN CAMILO PEÑALIZARAZO</t>
  </si>
  <si>
    <t>REALIZAR LA ADICIÓN Y PRORROGA DEL CONTRATO 154 DE 2020 SUSCRITO ENTRELA SECRETARIA DISTRITAL DE GOBIERNO Y VIVIANA CAROLINA MONTAÑA CARVAJAL</t>
  </si>
  <si>
    <t>Prestar servicios profesionales en la dirección de derechos humanos paraimplementar el Programa Distrital de Educación en Derechos Humanos parala Paz y la Reconciliación.</t>
  </si>
  <si>
    <t>Aportar a la formulación, ajustes y cumplimiento del plan de trabajo2020 del equipo de prevención y protección enlace técnico para la rutade atención a las Víctimas del delito de Trata de Personas,principalmente a partir de i) Apoyar la operación de la SecretaríaTécnica del Comité Distrital para la Lucha contra la Trata de Personas,ii)Apoyo a la supervisión de los aspectos técnicos del procesocontractual a través del cual se prestan medidas de asistencia avíctimas del delito de trata de personas,  realizando informes,proyección de requerimientos y seguimientos permanentes.</t>
  </si>
  <si>
    <t>REALIZAR LA ADICIÓN Y PRORROGA DEL CONTRATO 177 DE 2020 SUSCRITO ENTRELA SECRETARIA DISTRITAL DE GOBIERNO Y BLANCA YANETH URIBE NEUTA</t>
  </si>
  <si>
    <t>REALIZAR ADICIÓN Y PRÓRROGA DEL CONTRATO No 257 DE 2020 SUSCRITO POR LASECRETARIA DISTRITAL DE GOBIERNO Y ERICK DAVID RUIZ ACOSTA</t>
  </si>
  <si>
    <t>REALIZAR ADICIÓN Y PRÓRROGA DEL CONTRATO No 283 DE 2020 SUSCRITO POR LASECRETARIA DISTRITAL DE GOBIERNO Y ANA CRISTINA SOTELO MANRIQUE</t>
  </si>
  <si>
    <t>REALIZAR ADICIÓN Y PRÓRROGA DEL CONTRATO No 234 DE 2020 SUSCRITO POR LASECRETARIA DISTRITAL DE GOBIERNO Y DAVID CASTAÑO CHIGUASUQUE</t>
  </si>
  <si>
    <t>REALIZAR ADICIÓN Y PRÓRROGA DEL CONTRATO No 315 DE 2020 SUSCRITO POR LASECRETARIA DISTRITAL DE GOBIERNO Y MANUELA PATRICIA CASSIANI CASSERE</t>
  </si>
  <si>
    <t>REALIZAR MODIFICACIÓN N.1 ADICIÓN Y PRORROGA AL CONTRATO 363-2020SUSCRITO ENTRE LA SECRETARÍA DISTRITAL DE GOBIERNO Y YAMIT ESTEBANTORRES CASTILLO</t>
  </si>
  <si>
    <t>REALIZAR MODIFICACIÓN N.1 ADICIÓN AL CONTRATO 468-2020 SUSCRITO ENTRE LASECRETARÍA DISTRITAL DE GOBIERNO Y CRUZ ROJA COLOMBIANA SECCIONALCUNDINAMARCA Y BOGOTA</t>
  </si>
  <si>
    <t>REALIZAR MODIFICACIÓN N.1 ADICIÓN Y PRORROGA AL CONTRATO 364-2020SUSCRITO ENTRE LA SECRETARÍA DISTRITAL DE GOBIERNO Y BRENDA MARYURITBELLO CONTENTO</t>
  </si>
  <si>
    <t>REALIZAR MODIFICACIÓN N.1 ADICIÓN Y PRORROGA AL CONTRATO 293-2020SUSCRITO ENTRE LA SECRETARÍA DISTRITAL DE GOBIERNO Y NANCY CARDENAS MORA</t>
  </si>
  <si>
    <t>REALIZAR LA MODIFICACIÓN N.1 ADICIÓN Y PRORROGA AL CONTRATO 280-2020SUSCRITO ENTRE LA SECRETARÍA DISTRITAL DE GOBIERNO Y OLGA LUCIA DIAZRODRIGUEZ</t>
  </si>
  <si>
    <t>REALIZAR LA MODIFICACIÓN N. 1 ADICIÓN Y PRORROGA AL CONTRATO 330-2020SUSCRITO ENTRE LA SECRETARÍA DISTRITAL DE GOBIERNO Y ANDREA PELAEZOVALLE</t>
  </si>
  <si>
    <t>El DADEP - ARRENDADOR se obliga para con la SECRETARÍA ARRENDATARIO,entregar a título de arrendamiento a la Secretaría Distrital deGobierno, el uso y goce del inmueble ubicado y con la nomenclatura en laCalle 9 N° 4 - 70 en la localidad de la Candelaria Bogotá D.C.identificado con el folio de matrícula inmobiliaria No. 50C-1521427</t>
  </si>
  <si>
    <t>REALIZAR ADICIÓN Y PRÓRROGA DEL CONTRATO No 256 DE 2020 SUSCRITO POR LASECRETARIA DISTRITAL DE GOBIERNO Y ANDREA CATALINA TUNJO CHIGUASUQUE</t>
  </si>
  <si>
    <t>REALIZAR LA ADICIÓN Y PRORROGA DEL CONTRATO 331 DE 2020 SUSCRITO ENTRELA SECRETARIA DISTRITAL DE GOBIERNO Y ANA MARGARITA VELASQUEZ</t>
  </si>
  <si>
    <t>REALIZAR LA MODIFICACIÓN N.1 ADICIÓN Y PRORROGA AL CONTRATO 380-2020SUSCRITO ENTRE LA SECRETARÍA DISTRITAL DE GOBIERNO Y IVONNE JASBLEIDYMARTINEZ GONZALEZ</t>
  </si>
  <si>
    <t>PRESTAR SERVICIOS DE APOYO A LA GESTIÓN EN LA SUBDIRECCIÓN DE ASUNTOSÉTNICOS PARA LA IMPLEMENTACIÓN Y SEGUIMIENTO DE LAS GESTIONESADMINISTRATIVAS Y DE ASISTENCIA A LA CIUDADANÍA EN LOS ESPACIOS DEATENCIÓN DIFERENCIAL PARA COMUNIDADES ÉTNICAS DEL DISTRITO.</t>
  </si>
  <si>
    <t>REALIZAR LA ADICIÓN Y PRORROGA DEL CONTRATO 321 DE 2020 SUSCRITO ENTRELA SECRETARIA DISTRITAL DE GOBIERNO Y YURI MARCELA TAPIERO GARCIA</t>
  </si>
  <si>
    <t>Prestar los servicios profesionales brindando soporte a la dirección para la gestión policiva, para el seguimiento al cumplimiento de los fallos judiciales y administrativos que sean priorizados con el fin de fortalecer las funciones de inspección, vigilancia y control</t>
  </si>
  <si>
    <t>Prestar los servicios profesionales en la Dirección para la Gestión del Desarrollo Local, apoyando jurídicamente las actividades deasistencia técnica de los proyectos de inversión local que adelantan los Fondos de Desarrollo Local - FDL</t>
  </si>
  <si>
    <t>Prestar los servicios profesionales en la articulación del Despacho de la Secretaría Distrital de Gobierno con las dependencias y otras entidades, así como en el apoyo técnico en producción documental y la implementación del Modelo Integrado de Planeación y Gestión Institucional en la Entidad</t>
  </si>
  <si>
    <t>Prestar los servicios profesionales en la Oficina Asesora de Planeación en el acompañamiento y liderazgo técnico en la implementación de los lineamientos y herramientas que soportan las fases del ciclo de políticas públicas del sector gobierno y en implementaciónde los ejercicios de participación y planeación .</t>
  </si>
  <si>
    <t>PRESTAR LOS SERVICIOS PROFESIONALES PARA APOYAR LA IMPLEMENTACIÓN DEL PLAN ESTRATÉGICO DE COMUNICACIONES Y EL DESARROLLO DE LAS DIFERENTES CAMPAÑAS DE COMUNICACIÓN INTERNAS Y EXTERNAS DE LA SECRETARÍA DISTRITAL DE GOBIERNO, A FIN DE FORTALECER LA PROMOCIÓN Y DIVULGACIÓN DE LAS POLÍTICAS, PLANES, PROGRAMAS Y PROYECTOS QUE LIDERA LA ENTIDAD</t>
  </si>
  <si>
    <t>TRANSPORTES ESPECIALES NUEVA ERA SAS</t>
  </si>
  <si>
    <t>JHONATAN  PARDO NIÑO</t>
  </si>
  <si>
    <t>FRANCIA HELENA QUINTERO QUINTERO</t>
  </si>
  <si>
    <t>FRANCIS EDUARD AREVALO CASALLAS</t>
  </si>
  <si>
    <t>JUAN DIEGO MEDINA SALINAS</t>
  </si>
  <si>
    <t>LUISA FERNANDA TOLEDO ROJAS</t>
  </si>
  <si>
    <t>DIEGO ALEXANDER GONZALEZ GOMEZ</t>
  </si>
  <si>
    <t>MARIA ROSALBA PABON</t>
  </si>
  <si>
    <t>DIEGO JAVIER RODRIGUEZ</t>
  </si>
  <si>
    <t>Prestación del servicio de transporte público terrestre automotorespecial para las dependencias del nivel central de la SecretaríaDistrital de Gobierno.</t>
  </si>
  <si>
    <t>PRESTAR  LOS  SERVICIOS  DE  APOYO  A  LA  GESTIÓN  A  LA  DIRECCIÓN  DE CONVIVENCIA  Y  DIÁLOGO  SOCIAL  PARA  BRINDARACOMPAÑAMIENTO EN LOSPROCESOS DE CONFLICTIVIDAD SOCIAL, MOVILIZACIÓN CIUDADANA,AGLOMERACIONES ASÍ COMO EN LAIMPLEMENTACIÓN DE ACCIONES DE DIÁLOGO YPREVENCIÓN QUE SE REQUIERAN EN MATERIA GOBERNABILIDAD</t>
  </si>
  <si>
    <t>PRESTAR SERVICIOS PROFESIONALES EN LA DIRECCIÓN DE CONVIVENCIA Y DIÁLOGOSOCIAL PARA EL ACOMPAÑAMIENTO EN LAADMINISTRACIÓN Y GESTIÓN QUE LAENTIDAD REALICE SOBRE LAS PLATAFORMAS DEL OBSERVATORIO DE CONFLICTIVIDADSOCIAL,  LATERRITORIALIZACIÓN DEL PLAN DE INTERVENCIÓN LOCAL ENCONVIVENCIA Y DIÁLOGO SOCIAL MOVILIZACIONES Y/O AGLOMERACIONES,DIÁLOGO YCONVIVENCIA Y DEMÁS POLÍTICAS PÚBLICAS</t>
  </si>
  <si>
    <t>REALIZAR LA ADICIÓN Y PRORROGA DEL CONTRATO No. 209 DE 2020 SUSCRITO PORLA SECRETARIA DISTRITAL DE GOBIERNO Y JUAN DIEGO MEDINA SALAS</t>
  </si>
  <si>
    <t>PRESTAR SERVICIOS DE APOYO A LA GESTIÓN EN LA DIRECCIÓN DE CONVIVENCIA YDIÁLOGO SOCIAL PARA EL APOYO LOGÍSTICO PARALA  TERRITORIALIZACIÓN  DEL PLAN  DE  INTERVENCIÓN  LOCAL  EN  CONVIVENCIA  Y  DIÁLOGO  SOCIAL MOVILIZACIONES  Y/OAGLOMERACIONES, LA IMPLEMENTACIÓN DE INICIATIVASCIUDADANAS, EL FORTALECIMIENTO DE LA RED DISTRITAL DE DERECHOS HUMANOS,DIÁLOGO Y CONVIVENCIA Y DEMÁS POLÍTICAS PÚBLICAS</t>
  </si>
  <si>
    <t>PRESTAR SERVICIOS PROFESIONALES ESPECIALIZADOS PARA EL DISEÑO EIMPLEMENTACIÓN DEL LABORATORIO DE INNOVACIÓN SOCIAL EN ARTICULACIÓN CONLAS POLÍTICAS PÚBLICAS A CARGO DEL SECTOR Y DE LAS DEPENDENCIASADSCRITAS A LA SUBSECRETARÍA</t>
  </si>
  <si>
    <t>PRESTAR SERVICIOS DE APOYO A LA GESTIÓN PARA LA PROMOCIÓN DE LA SANACONVIVENCIA EN EL FÚTBOL DENTRO Y FUERA DEL ESTADIO A TRAVÉS DELPROGRAMA DE BARRISMO SOCIAL, PARTICIPAR DEL PROGRAMA DE DIÁLOGO PARAACOMPAÑAR PROCESOS DE MOVILIZACIÓN CIUDADANA Y ATENCION EN LOS PROCESOSDERIVADOS DE LA EMERGENCIA GENERADA POR LA PANDEMIA DEL COVID-19.</t>
  </si>
  <si>
    <t>REALIZAR LA ADICIÓN Y PRORROGA DEL CONTRATO 470 DE 2020 SUSCRITO ENTRELA SECRETARIA DISTRITAL DE GOBIERNO Y YALESI LILIANA CORTES HUESO</t>
  </si>
  <si>
    <t>PRESTAR LOS SERVICIOS DE APOYO A LA GESTIÓN A LA DIRECCIÓN DECONVIVENCIA Y DIÁLOGO SOCIAL PARA BRINDAR ACOMPAÑAMIENTO EN LOS PROCESOSDE CONFLICTIVIDAD SOCIAL, MOVILIZACIÓN CIUDADANA, AGLOMERACIONES ASÍCOMO EN LA IMPLEMENTACIÓN DE ACCIONES DE DIÁLOGO Y PREVENCIÓN QUE SEREQUIERAN EN MATERIA GOBERNABILIDAD</t>
  </si>
  <si>
    <t>1075</t>
  </si>
  <si>
    <t>1468</t>
  </si>
  <si>
    <t>1469</t>
  </si>
  <si>
    <t>1342</t>
  </si>
  <si>
    <t>1483</t>
  </si>
  <si>
    <t>1485</t>
  </si>
  <si>
    <t>1344</t>
  </si>
  <si>
    <t>1513</t>
  </si>
  <si>
    <t>1335</t>
  </si>
  <si>
    <t>1522</t>
  </si>
  <si>
    <t>1386</t>
  </si>
  <si>
    <t>1528</t>
  </si>
  <si>
    <t>1339</t>
  </si>
  <si>
    <t>1563</t>
  </si>
  <si>
    <t>1586</t>
  </si>
  <si>
    <t>1413</t>
  </si>
  <si>
    <t>1589</t>
  </si>
  <si>
    <t>1595</t>
  </si>
  <si>
    <t>1596</t>
  </si>
  <si>
    <t>1597</t>
  </si>
  <si>
    <t>1604</t>
  </si>
  <si>
    <t>1423</t>
  </si>
  <si>
    <t>1611</t>
  </si>
  <si>
    <t>1436</t>
  </si>
  <si>
    <t>1618</t>
  </si>
  <si>
    <t>1403</t>
  </si>
  <si>
    <t>1619</t>
  </si>
  <si>
    <t>1375</t>
  </si>
  <si>
    <t>1621</t>
  </si>
  <si>
    <t>851</t>
  </si>
  <si>
    <t>845</t>
  </si>
  <si>
    <t>930</t>
  </si>
  <si>
    <t>837</t>
  </si>
  <si>
    <t>850</t>
  </si>
  <si>
    <t>209</t>
  </si>
  <si>
    <t>853</t>
  </si>
  <si>
    <t>839</t>
  </si>
  <si>
    <t>882</t>
  </si>
  <si>
    <t>470</t>
  </si>
  <si>
    <t>888</t>
  </si>
  <si>
    <t>890</t>
  </si>
  <si>
    <t>MARIA CAMILA PACHECO BLEL</t>
  </si>
  <si>
    <t>Prestar servicios profesionales especializados en la Subsecretaría parala Gobernabilidad y la Garantía de Derechos para apoyar la coordinación,seguimiento y acompañamiento en la formulación e implementación de losprocesos y políticas públicas a cargo de la subsecretaría en el marcodel modelo de gestión de la entidad.</t>
  </si>
  <si>
    <t>1421</t>
  </si>
  <si>
    <t>1606</t>
  </si>
  <si>
    <t>883</t>
  </si>
  <si>
    <t>Prestar los servicios profesionales para gestionar los asuntosrelacionados con el Congreso de la Republica en especial los trámites deproyectos de ley y/o actos legislativos de interés de la AdministraciónDistrital de conformidad con la normatividad vigente y los lineamientosque sobre esta materia estén reglamentados en la Secretaría Distrital deGobierno</t>
  </si>
  <si>
    <t>1455</t>
  </si>
  <si>
    <t>1439</t>
  </si>
  <si>
    <t>1615</t>
  </si>
  <si>
    <t>887</t>
  </si>
  <si>
    <t>JUAN PABLO GOMEZ OROZCO</t>
  </si>
  <si>
    <t>MARIA VICTORIA BUITRAGO CEPEDA</t>
  </si>
  <si>
    <t>YESENIA  PATIÑO FIGUEROA</t>
  </si>
  <si>
    <t>BIBIANA ANDREA PORRAS SANCHEZ</t>
  </si>
  <si>
    <t>MARIA JOSE HERNANDEZ GONZALEZ</t>
  </si>
  <si>
    <t>WILMAR JOSE VALENCIA SUAREZ</t>
  </si>
  <si>
    <t>MARIA ANGELICA GARZON FIERRO</t>
  </si>
  <si>
    <t>JEANET  BARBOSA VERANO</t>
  </si>
  <si>
    <t>REALIZAR LA ADICIÓN Y PRORROGA DEL CONTRATO 349 DE 2020 SUSCRITO ENTRELA SECRETARIA DISTRITAL DE GOBIERNO Y VIVIANALORENA MARTINEZ FONSECA</t>
  </si>
  <si>
    <t>REALIZAR LA ADICIÓN Y PRORROGA DEL CONTRATO 103 DE 2020 SUSCRITO ENTRELA SECRETARIA DISTRITAL DE GOBIERNO Y JUAN PABLO GOMEZ OROZCO</t>
  </si>
  <si>
    <t>REALIZAR LA ADICIÓN Y PRORROGA DEL CONTRATO 176 DE 2020 SUSCRITO ENTRELA SECRETARIA DISTRITAL DE GOBIERNO Y DIEGO ENRIQUE RODRIGUEZ DELGADO</t>
  </si>
  <si>
    <t>REALIZAR ADICIÓN Y PRÓRROGA DEL CONTRATO No. 193 DE 2020 SUSCRITO POR LASECRETARIA DISTRITAL DE GOBIERNO Y JOHANNA CATALINA PINZON PERDOMO</t>
  </si>
  <si>
    <t>REALIZAR ADICIÓN Y PRÓRROGA DEL CONTRATO No. 220 DE 2020 SUSCRITO POR LASECRETARIA DISTRITAL DE GOBIERNO Y MICHEL ANDRES RUIZ FALACH</t>
  </si>
  <si>
    <t>REALIZAR ADICIÓN Y PRÓRROGA DEL CONTRATO No. 327 DE 2020 SUSCRITO POR LASECRETARIA DISTRITAL DE GOBIERNO Y CRISTIAN ALEJANDRO PEREZ ARAQUE</t>
  </si>
  <si>
    <t>Prestar los servicios profesionales como publicista para el diseño eimplementación de la estrategia de comunicaciones de reactivacióneconómica, que se adelanta desde la Secretaria de Gobierno y lasalcaldías locales</t>
  </si>
  <si>
    <t>REALIZAR LA ADICIÓN Y PRORROGA DEL CONTRATO 263 DE 2020 SUSCRITO ENTRELA SECRETARIA DISTRITAL DE GOBIERNO Y LUZ ANGELA GOMEZ GUERRERO</t>
  </si>
  <si>
    <t>REALIZAR LA ADICIÓN Y PRORROGA DEL CONTRATO 350 DE 2020 SUSCRITO ENTRELA SECRETARIA DISTRITAL DE GOBIERNO Y RAFAEL ANTONIO ROMERO ZUBIETA</t>
  </si>
  <si>
    <t>Prestar los servicios profesionales con el fin de apoyar jurídicamentelos trámites y servicios a cargo del Despacho del Secretario Distritalde Gobierno</t>
  </si>
  <si>
    <t>Prestar los servicios profesionales en el fortalecimiento de lasgestiones de carácter jurídico de la secretaría distrital de gobierno enel marco del modelo integral de planeación y gestión institucional ysectorial</t>
  </si>
  <si>
    <t>PRESTAR LOS SERVICIOS ESPECIALIZADOS EN EL FORTALECIMIENTO DE LA GESTIÓNREALIZADA POR LA SECRETARÍA DISTRITAL DE GOBIERNO EN EL MARCO DEL MODELOINTEGRADO DE PLANEACIÓN Y GESTIÓN INSTITUCIONAL Y SECTORIAL</t>
  </si>
  <si>
    <t>Prestar los servicios profesionales a la Dirección de Gestión delTalento Humano con el fin de atender procesos relacionados con el manejodel talento humano.</t>
  </si>
  <si>
    <t>Prestar servicios profesionales especializados, asesorando jurídicamente a la Subsecretaría de Gestión Institucional en los procesos de Gestión dela Entidad , de acuerdo con las competencias de la Subsecretaría</t>
  </si>
  <si>
    <t>1474</t>
  </si>
  <si>
    <t>1282</t>
  </si>
  <si>
    <t>1475</t>
  </si>
  <si>
    <t>935</t>
  </si>
  <si>
    <t>1273</t>
  </si>
  <si>
    <t>1498</t>
  </si>
  <si>
    <t>1157</t>
  </si>
  <si>
    <t>1499</t>
  </si>
  <si>
    <t>1500</t>
  </si>
  <si>
    <t>1304</t>
  </si>
  <si>
    <t>1504</t>
  </si>
  <si>
    <t>1507</t>
  </si>
  <si>
    <t>1508</t>
  </si>
  <si>
    <t>1509</t>
  </si>
  <si>
    <t>1510</t>
  </si>
  <si>
    <t>1303</t>
  </si>
  <si>
    <t>1523</t>
  </si>
  <si>
    <t>1271</t>
  </si>
  <si>
    <t>1525</t>
  </si>
  <si>
    <t>1526</t>
  </si>
  <si>
    <t>1535</t>
  </si>
  <si>
    <t>1536</t>
  </si>
  <si>
    <t>1540</t>
  </si>
  <si>
    <t>1543</t>
  </si>
  <si>
    <t>1544</t>
  </si>
  <si>
    <t>1222</t>
  </si>
  <si>
    <t>1545</t>
  </si>
  <si>
    <t>1264</t>
  </si>
  <si>
    <t>1547</t>
  </si>
  <si>
    <t>1228</t>
  </si>
  <si>
    <t>1548</t>
  </si>
  <si>
    <t>1549</t>
  </si>
  <si>
    <t>1550</t>
  </si>
  <si>
    <t>1370</t>
  </si>
  <si>
    <t>1582</t>
  </si>
  <si>
    <t>1410</t>
  </si>
  <si>
    <t>1592</t>
  </si>
  <si>
    <t>1411</t>
  </si>
  <si>
    <t>1593</t>
  </si>
  <si>
    <t>1428</t>
  </si>
  <si>
    <t>1605</t>
  </si>
  <si>
    <t>937</t>
  </si>
  <si>
    <t>1634</t>
  </si>
  <si>
    <t>349</t>
  </si>
  <si>
    <t>103</t>
  </si>
  <si>
    <t>176</t>
  </si>
  <si>
    <t>172</t>
  </si>
  <si>
    <t>164</t>
  </si>
  <si>
    <t>220</t>
  </si>
  <si>
    <t>327</t>
  </si>
  <si>
    <t>247</t>
  </si>
  <si>
    <t>813</t>
  </si>
  <si>
    <t>263</t>
  </si>
  <si>
    <t>350</t>
  </si>
  <si>
    <t>860</t>
  </si>
  <si>
    <t>874</t>
  </si>
  <si>
    <t>869</t>
  </si>
  <si>
    <t>877</t>
  </si>
  <si>
    <t>648</t>
  </si>
  <si>
    <t>ERIKA  HUARTOS CASTAÑEDA</t>
  </si>
  <si>
    <t>SEBASTIAN  ARBELAEZ QUINTERO</t>
  </si>
  <si>
    <t>ADRIANA MARCELA SANCHEZ PARDO</t>
  </si>
  <si>
    <t>SAYRA PAOLA NOVA MURCIA</t>
  </si>
  <si>
    <t>WILINTONG  TUNJANO HUERTAS</t>
  </si>
  <si>
    <t>GERMAN ALEXIS PARRADO RIVERA</t>
  </si>
  <si>
    <t>JOHAN ALFREDO ARIAS PEREZ</t>
  </si>
  <si>
    <t>MONICA TATIANA ARIZA ARDILA</t>
  </si>
  <si>
    <t>JOHN EDUARD BECERRA MARTINEZ</t>
  </si>
  <si>
    <t>SAINZ ADOLFO VELASQUEZ JIMENEZ</t>
  </si>
  <si>
    <t>MAYRA ALEJANDRA SIERRA ARGUELLO</t>
  </si>
  <si>
    <t>ANA PAOLA GOMEZ NEUQUE</t>
  </si>
  <si>
    <t>1305</t>
  </si>
  <si>
    <t>1456</t>
  </si>
  <si>
    <t>1289</t>
  </si>
  <si>
    <t>1467</t>
  </si>
  <si>
    <t>1295</t>
  </si>
  <si>
    <t>1477</t>
  </si>
  <si>
    <t>1317</t>
  </si>
  <si>
    <t>1481</t>
  </si>
  <si>
    <t>1296</t>
  </si>
  <si>
    <t>1482</t>
  </si>
  <si>
    <t>954</t>
  </si>
  <si>
    <t>1343</t>
  </si>
  <si>
    <t>1497</t>
  </si>
  <si>
    <t>1501</t>
  </si>
  <si>
    <t>1329</t>
  </si>
  <si>
    <t>1524</t>
  </si>
  <si>
    <t>1347</t>
  </si>
  <si>
    <t>1527</t>
  </si>
  <si>
    <t>1314</t>
  </si>
  <si>
    <t>1529</t>
  </si>
  <si>
    <t>1315</t>
  </si>
  <si>
    <t>1542</t>
  </si>
  <si>
    <t>1371</t>
  </si>
  <si>
    <t>1558</t>
  </si>
  <si>
    <t>1316</t>
  </si>
  <si>
    <t>1561</t>
  </si>
  <si>
    <t>1407</t>
  </si>
  <si>
    <t>1566</t>
  </si>
  <si>
    <t>1330</t>
  </si>
  <si>
    <t>1583</t>
  </si>
  <si>
    <t>1320</t>
  </si>
  <si>
    <t>1587</t>
  </si>
  <si>
    <t>1372</t>
  </si>
  <si>
    <t>1590</t>
  </si>
  <si>
    <t>1594</t>
  </si>
  <si>
    <t>1617</t>
  </si>
  <si>
    <t>826</t>
  </si>
  <si>
    <t>836</t>
  </si>
  <si>
    <t>852</t>
  </si>
  <si>
    <t>857</t>
  </si>
  <si>
    <t>859</t>
  </si>
  <si>
    <t>842</t>
  </si>
  <si>
    <t>848</t>
  </si>
  <si>
    <t>855</t>
  </si>
  <si>
    <t>832</t>
  </si>
  <si>
    <t>865</t>
  </si>
  <si>
    <t>862</t>
  </si>
  <si>
    <t>833</t>
  </si>
  <si>
    <t>867</t>
  </si>
  <si>
    <t>849</t>
  </si>
  <si>
    <t>858</t>
  </si>
  <si>
    <t>871</t>
  </si>
  <si>
    <t>Prestación de servicios profesionales a la Subsecretaria de GestiónLocal para el diseño y estructuración del modelo de gestión local parael fortalecimiento de la gobernabilidad democrática</t>
  </si>
  <si>
    <t>Prestación de los servicios profesionales en la Subsecretaria de GestiónLocal apoyando el seguimiento y cumplimiento de los Programas, planesy/o proyectos en ejercicio de la coordinación de las alcaldías locales,asignada a la Secretaria Distrital de Gobierno en el marco del artículo6 del Decreto 113 de 2020</t>
  </si>
  <si>
    <t>Prestar los servicios profesionales para apoyar jurídicamente a lasubsecretaría de gestión local en los diferentes procesos derecuperación de bienes inmuebles ocupados ilegalmente, de acuerdo conlas estrategias y protocolos establecidos</t>
  </si>
  <si>
    <t>Prestación de los servicios profesionales especializados en laSubsecretaria de Gestión Local apoyando jurídicamente el seguimiento ycumplimiento de los Programas, planes y/o proyectos en ejercicio de lacoordinación de las alcaldías locales, asignada a la SecretariaDistrital de Gobierno en el marco del artículo 6 del Decreto 113 de 2020</t>
  </si>
  <si>
    <t>Prestar los servicios profesionales a la Dirección para la Gestión delDesarrollo Local, encaminados a brindar asistencia técnica en losprocesos de formulación, estructuración y evaluación de proyectospúblicos de inversión dirigido a los Fondos de Desarrollo Local FDLsegún las metodologías definidas a nivel nacional y distrital.</t>
  </si>
  <si>
    <t>PRESTAR SERVICIOS PROFESIONALES A LA SECRETARÍA DE GOBIERNO PARA APOYARLA IMPLEMENTACIÓN DE LOS PROCESOS DEFORMACIÓN REALIZADOS DESDE LAESCUELA DE GOBIERNO LOCAL</t>
  </si>
  <si>
    <t>Prestar los servicios profesionales a la Dirección para la Gestión delDesarrollo Local, encaminados a brindar asistencia técnica en losprocesos de formulación, estructuración y evaluación de proyectospúblicos de inversión dirigido a los Fondos de Desarrollo Local FDL.</t>
  </si>
  <si>
    <t>Prestar los servicios profesionales para apoyar jurídicamente a laSubsecretaría de gestión local en los diferentes procesos derecuperación de bienes inmuebles ocupados ilegalmente, de acuerdo conlas estrategias y protocolos establecidos</t>
  </si>
  <si>
    <t>Prestar los servicios profesionales para el fortalecimiento de lacapacidad institucional, mediante la construcción, implementación y/o elseguimiento de herramientas de planeación para el fortalecimiento de lagestión local.</t>
  </si>
  <si>
    <t>Prestar los servicios de apoyo a la gestión a la subsecretaría degestión local en los diferentes procesos de recuperación de bienesinmuebles ocupados ilegalmente, de acuerdo con las estrategias yprotocolos establecidos</t>
  </si>
  <si>
    <t>Prestar los servicios profesionales a la Dirección para la Gestión delDesarrollo Local, encaminados a brindar asistencia técnica en losprocesos deformulación, estructuración  y evaluación de proyectospúblicos de inversión dirigido a los Fondos  de Desarrollo Local . FDLsegún las metodologíasdefinidas a nivel nacional y distrital.</t>
  </si>
  <si>
    <t>Prestar los servicios profesionales a la Dirección para la Gestión delDesarrollo Local, encaminados a brindar asistencia técnica en losprocesos de formulación, estructuración y evaluación de proyectospúblicos de inversión dirigido a los Fondos de Desarrollo Local FDLsegún las metodologías definidas a nivel nacional y distrital</t>
  </si>
  <si>
    <t>Prestar los servicios profesionales a la Dirección para la Gestión delDesarrollo Local, en el apoyo técnico a la estrategia de gobernanza yparticipación enel marco de asistencia técnica integral dirigida a losFondos  de Desarrollo Local  FDL</t>
  </si>
  <si>
    <t>Prestar los servicios profesionales a la Dirección para la Gestión delDesarrollo Local, en el apoyo técnico a la estrategia de gobernanza yplaneación en el marco de asistencia técnica integral dirigida a losFondos de Desarrollo Local FDL</t>
  </si>
  <si>
    <t>JULIETH ALEXANDRA SARMIENTO ARIAS</t>
  </si>
  <si>
    <t>KATHERINE ANDREA HERNANDEZ BOHORQUEZ</t>
  </si>
  <si>
    <t>DANIEL  VARGAS GARCIA</t>
  </si>
  <si>
    <t>MAURICIO  RODRIGUEZ DEVIA</t>
  </si>
  <si>
    <t>ANGELA JOHANA PATIÑO QUIROGA</t>
  </si>
  <si>
    <t>PAULA  CORTES MOSQUERA</t>
  </si>
  <si>
    <t>MARIA CAMILA ZAPATA CASTAÑO</t>
  </si>
  <si>
    <t>LILIANA DEL PILAR MARTINEZ GUZMAN</t>
  </si>
  <si>
    <t>DEYSI CAROLINA MENDEZ MENDEZ</t>
  </si>
  <si>
    <t>ADRIANA PATRICIA SANCHEZ SALGADO</t>
  </si>
  <si>
    <t>FRANCISCO JAVIER DIAZ CANASTEROS</t>
  </si>
  <si>
    <t>JAIRO ENRIQUE ROMAÑA CUESTA</t>
  </si>
  <si>
    <t>ANDRES RICARDO AMAYA MUÑOZ</t>
  </si>
  <si>
    <t>JENNY ALEXANDRA CAMARGO RUBIO</t>
  </si>
  <si>
    <t>EXCURSIONES AMISTAD SAS Y/O ADESCUBRIR TRAVEL Y ADVENTURE SAS</t>
  </si>
  <si>
    <t>JUAN PABLO SIGINDIOY CHINDOY</t>
  </si>
  <si>
    <t>CRISTINA  DAZA RODRIGUEZ</t>
  </si>
  <si>
    <t>YULI YERALDIN MURILLO COBA</t>
  </si>
  <si>
    <t>Prestar servicios profesionales a la Secretaría Técnica Distrital deDiscapacidad en el desarrollo de actividades administrativas yoperativas para el adecuado funcionamiento de las instancias del SistemaDistrital de Discapacidad así como para la reformulación de la PolíticaPública Distrital de Discapacidad.</t>
  </si>
  <si>
    <t>REALIZAR ADICIÓN Y PRÓRROGA DEL CONTRATO No 272 DE 2020 SUSCRITO POR LASECRETARIA DISTRITAL DE GOBIERNO Y CLAUDIA VIZCAINO TALERO</t>
  </si>
  <si>
    <t>Prestar sus servicios profesionales en la Dirección de Derechos Humanospara apoyar la implementación de la Política Pública Integral deDerechos Humanos, el Sistema Distrital de Derechos Humanos, laformulación e implementación de la Política Pública para la Lucha Contrala Trata de 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</si>
  <si>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</si>
  <si>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Prestar servicios profesionales en la dirección de derechos humanos paragarantizar la atención jurídica requerida para la implementación de laestrategia de prevención de vulneraciones a los derechos a la vida,libertad, integridad y seguridad de personas LGTBI, víctimas del delitode trata de personas, líderes, lideresas, defensores y defensoras dederechos humanos, que demanden medidas de prevención o protección</t>
  </si>
  <si>
    <t>REALIZAR ADICION Y PRORROGA DEL CONTRATO 322 DE 2020 SUSCRITO ENTRE LASECRETARIA DISTRITAL DE GOBIERNO Y ANGIE ELIZABETH EUSSE GUTIERREZ</t>
  </si>
  <si>
    <t>Prestar servicios profesionales en la dirección de Derechos Humanos paragarantizar el trabajo social de la implementación de la estrategia deprevención de vulneraciones a los derechos a la vida, libertad,integridad y seguridad de personas LGBTI, víctimas del delito de tratade personas, líderes, lideresas, defensores y defensoras de derechoshumanos, que demanden medidas de prevención y protección.</t>
  </si>
  <si>
    <t>Prestar servicios profesionales a la Secretaría de Gobierno para eldesarrollo de las funciones de la Secretaría Técnica Distrital deDiscapacidad y brindar asesoría técnica para el adecuado funcionamientodel Sistema Distrital de Discapacidad.</t>
  </si>
  <si>
    <t>PRESTAR SERVICIOS PROFESIONALES PARA EL SEGUIMIENTO Y REPORTECUANTITATIVO Y CUALITATIVO A LAS MEDIDAS DE ASISTENCIA BRINDADAS EN ELCOMPONENTE DE ATENCIÓN, ASÍ COMO EL SEGUIMIENTO DE GESTIÓN QUE SEREQUIERA</t>
  </si>
  <si>
    <t>PRESTAR SERVICIOS PROFESIONALES EN LA SUBDIRECCIÓN DE ASUNTOS ÉTNICOSPARA ATENDER A LA CIUDADANÍA QUE ACUDA A LOS ESPACIOS DE ATENCIÓNDIFERENCIADA Y REALIZAR EL ACOMPAÑAMIENTO A PROCESOS COMUNITARIOS YORGANIZACIONALES</t>
  </si>
  <si>
    <t>Prestar servicios profesionales en la dirección de derechos humanos paragarantizar la atención jurídica requerida para la implementación de laestrategia de prevención de vulneraciones a los derechos a la vida,libertad, integridad y seguridad de personas LGTBI, víctimas del delitode trata de personas, líderes, lideresas, defensores y defensoras dederechos humanos, que demanden medidas de prevención o protección.</t>
  </si>
  <si>
    <t>Prestar los servicios de apoyo a la gestión a la Dirección de DerechosHumanos para brindar acompañamiento dentro de la estrategia deprevención de vulneraciones a los derechos a la vida, libertad,integridad, seguridad de personas y convivencia pacífica, en el marco dela garantía al goce efectivo a la movilización y la protesta pacífica.</t>
  </si>
  <si>
    <t>Prestar servicios profesionales para la operación de la SecretaríaTécnica Distrital de Discapacidad, brindando la asistencia técnica yoperativa requerida por el equipo técnico para la reformulación de laPolítica Pública de Discapacidad.</t>
  </si>
  <si>
    <t>PRESTAR SERVICIOS PROFESIONALES PARA REALIZAR LA GESTIÓN TÉCNICA PARA LAFORMULACIÓN E IMPLEMENTACIÓN DE LAS POLÍTICAS PÚBLICAS ÉTNICAS.</t>
  </si>
  <si>
    <t>ADICION CONTRATO DE PRESTACION DE SERVICIOS NO. 719 DE 2020</t>
  </si>
  <si>
    <t>REALIZAR ADICIÓN Y PRORROGA DEL CONTRATO 275 DE 2020 SUSCRITO ENTRE LASECRETARIA DISTRITAL DE GOBIERNO Y GUSTAVO ADOLFO YARA SANCHEZ</t>
  </si>
  <si>
    <t>Prestar servicios profesionales para realizar la gestión técnica para laformulación e implementación de las políticas públicas étnicas.</t>
  </si>
  <si>
    <t>Prestar los servicios profesionales en la Dirección de Derechos Humanospara garantizar la atención psicosocial requerida para la implementaciónde la estrategia de prevención de vulneraciones a los derechos a lavida, libertad, integridad y seguridad de personas LGBTI, víctimas deldelito de trata de personas, líderes, lideresas, defensores y defensorasde Derechos Humanos de Derechos Humanos, que demanden medidas deprevención o protección.</t>
  </si>
  <si>
    <t>1433</t>
  </si>
  <si>
    <t>1659</t>
  </si>
  <si>
    <t>1453</t>
  </si>
  <si>
    <t>1662</t>
  </si>
  <si>
    <t>1663</t>
  </si>
  <si>
    <t>1674</t>
  </si>
  <si>
    <t>1098</t>
  </si>
  <si>
    <t>1683</t>
  </si>
  <si>
    <t>1696</t>
  </si>
  <si>
    <t>1486</t>
  </si>
  <si>
    <t>1702</t>
  </si>
  <si>
    <t>1703</t>
  </si>
  <si>
    <t>1706</t>
  </si>
  <si>
    <t>1718</t>
  </si>
  <si>
    <t>1720</t>
  </si>
  <si>
    <t>1750</t>
  </si>
  <si>
    <t>1502</t>
  </si>
  <si>
    <t>1754</t>
  </si>
  <si>
    <t>1784</t>
  </si>
  <si>
    <t>1785</t>
  </si>
  <si>
    <t>1787</t>
  </si>
  <si>
    <t>1790</t>
  </si>
  <si>
    <t>1791</t>
  </si>
  <si>
    <t>1795</t>
  </si>
  <si>
    <t>1799</t>
  </si>
  <si>
    <t>1554</t>
  </si>
  <si>
    <t>1804</t>
  </si>
  <si>
    <t>1808</t>
  </si>
  <si>
    <t>1814</t>
  </si>
  <si>
    <t>1815</t>
  </si>
  <si>
    <t>895</t>
  </si>
  <si>
    <t>272</t>
  </si>
  <si>
    <t>328</t>
  </si>
  <si>
    <t>901</t>
  </si>
  <si>
    <t>774</t>
  </si>
  <si>
    <t>902</t>
  </si>
  <si>
    <t>322</t>
  </si>
  <si>
    <t>905</t>
  </si>
  <si>
    <t>904</t>
  </si>
  <si>
    <t>913</t>
  </si>
  <si>
    <t>912</t>
  </si>
  <si>
    <t>929</t>
  </si>
  <si>
    <t>946</t>
  </si>
  <si>
    <t>942</t>
  </si>
  <si>
    <t>939</t>
  </si>
  <si>
    <t>943</t>
  </si>
  <si>
    <t>949</t>
  </si>
  <si>
    <t>948</t>
  </si>
  <si>
    <t>719</t>
  </si>
  <si>
    <t>956</t>
  </si>
  <si>
    <t>960</t>
  </si>
  <si>
    <t>MARCIA LORENA CABRERA ANTIA</t>
  </si>
  <si>
    <t>BOGOTA DISTRITO CAPITAL</t>
  </si>
  <si>
    <t>LIDA JULIETH  FORERO POVEDA</t>
  </si>
  <si>
    <t>REALIZAR LA ADICIÓN Y PRORROGA DEL CONTRATO 308 DE 2020 SUSCRITO ENTRELA SECRETARIA DISTRITAL DE GOBIERNO Y LOPEZ TALERO MARYLUZ</t>
  </si>
  <si>
    <t>REALIZAR LA ADICIÓN Y PRORROGA DEL CONTRATO 318 DE 2020 SUSCRITO ENTRELA SECRETARIA DISTRITAL DE GOBIERNO Y ARIZA ARIZA FANNY EDILIA.</t>
  </si>
  <si>
    <t>REALIZAR LA ADICIÓN Y PRORROGA DEL CONTRATO 352 DE 2020 SUSCRITO ENTRELA SECRETARIA DISTRITAL DE GOBIERNO Y VIVEROS GUEVARA ANDRES FERNANDO.</t>
  </si>
  <si>
    <t>REALIZAR LA ADICIÓN Y PRORROGA DEL CONTRATO 389 DE 2020 SUSCRITO ENTRELA SECRETARIA DISTRITAL DE GOBIERNO Y MAXIMO ENRIQUE PEREZ CARDONA</t>
  </si>
  <si>
    <t>REALIZAR LA ADICIÓN Y PRORROGA DEL CONTRATO 337 DE 2020 SUSCRITO ENTRELA SECRETARIA DISTRITAL DE GOBIERNO Y ANDREA MARCELA RODRIGUEZ ARANGO</t>
  </si>
  <si>
    <t>REALIZAR LA ADICIÓN Y PRORROGA DEL CONTRATO 356 DE 2020 SUSCRITO ENTRELA SECRETARIA DISTRITAL DE GOBIERNO Y ANDRES FELIPE MENDEZ ARENAS.</t>
  </si>
  <si>
    <t>REALIZAR LA ADICIÓN Y PRORROGA DEL CONTRATO 366 DE 2020 SUSCRITO ENTRELA SECRETARIA DISTRITAL DE GOBIERNO Y CARLOS CAMILO HERNÁNDEZ BRITO</t>
  </si>
  <si>
    <t>REALIZAR LA ADICIÓN Y PRORROGA DEL CONTRATO 300 DE 2020 SUSCRITO ENTRELA SECRETARIA DISTRITAL DE GOBIERNO Y MARTINEZ RODRIGUEZ EDGAR JAIME.</t>
  </si>
  <si>
    <t>REALIZAR LA ADICIÓN Y PRORROGA DEL CONTRATO 355 DE 2020 SUSCRITO ENTRELA SECRETARIA DISTRITAL DE GOBIERNO Y MARIA JOSE BARRERA RANGEL</t>
  </si>
  <si>
    <t>REALIZAR ADICIÓN Y PRORROGA DEL CONTRATO No. 353 DE 2020 SUSCRITO ENTRELA SECRETARIA DISTRITAL DE GOBIERNO Y LIDA JULIETH FORERO POVEDA</t>
  </si>
  <si>
    <t>REALIZAR ADICIÓN Y PRORROGA DEL CONTRATO DEL CONTRATO 365 DE 2020SUSCRITO ENTRE LA SECRETARIA DISTRITAL DE GOBIERNO PAOLA ANDREAHERNANDEZ ZAMBRANO</t>
  </si>
  <si>
    <t>REALIZAR ADICION Y PRORROGA DEL CONTRATO No. 391 DE 2020 SUSCRITO POR LASECRETARIA DISTRITAL DE GOBIERNO Y ZAIDA VIANNEY RODRIGUEZ RODRIGUEZ</t>
  </si>
  <si>
    <t>1658</t>
  </si>
  <si>
    <t>1457</t>
  </si>
  <si>
    <t>1671</t>
  </si>
  <si>
    <t>1449</t>
  </si>
  <si>
    <t>1682</t>
  </si>
  <si>
    <t>1452</t>
  </si>
  <si>
    <t>1686</t>
  </si>
  <si>
    <t>1459</t>
  </si>
  <si>
    <t>1690</t>
  </si>
  <si>
    <t>1691</t>
  </si>
  <si>
    <t>1451</t>
  </si>
  <si>
    <t>1692</t>
  </si>
  <si>
    <t>1693</t>
  </si>
  <si>
    <t>1450</t>
  </si>
  <si>
    <t>1698</t>
  </si>
  <si>
    <t>1016</t>
  </si>
  <si>
    <t>1700</t>
  </si>
  <si>
    <t>1726</t>
  </si>
  <si>
    <t>1740</t>
  </si>
  <si>
    <t>1758</t>
  </si>
  <si>
    <t>1811</t>
  </si>
  <si>
    <t>308</t>
  </si>
  <si>
    <t>318</t>
  </si>
  <si>
    <t>352</t>
  </si>
  <si>
    <t>337</t>
  </si>
  <si>
    <t>356</t>
  </si>
  <si>
    <t>366</t>
  </si>
  <si>
    <t>300</t>
  </si>
  <si>
    <t>706</t>
  </si>
  <si>
    <t>120</t>
  </si>
  <si>
    <t>355</t>
  </si>
  <si>
    <t>353</t>
  </si>
  <si>
    <t>365</t>
  </si>
  <si>
    <t>391</t>
  </si>
  <si>
    <t>WILLIAM ANTONIO CEBALLOS BELTRAN</t>
  </si>
  <si>
    <t>HECTOR WILMAR OLARTE CANCINO</t>
  </si>
  <si>
    <t>DIANA MARCELA ROBAYO DE LAMPREA</t>
  </si>
  <si>
    <t>PROGRAMA DE LAS NACIONES UNIDAS PARA EL DESARROLLO</t>
  </si>
  <si>
    <t>PRESTAR LOS SERVICIOS DE APOYO A LA GESTIÓN A LA DIRECCIÓN DECONVIVENCIA Y DIÁLOGO SOCIAL PARA BRINDAR ACOMPAÑAMIENTO EN LOS PROCESOSDE CONFLICTIVIDAD SOCIAL, MOVILIZACIÓN CIUDADANA, AGLOMERACIONES, ASÍCOMO EN LA IMPLEMENTACIÓN DE ACCIONES DE DIÁLOGO Y PREVENCIÓN QUE SEREQUIERAN EN MATERIA GOBERNABILIDAD</t>
  </si>
  <si>
    <t>PRESTAR SERVICIOS PROFESIONALES EN LA DIRECCIÓN DE CONVIVENCIA Y DIÁLOGOSOCIAL PARA FORTALECER LA CONVIVENCIA, LA CULTURA CIUDADANA Y LAGOBERNABILIDAD EN LA CIUDAD, ASÍ COMO REALIZAR EL ACOMPAÑAMIENTO DE LOSESCENARIOS DE CONFLICTIVIDAD Y PROTESTA QUE SE PRESENTEN EN LA CIUDAD.</t>
  </si>
  <si>
    <t>PRESTAR SERVICIOS PROFESIONALES EN LA DIRECCIÓN DE CONVIVENCIA Y DIÁLOGOSOCIAL PARA FORTALECER LA CONVIVENCIA, LACULTURA CIUDADANA Y LAGOBERNABILIDAD EN LA CIUDAD, ASÍ COMO REALIZAR EL ACOMPAÑAMIENTO DE LOSESCENARIOS DECONFLICTIVIDAD Y PROTESTA QUE SE PRESENTEN EN LA CIUDAD.</t>
  </si>
  <si>
    <t>Aunar esfuerzos técnicos, administrativos y financieros para desarrollarel proceso de fortalecimiento de organizaciones sociales y/ocomunitarias de jóvenes que se encuentren en un rango de edad entre 18 y28 años de todos los sectores poblacionales tales como jóvenes étnicos,mujeres, comunidad LGBTI, niños, niñas y adolescentes, personas condiscapacidad, entre otros, que desarrollen acciones o programas quepretendan aportar a la democracia, la reconciliación, la construcción denuevas ciudadanías, el ejercicio de la participación ciudadana,fortalecimiento del tejido social, la promoción de actividadesambientales con sostenibilidad, que realicen expresiones musicales oculturales que estén dirigidos a niños, niñas y adolescentes, querealicen o desarrollen trabajo de prevención de la violación de derechoshumanos en su comunidad, que realicen o hagan trabajo social con adultosmayores en su comunidad, que realicen acciones con enfoque de género,mujer y familia entre otras, en la ciudad de Bogotá a través de lasIniciativas Ciudadanas Juveniles versión 2020.</t>
  </si>
  <si>
    <t>Aunar esfuerzos técnicos, operativos y financieros para fortalecer lascapacidades institucionales para atender, acompañar o resolverconflictos sociales por medio del Dialogo Social a partir (i) del diseñoy puesta en marcha de un Sistema de Alerta y Respuesta Temprana SART,que incluya un esquema de procesamiento de información para la toma dedecisiones en el que a manera de TRIAGE, se puedan identificar lasposibilidades de ocurrencia y nivel de tensión que se puedan presentaren diferentes sectores sociales respecto de la administración distritalasí como las posibles respuestas tempranas que se puedan dar para evitarla ocurrencia de estos eventos de conflictividad; y (ii) del diseño ypuesta en marcha de un proceso de formación a los funcionarios ycontratistas de la Dirección de Convivencia y Diálogo Social encompetencias, habilidades y herramientas de diálogo.</t>
  </si>
  <si>
    <t>911</t>
  </si>
  <si>
    <t>1492</t>
  </si>
  <si>
    <t>1721</t>
  </si>
  <si>
    <t>922</t>
  </si>
  <si>
    <t>1743</t>
  </si>
  <si>
    <t>953</t>
  </si>
  <si>
    <t>1809</t>
  </si>
  <si>
    <t>944</t>
  </si>
  <si>
    <t>31</t>
  </si>
  <si>
    <t>1817</t>
  </si>
  <si>
    <t>964</t>
  </si>
  <si>
    <t>1818</t>
  </si>
  <si>
    <t>JAIME RICARDO HERNANDEZ AMIN</t>
  </si>
  <si>
    <t>DANIEL FELIPE MORALES TINTOR</t>
  </si>
  <si>
    <t>PRESTAR LOS SERVICIOS PROFESIONALES ESPECIALIZADOS PARA ASESORAR A LASUBSECRETARÍA DE GOBERNABILIDAD Y GARANTIA DE DERECHOS EN LOS PROCESOSDE FORMULACIÓN, ADOPCIÓN Y APLICACIÓN DE ESTRATEGIAS DE GOBIERNO ABIERTO</t>
  </si>
  <si>
    <t>Prestar servicio de apoyo a la gestión en la Subsecretaría para laGobernabilidad y Garantía de Derechos, en las actividades de carácteradministrativo y/u operativo en el marco de la implementación yseguimiento de los procesos de apoyo y misionales a cargo de ladependencia encaminados a mejorar la participación y la gestión pública</t>
  </si>
  <si>
    <t>906</t>
  </si>
  <si>
    <t>1707</t>
  </si>
  <si>
    <t>965</t>
  </si>
  <si>
    <t>1819</t>
  </si>
  <si>
    <t>MARIA CAMILA CAÑAS SANCHEZ</t>
  </si>
  <si>
    <t>MANUELA  CASTELLANOS PINILLOS</t>
  </si>
  <si>
    <t>MONICA PATRICIA CASTAÑEDA GOMEZ</t>
  </si>
  <si>
    <t>PAULA ALEJANDRA RODRIGUEZ RUIZ</t>
  </si>
  <si>
    <t>HAROLD AUGUSTO VIDAL GARCIA</t>
  </si>
  <si>
    <t>Prestar los servicios profesionales para la formulación de acciones,estrategias o actividades encaminadas a atender los asuntos normativos,en especial los temas relacionados con el seguimiento a los Acuerdos dela ciudad, de conformidad con los lineamientos y directrices que sobrela materia le imparta el Director de Relaciones Políticas.</t>
  </si>
  <si>
    <t>Prestar los servicios de apoyo a la gestión en la Dirección deRelaciones Políticas para las actividades administrativas y operativas,en el marco del cargue de información y manejo del sistema de gestióndocumental que se realizan con los actores políticos, en el marco delfortalecimiento de las relaciones de la Administración Distrital con lascorporaciones de elección popular</t>
  </si>
  <si>
    <t>Prestar los servicios profesionales especializados para realizar lasactividades relacionadas con la atención y seguimiento a los conflictospolíticos&lt;(&gt;,&lt;)&gt; económicos y sociales; para el análisis del sistemapolítico distrital, la incidencia en los planes programas y proyectosque tiene adoptados la Administración Distrital y las estrategias desocialización, divulgación y espacios de discusión, con base en loslineamientos que le determine la Dirección de Relaciones Políticas y laslíneas de investigación del Observatorio de Asuntos Políticos.</t>
  </si>
  <si>
    <t>Prestar los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</si>
  <si>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los servicios profesionales para el deseño y corrección deestilo de los documentos, informes, piezas gráficas y presentaciones quele sean solicitadas por la Dirección de Relaciones Políticas, encumplimiento de las metas del Proyecto de Inversión 7799, atendiendo losprotocolos, instructivos y reglamentaciones que sobre la materia tengaadoptadas la Oficina Asesora de Comunicaciones.</t>
  </si>
  <si>
    <t>Prestar los servicios profesionales en el análisis de información yrevisión de la actualización de las herramientas tecnológicas que apoyanla consolidación de documentos en materia de fortalecimiento de lasrelaciones políticas y estratégicas de la Administración Distrital conlos actores políticos.</t>
  </si>
  <si>
    <t>1747</t>
  </si>
  <si>
    <t>1759</t>
  </si>
  <si>
    <t>1788</t>
  </si>
  <si>
    <t>1800</t>
  </si>
  <si>
    <t>1805</t>
  </si>
  <si>
    <t>1807</t>
  </si>
  <si>
    <t>926</t>
  </si>
  <si>
    <t>927</t>
  </si>
  <si>
    <t>933</t>
  </si>
  <si>
    <t>950</t>
  </si>
  <si>
    <t>951</t>
  </si>
  <si>
    <t>952</t>
  </si>
  <si>
    <t>ROBERTO CARLOS TERAN CHAPARRO</t>
  </si>
  <si>
    <t>JOSE LUIS CORTES VELANDIA</t>
  </si>
  <si>
    <t>CAMILO ANDRES ANGARITA MOLINA</t>
  </si>
  <si>
    <t>JORGE  MARQUEZ BARBOSA</t>
  </si>
  <si>
    <t>ANDRES FELIPE BARRETO HENAO</t>
  </si>
  <si>
    <t>RAFAEL DAVID BLANCO CALDERON</t>
  </si>
  <si>
    <t>DIANA MARCELA CHAPARRO QUINTERO</t>
  </si>
  <si>
    <t>WILLIAM ELIAS SANABRIA ROMERO</t>
  </si>
  <si>
    <t>CRISTINA LILIANA RAMIREZ ARANGO</t>
  </si>
  <si>
    <t>OLENKA YAHAIDA MANCERA GUARIN</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</si>
  <si>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</si>
  <si>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los servicios profesionales en la Subsecretaría de GestiónInstitucional en el acompañamiento técnico y fortalecimiento del modelointegrado de planeación y gestión institucional y sectorial</t>
  </si>
  <si>
    <t>Prestar los Servicios Profesionales en la Dirección Jurídica de laSecretaría Distrital de Gobierno, con el fin de acompañar y orientar lostrámites requeridos para dar respuesta a las solicitudes relacionadascon la autorización de aglomeraciones de público en el Distrito Capital.</t>
  </si>
  <si>
    <t>Prestar los servicios profesionales a la Secretaria Distrital deGobierno en lo relacionado con el cubrimiento periodístico de la gestióndesarrollada por la Entidad</t>
  </si>
  <si>
    <t>REALIZAR LA ADICIÓN Y PRORROGA DEL CONTRATO DEL CONTRATO No. 32 DE 2020 SUSCRITO ENTRE LA SECRETARIA DISTRITAL DE GOBIERNO Y GERMANAUGUSTO GIRALDO AGUDELO</t>
  </si>
  <si>
    <t>Prestar los servicios profesionales para el diseño y producción depiezas gráficas y audiovisuales para las plataformas digitales y demásmedios internos y externos de la entidad</t>
  </si>
  <si>
    <t>Prestar los servicios profesionales en el fortalecimiento de lasgestiones de carácter administrativo, financiero y contractual de lasecretaría distrital de gobierno en el marco del modelo integrado deplaneación y gestión institucional y sectorial</t>
  </si>
  <si>
    <t>Prestar los servicios profesionales a la Dirección de Contratación paraapoyar el cumplimiento de las diferentes etapas que se surtan en losprocesos contractuales y demás actividades propias de la dependencia</t>
  </si>
  <si>
    <t>Prestar los servicios profesionales brindando acompañamiento a losprocesos de espacios colaborativos y trámites a cargo de la Dirección deGestión de Talento Humano</t>
  </si>
  <si>
    <t>Realizar la consolidación, actualización diaria y control de lainformación derivada de las Alcaldías locales y dependencias del nivelcentral de la Secretaría Distrital de Gobierno, que permita realizar unestricto seguimiento a cada uno de los casos Covid-19 sospechosos ypositivos que se presenten en la Entidad en cumplimiento del numeral 5de la Resolución 666 de 2020 y el numeral 6.9 del Manual Protocolo deBioseguridad de la SDG</t>
  </si>
  <si>
    <t>1444</t>
  </si>
  <si>
    <t>1699</t>
  </si>
  <si>
    <t>1704</t>
  </si>
  <si>
    <t>1710</t>
  </si>
  <si>
    <t>1711</t>
  </si>
  <si>
    <t>1018</t>
  </si>
  <si>
    <t>1749</t>
  </si>
  <si>
    <t>1756</t>
  </si>
  <si>
    <t>1518</t>
  </si>
  <si>
    <t>1768</t>
  </si>
  <si>
    <t>1769</t>
  </si>
  <si>
    <t>1778</t>
  </si>
  <si>
    <t>1813</t>
  </si>
  <si>
    <t>899</t>
  </si>
  <si>
    <t>907</t>
  </si>
  <si>
    <t>908</t>
  </si>
  <si>
    <t>909</t>
  </si>
  <si>
    <t>938</t>
  </si>
  <si>
    <t>931</t>
  </si>
  <si>
    <t>940</t>
  </si>
  <si>
    <t>962</t>
  </si>
  <si>
    <t>MAILY ESPERANZA DEL PILAR BOTELLO MARTINEZ</t>
  </si>
  <si>
    <t>YENNY PATRICIA JIMENEZ BOLIVAR</t>
  </si>
  <si>
    <t>CARMEN LILIANA ARRIETA ORTIZ</t>
  </si>
  <si>
    <t>DIEGO ANDRES GOMEZ NISPERUZA</t>
  </si>
  <si>
    <t>HELBER HUGO MORALES RINCON</t>
  </si>
  <si>
    <t>CARLOS EDUARDO CASTAÑEDA ALVARADO</t>
  </si>
  <si>
    <t>CELIA  LOPEZ ANGEL</t>
  </si>
  <si>
    <t>ANABIA JULIETH ANGARITA GALINDO</t>
  </si>
  <si>
    <t>Prestar los servicios profesionales para el impulso y trámite de losprocesos de recuperación del espacio público asociados a temasambientales, de las inspecciones de Policía y de las Alcaldías locales,para el fortalecimiento de la gestión institucional de las mismas</t>
  </si>
  <si>
    <t>Prestar los servicios profesionales a la Dirección para la Gestión delDesarrollo Local, en el apoyo técnico a la estrategia de gobernanza yplaneación en el marco de asistencia técnica integral dirigida a losFondos de Desarrollo Local ¿ FDL.</t>
  </si>
  <si>
    <t>Prestar los servicios profesionales para apoyar a la subsecretaría degestión local en el acompañamiento y sistematización de los diferentesprocesos de recuperación de bienes inmuebles ocupados ilegalmente y/oestrategias de espacio público de acuerdo con las estrategias yprotocolos establecidos</t>
  </si>
  <si>
    <t>Prestar los servicios profesionales a la Dirección para la Gestión delDesarrollo Local, en el apoyo técnico a la estrategia de gobernanza yplaneación en el marco de asistencia técnica integral dirigida a losFondos de Desarrollo Local FDL.</t>
  </si>
  <si>
    <t>Prestar los servicios profesionales a la Dirección para la Gestión delDesarrollo Local, en el apoyo técnico a la estrategia de gobernanza yparticipación en el marco de asistencia técnica integral dirigida a losFondos de Desarrollo Local FDL.</t>
  </si>
  <si>
    <t>Prestar los servicios profesionales para apoyar a la subsecretaría degestión local en el acompañamiento y sistematización de los diferentesprocesos de recuperación de bienes inmuebles ocupados ilegalmente y/oestrategias de espacio público de acuerdo con las estrategias yprotocolos establecidos.</t>
  </si>
  <si>
    <t>REALIZAR LA ADICION Y PRORROGA DEL CONTRATO DEL CONTRATO 342 DE 2020SUSCRITO ENTRE LA SECRETARIA DISTRITAL DE GOBIERNO Y LILIANA AGUDELOPEREZ</t>
  </si>
  <si>
    <t>Prestación de servicios profesionales a la Subsecretaria de GestiónLocal para el fortalecimiento del Observatorio de Gestión Local</t>
  </si>
  <si>
    <t>REALIZAR LA ADICIÓN Y PRORROGA DEL CONTRATO 421DE 2020 SUSCRITO ENTRE LASECRETARIA DISTRITAL DE GOBIERNO Y ANA MARIA PEREZ CARDENAS</t>
  </si>
  <si>
    <t>Prestación de servicios profesionales a la Subsecretaria de GestiónLocal para la elaboración del modelo de gestión local de gestióntransparente, incluyente, participativo y colaborativo local.</t>
  </si>
  <si>
    <t>Prestación de servicios profesionales a la Subsecretaria de GestiónLocal para el fortalecimiento de la Escuela de Gobierno Local</t>
  </si>
  <si>
    <t>Prestar los servicios profesionales a la Dirección para la Gestión delDesarrollo Local, en el apoyo técnico al desarrollo y planeación de losproyectos de inversión en el marco de asistencia técnica integraldirigida a los Fondos de Desarrollo Local FDL.</t>
  </si>
  <si>
    <t>Prestar los servicios profesionales a la Dirección para la Gestión delDesarrollo Local, en el apoyo técnico al desarrollo y planeación de losproyectos de inversión en el marco de asistencia técnica integraldirigida a los Fondos de Desarrollo Local FDL</t>
  </si>
  <si>
    <t>REALIZAR LA ADICIÓN Y PRORROGA DEL CONTRATO 570 DE 2020 SUSCRITO ENTRELA SECRETARIA DISTRITAL DE GOBIERNO Y LORENA BUSTOS MOLANO</t>
  </si>
  <si>
    <t>REALIZAR LA ADICIÓN Y PRÓRROGA DEL CONTRATO 613 DE 2020 SUSCRITO POR LASECRETARIA DISTRITAL DE GOBIERNO Y MAYERLY EYIVIA CUERVO BAQUERO</t>
  </si>
  <si>
    <t>1440</t>
  </si>
  <si>
    <t>1660</t>
  </si>
  <si>
    <t>1432</t>
  </si>
  <si>
    <t>1661</t>
  </si>
  <si>
    <t>1664</t>
  </si>
  <si>
    <t>1422</t>
  </si>
  <si>
    <t>1672</t>
  </si>
  <si>
    <t>1460</t>
  </si>
  <si>
    <t>1673</t>
  </si>
  <si>
    <t>1446</t>
  </si>
  <si>
    <t>1687</t>
  </si>
  <si>
    <t>1445</t>
  </si>
  <si>
    <t>1697</t>
  </si>
  <si>
    <t>1705</t>
  </si>
  <si>
    <t>1708</t>
  </si>
  <si>
    <t>1709</t>
  </si>
  <si>
    <t>1086</t>
  </si>
  <si>
    <t>1719</t>
  </si>
  <si>
    <t>1722</t>
  </si>
  <si>
    <t>1493</t>
  </si>
  <si>
    <t>1727</t>
  </si>
  <si>
    <t>1728</t>
  </si>
  <si>
    <t>1730</t>
  </si>
  <si>
    <t>1744</t>
  </si>
  <si>
    <t>1745</t>
  </si>
  <si>
    <t>1489</t>
  </si>
  <si>
    <t>1751</t>
  </si>
  <si>
    <t>1770</t>
  </si>
  <si>
    <t>1824</t>
  </si>
  <si>
    <t>1579</t>
  </si>
  <si>
    <t>1825</t>
  </si>
  <si>
    <t>891</t>
  </si>
  <si>
    <t>892</t>
  </si>
  <si>
    <t>896</t>
  </si>
  <si>
    <t>900</t>
  </si>
  <si>
    <t>897</t>
  </si>
  <si>
    <t>898</t>
  </si>
  <si>
    <t>342</t>
  </si>
  <si>
    <t>750</t>
  </si>
  <si>
    <t>421</t>
  </si>
  <si>
    <t>918</t>
  </si>
  <si>
    <t>920</t>
  </si>
  <si>
    <t>925</t>
  </si>
  <si>
    <t>915</t>
  </si>
  <si>
    <t>921</t>
  </si>
  <si>
    <t>919</t>
  </si>
  <si>
    <t>570</t>
  </si>
  <si>
    <t>613</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</si>
  <si>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</si>
  <si>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</si>
  <si>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</si>
  <si>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</si>
  <si>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</si>
  <si>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</si>
  <si>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</si>
  <si>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</si>
  <si>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</si>
  <si>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</si>
  <si>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</si>
  <si>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</si>
  <si>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</si>
  <si>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</si>
  <si>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</si>
  <si>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</si>
  <si>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</si>
  <si>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</si>
  <si>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</si>
  <si>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</si>
  <si>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</si>
  <si>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</si>
  <si>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</si>
  <si>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</si>
  <si>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</si>
  <si>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</si>
  <si>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</si>
  <si>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</si>
  <si>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</si>
  <si>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</si>
  <si>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</si>
  <si>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</si>
  <si>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</si>
  <si>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</si>
  <si>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</si>
  <si>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</si>
  <si>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</si>
  <si>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147</t>
  </si>
  <si>
    <t>1670</t>
  </si>
  <si>
    <t>39</t>
  </si>
  <si>
    <t>Prestar los servicios profesionales para atender, adelantar y gestionar los asuntos relacionados con la función del Congreso de la Republica en temas de control político, audiencias públicas y estudio ¿ priorización y trámite de proyectos de ley y/o actos legislativos de interés de la Administración Distrital de conformidad con la normatividad vigente y los lineamientos que sobre esta materiaestén reglamentados en la Secretaría Distrital de Gobierno.</t>
  </si>
  <si>
    <t>LUZ ENA PINTO SUAREZ</t>
  </si>
  <si>
    <t>796</t>
  </si>
  <si>
    <t>1793</t>
  </si>
  <si>
    <t>562</t>
  </si>
  <si>
    <t>Prestar servicios profesionales de carácter jurídico a la Dirección Para la Gestión Policiva de la Secretaría Distrital de Gobiernoen el acompañamiento y apoyo a los servidores públicos en las Alcaldías Locales asignadas y hacer seguimiento a los actos administrativos (impulso y/o archivo de fondo procesal) igualmente a los procesos encaminados a la materialización de las sanciones impuestas(cobro persuasivo, cobro coactivo y demoliciones) de las actuaciones administrativas represadas en las Alcaldías Locales</t>
  </si>
  <si>
    <t>1567</t>
  </si>
  <si>
    <t>1568</t>
  </si>
  <si>
    <t>388</t>
  </si>
  <si>
    <t>1438</t>
  </si>
  <si>
    <t>1598</t>
  </si>
  <si>
    <t>REALIZAR LA ADICIÓN Y PRORROGA DEL CONTRATO 388 DE 2020 SUSCRITO ENTRELA SECRETARIA DISTRITAL DE GOBIERNO Y ELVER EURIPIDES MARIN VEGA.</t>
  </si>
  <si>
    <t>705</t>
  </si>
  <si>
    <t>1015</t>
  </si>
  <si>
    <t>1644</t>
  </si>
  <si>
    <t>YUMIL JAVIER RINCON ENDEZ</t>
  </si>
  <si>
    <t>684</t>
  </si>
  <si>
    <t>995</t>
  </si>
  <si>
    <t>1645</t>
  </si>
  <si>
    <t>JOSE DAVID MURGAS ONATE</t>
  </si>
  <si>
    <t>403</t>
  </si>
  <si>
    <t>1448</t>
  </si>
  <si>
    <t>1652</t>
  </si>
  <si>
    <t>REALIZAR LA ADICIÓN Y PRORROGA DEL CONTRATO 403 DE 2020 SUSCRITO ENTRELA SECRETARIA DISTRITAL DE GOBIERNO Y JUAN ESTEBAN LEMOS GONZALEZ</t>
  </si>
  <si>
    <t>ELVIA YANET QUEVEDO GUTIERREZ</t>
  </si>
  <si>
    <t>1695</t>
  </si>
  <si>
    <t>144</t>
  </si>
  <si>
    <t>1668</t>
  </si>
  <si>
    <t>227</t>
  </si>
  <si>
    <t>1669</t>
  </si>
  <si>
    <t>1680</t>
  </si>
  <si>
    <t>1688</t>
  </si>
  <si>
    <t>1689</t>
  </si>
  <si>
    <t>37</t>
  </si>
  <si>
    <t>8</t>
  </si>
  <si>
    <t>Prestar servicios de apoyo a la gestión a la Subsecretaría de Gestión Institucional en los puntos de atención a la ciudadanía de laSecretaria Distrital de Gobierno para la implementación de la Política Pública Distrital de Atención a la Ciudadanía</t>
  </si>
  <si>
    <t>JOSE DAVID SARMIENTO GOMEZ</t>
  </si>
  <si>
    <t>757</t>
  </si>
  <si>
    <t>2046</t>
  </si>
  <si>
    <t>2047</t>
  </si>
  <si>
    <t>2048</t>
  </si>
  <si>
    <t>516</t>
  </si>
  <si>
    <t>LILIAN YOLANDA LOPEZ RODRIGUEZ</t>
  </si>
  <si>
    <t>JENNY CAROLINA ACOSTA TALERO</t>
  </si>
  <si>
    <t>CARMEN VANESSA RODRIGUEZ VALENTIERRA</t>
  </si>
  <si>
    <t>VIVIANA PATRICIA ROJAS CUJIA</t>
  </si>
  <si>
    <t>CRISTHIAN CAMILO PRADA MUÑOZ</t>
  </si>
  <si>
    <t>SANDRA JANNETH VALENCIA LONDOÑO</t>
  </si>
  <si>
    <t>MIGUEL ANGELO DELGADO PEDRAZA</t>
  </si>
  <si>
    <t>Prestar los servicios de apoyo a la gestión a la Dirección de DerechosHumanos para brindar acompañamiento dentro de la estrategia deprevención de vulneraciones a los derechos a la vida, libertad,integridad, seguridad de personas y convivencia pacífica, en el marco dela garantía al goce efectivo a la movilización y la protesta pacífica</t>
  </si>
  <si>
    <t>REALIZAR LA ADICIÓN Y PRORROGA NO 2 DEL CONTRATO DEL CONTRATO 134 DE2020 SUSCRITO ENTRE LA SECRETARIA DISTRITAL DEGOBIERNO Y DORA EMILIAPARRA ROBLEDO</t>
  </si>
  <si>
    <t>PRESTAR SERVICIOS PROFESIONALES EN LA SUBDIRECCIÓN DE ASUNTOS ÉTNICOSPARA APOYAR LA COORDINACIÓN JURÍDICA DE LOS PROCESOS QUE SE DERIVEN DELA REFORMULACIÓN DE LAS POLÍTICAS PÚBLICAS ÉTNICAS, Y LA IMPLEMENTACIÓNDE LOS PLANES INTEGRALES DE ACCIONES AFIRMATIVAS PARA GRUPOS ÉTNICOS</t>
  </si>
  <si>
    <t>REALIZAR LA ADICIÓN Y PRORROGA DEL CONTRATO DEL CONTRATO 466 DE 2020SUSCRITO ENTRE LA SECRETARIA DISTRITAL DE GOBIERNO Y AURELIANO ARCEMAMUNDIA</t>
  </si>
  <si>
    <t>REALIZAR LA ADICIÓN Y PRORROGA DEL CONTRATO DEL CONTRATO 31 DE 2020SUSCRITO ENTRE LA SECRETARIA DISTRITAL DE GOBIERNO Y CATALINA VELASQUEZMILLAN</t>
  </si>
  <si>
    <t>REALIZAR LA ADICIÓN Y PRORROGA DEL CONTRATO DEL CONTRATO 783 DE 2020SUSCRITO ENTRE LA SECRETARIA DISTRITAL DE GOBIERNO Y CRISTHIAN CAMILOPRADA MUÑOZ</t>
  </si>
  <si>
    <t>REALIZAR LA ADICIÓN Y PRORROGA DEL CONTRATO DEL CONTRATO 769 DE 2020SUSCRITO ENTRE LA SECRETARIA DISTRITAL DE GOBIERNO NANCY GABRIELA VARGASPAJOY</t>
  </si>
  <si>
    <t>REALIZAR LA ADICIÓN Y PRORROGA NO 2 DEL CONTRATO DEL CONTRATO 272 DE2020 SUSCRITO ENTRE LA SECRETARIA DISTRITAL DE GOBIERNO Y CLAUDIAVIZCAINO TOLERO</t>
  </si>
  <si>
    <t>REALIZAR LA ADICIÓN Y PRORROGA DEL CONTRATO DEL CONTRATO 432 DE 2020SUSCRITO ENTRE LA SECRETARIA DISTRITAL DE GOBIERNO Y KAREN VIVIANAROMERO PALOMINO</t>
  </si>
  <si>
    <t>REALIZAR LA ADICIÓN Y PRORROGA DEL CONTRATO DEL CONTRATO 781 DE 2020SUSCRITO ENTRE LA SECRETARIA DISTRITAL DE GOBIERNO HECTOR EDUARDOCASTAÑEDA HERNANDEZ</t>
  </si>
  <si>
    <t>REALIZAR LA ADICIÓN Y PRORROGA DEL CONTRATO DEL CONTRATO 779 DE 2020SUSCRITO ENTRE LA SECRETARIA DISTRITAL DE GOBIERNO GINA MARCELA FONSECAMURILLO</t>
  </si>
  <si>
    <t>REALIZAR LA ADICIÓN Y PRORROGA NO 2 DEL CONTRATO DEL CONTRATO 123 DE2020 SUSCRITO ENTRE LA SECRETARIA DISTRITAL DEGOBIERNO Y YURI ANDREASANCHEZ GALINDO</t>
  </si>
  <si>
    <t>Se realiza solicitud para la creación del CDP y pago de serviciospúblicos de los inmuebles en donde se encuentran los espacios deatención diferenciadaPAGO DEL SERVICIOS DE ENERGÍA DEL CENTRO DE ORIENTACIÓN YFORTALECIMIENTO INTEGRAL AFROBOGOTANO CONFIA CANDELARIA, UBICADO EN LACALLE 9 NO. 4-70, PERIODO COMPRENDIDO ENTRE EL 27 DE OCTUBRE AL 26 DENOVIEMBRE DE 2020. SEGÚN FACTURA No. 615686613-5.</t>
  </si>
  <si>
    <t>REALIZAR LA ADICIÓN Y PRÓRROGA DEL CONTRATO 328 DE 2020 SUSCRITO ENTRELA SECRETARIA DISTRITAL DE GOBIERNO Y KATHERINE ANDREA HERNANDEZBOHORQUEZ</t>
  </si>
  <si>
    <t>Prestar los servicios profesionales en la Dirección de Derechos Humanospara garantizar la atención psicosocial requerida para la implementaciónde la estrategia de prevención de vulneraciones a los derechos a lavida, libertad, integridad y seguridad de personas LGBTI, víctimas deldelito de trata de personas, líderes, lideresas, defensores y defensorasde Derechos Humanos, que demanden medidas de prevención o protección.</t>
  </si>
  <si>
    <t>REALIZAR LA ADICIÓN Y PRÓRROGA DEL CONTRATO 424 DE 2020 SUSCRITO ENTRELA SECRETARIA DISTRITAL DE GOBIERNO Y LAURA CATALINA ROA SAYAGO</t>
  </si>
  <si>
    <t>REALIZAR LA ADICIÓN Y PRORROGA DEL CONTRATO DEL CONTRATO 11 DE 2020SUSCRITO ENTRE LA SECRETARIA DISTRITAL DEGOBIERNO Y ANGIE PAOLAVALDERRAMA ROJAS</t>
  </si>
  <si>
    <t>REALIZAR LA ADICIÓN Y PRORROGA DEL CONTRATO DEL CONTRATO 778 DE 2020SUSCRITO ENTRE LA SECRETARIA DISTRITAL DE GOBIERNO Y CESAR OSWALDOMENDOZA LEON</t>
  </si>
  <si>
    <t>1841</t>
  </si>
  <si>
    <t>1844</t>
  </si>
  <si>
    <t>1846</t>
  </si>
  <si>
    <t>1847</t>
  </si>
  <si>
    <t>1852</t>
  </si>
  <si>
    <t>1855</t>
  </si>
  <si>
    <t>1599</t>
  </si>
  <si>
    <t>1856</t>
  </si>
  <si>
    <t>1857</t>
  </si>
  <si>
    <t>1863</t>
  </si>
  <si>
    <t>1864</t>
  </si>
  <si>
    <t>1866</t>
  </si>
  <si>
    <t>1580</t>
  </si>
  <si>
    <t>1873</t>
  </si>
  <si>
    <t>1581</t>
  </si>
  <si>
    <t>1880</t>
  </si>
  <si>
    <t>1612</t>
  </si>
  <si>
    <t>1885</t>
  </si>
  <si>
    <t>1609</t>
  </si>
  <si>
    <t>1930</t>
  </si>
  <si>
    <t>1934</t>
  </si>
  <si>
    <t>1941</t>
  </si>
  <si>
    <t>1948</t>
  </si>
  <si>
    <t>1959</t>
  </si>
  <si>
    <t>1960</t>
  </si>
  <si>
    <t>1971</t>
  </si>
  <si>
    <t>1986</t>
  </si>
  <si>
    <t>970</t>
  </si>
  <si>
    <t>972</t>
  </si>
  <si>
    <t>971</t>
  </si>
  <si>
    <t>976</t>
  </si>
  <si>
    <t>466</t>
  </si>
  <si>
    <t>783</t>
  </si>
  <si>
    <t>769</t>
  </si>
  <si>
    <t>432</t>
  </si>
  <si>
    <t>781</t>
  </si>
  <si>
    <t>779</t>
  </si>
  <si>
    <t>984</t>
  </si>
  <si>
    <t>6156866135</t>
  </si>
  <si>
    <t>990</t>
  </si>
  <si>
    <t>993</t>
  </si>
  <si>
    <t>424</t>
  </si>
  <si>
    <t>11</t>
  </si>
  <si>
    <t>778</t>
  </si>
  <si>
    <t>COPY MEDIOS LTDA</t>
  </si>
  <si>
    <t>Prestar los servicios de producción, impresión, instalación,desinstalación y garantía de calidad de piezas gráficas, impresos, granformato y demás productos para la divulgación de campañas y estrategiasinstitucionales de la Secretaría de Gobierno</t>
  </si>
  <si>
    <t>1396</t>
  </si>
  <si>
    <t>2052</t>
  </si>
  <si>
    <t>978</t>
  </si>
  <si>
    <t>JHON HENRY HERRERA COLMENARES</t>
  </si>
  <si>
    <t>JORGE ELIECER DURAN CONSUEGRA</t>
  </si>
  <si>
    <t>Prestar los servicios profesionales en la Dirección para la GestiónAdministrativa Especial de Policía para apoyar la sustanciación y eltrámite de los recursos interpuestos contra las decisiones de losinspectores de policía, corregidores y alcaldes locales, así como elapoyo en la sustanciación de las respuestas que deban proferirse entrámites administrativos y constitucionales en que se vincule a laDirección.</t>
  </si>
  <si>
    <t>Prestar los servicios profesionales a la Dirección para la GestiónPoliciva, acompañando actividades de inspección, vigilancia y control-IVC- que efectúen las Alcaldías Locales y/o autoridades de Policía acargo de la Secretaria Distrital Gobierno</t>
  </si>
  <si>
    <t>Prestar los servicios profesionales a la Dirección para la GestiónPoliciva, en el impulso y desarrollo de acciones de vigilancia y controlen materia de gestión ambiental, bienestar y protección animal,encaminadas al fortalecimiento institucional de las Alcaldías Locales</t>
  </si>
  <si>
    <t>REALIZAR LA ADICIÓN Y PRORROGA DEL CONTRATO 354 DE 2020 SUSCRITO ENTRELA SECRETARIA DISTRITAL DE GOBIERNO Y JAIME ALEJANDRO CARDENAS SENA</t>
  </si>
  <si>
    <t>REALIZAR LA ADICIÓN Y PRORROGA DEL CONTRATO 13 DE 2020 SUSCRITO ENTRE LASECRETARIA DISTRITAL DE GOBIERNO Y LAURA VIVIANA MOLINA BENAVIDES</t>
  </si>
  <si>
    <t>Prestar los servicios profesionales en la Dirección para la GestiónAdministrativa Especial de Policía para apoyar la sustanciación y eltrámite de los recursos interpuestos contra las decisiones de losinspectores de policía, corregidores y alcaldes locales</t>
  </si>
  <si>
    <t>1840</t>
  </si>
  <si>
    <t>1843</t>
  </si>
  <si>
    <t>1867</t>
  </si>
  <si>
    <t>1630</t>
  </si>
  <si>
    <t>1920</t>
  </si>
  <si>
    <t>1629</t>
  </si>
  <si>
    <t>1932</t>
  </si>
  <si>
    <t>1940</t>
  </si>
  <si>
    <t>2049</t>
  </si>
  <si>
    <t>2050</t>
  </si>
  <si>
    <t>969</t>
  </si>
  <si>
    <t>968</t>
  </si>
  <si>
    <t>979</t>
  </si>
  <si>
    <t>354</t>
  </si>
  <si>
    <t>13</t>
  </si>
  <si>
    <t>983</t>
  </si>
  <si>
    <t>NATALIA  LOAIZA MESA</t>
  </si>
  <si>
    <t>JORGE  CARO HERNANDEZ</t>
  </si>
  <si>
    <t>JHON HENRY BUSTOS MEDINA</t>
  </si>
  <si>
    <t>PRESTAR SERVICIOS PROFESIONALES PARA EL DISEÑO E IMPLEMENTACIÓN DELLABORATORIO DE INNOVACIÓN SOCIAL EN ARTICULACIÓN CON LAS POLÍTICASPÚBLICAS A CARGO DEL SECTOR</t>
  </si>
  <si>
    <t>PRESTAR LOS SERVICIOS DE SOPORTE A LA GESTIÓN PARA BRINDARACOMPAÑAMIENTO A LAS ACCIONES DE IMPLEMENTACIÓN DEL LABORATORIO DEINNOVACIÓN SOCIAL EN ARTICULACIÓN CON LAS POLÍTICAS PÚBLICAS A CARGO DELSECTOR</t>
  </si>
  <si>
    <t>PRESTAR LOS SERVICIOS DE SOPORTE A LA GESTIÓN PARA BRINDARACOMPAÑAMIENTO A LAS ACCIONES DE IMPLEMENTACIÓN DELLABORATORIO DEINNOVACIÓN SOCIAL EN ARTICULACIÓN CON LAS POLÍTICAS PÚBLICAS A CARGO DELSECTOR</t>
  </si>
  <si>
    <t>Aunar esfuerzos técnicos, operativos y financieros para fortalecer lascapacidades institucionales de la entidad con el fin de desarrollar,documentar y preparar la implementación de una estrategia de SmartWorking a partir del Diagnóstico y asesoría orientada a latransformación organizacional&lt;(&gt;,&lt;)&gt; estructural y humana teniendo comoobjetivo incrementar la efectividad de la gestión pública institucionalen el nivel central y local</t>
  </si>
  <si>
    <t>REALIZAR LA ADICIÓN Y PRÓRROGA DEL CONTRATO 681 DE 2020 SUSCRITO ENTRELA SECRETARIA DISTRITAL DE GOBIERNO Y DIANA PAOLA CHACÓN POVEDA</t>
  </si>
  <si>
    <t>REALIZAR LA ADICIÓN Y PRÓRROGA DEL CONTRATO 734 DE 2020 SUSCRITO ENTRELA SECRETARIA DISTRITAL DE GOBIERNO Y LINA ROSADIAZ BAYONA BOHORQUEZ</t>
  </si>
  <si>
    <t>1874</t>
  </si>
  <si>
    <t>1878</t>
  </si>
  <si>
    <t>1921</t>
  </si>
  <si>
    <t>1947</t>
  </si>
  <si>
    <t>1998</t>
  </si>
  <si>
    <t>2020</t>
  </si>
  <si>
    <t>980</t>
  </si>
  <si>
    <t>974</t>
  </si>
  <si>
    <t>985</t>
  </si>
  <si>
    <t>992</t>
  </si>
  <si>
    <t>681</t>
  </si>
  <si>
    <t>734</t>
  </si>
  <si>
    <t>LISETH JOHANA MARIN HERNANDEZ</t>
  </si>
  <si>
    <t>GERMAN ANDRES MAHECHA SUAREZ</t>
  </si>
  <si>
    <t>BRENDA VIVIANA JIMENEZ DIAZ</t>
  </si>
  <si>
    <t>UNION TEMPORAL DELL EMC</t>
  </si>
  <si>
    <t>IVAN JAVIER MONROY JINETE</t>
  </si>
  <si>
    <t>BIOINGENIA SAS</t>
  </si>
  <si>
    <t>PAOLA ANDREA LOPEZ OLAVE</t>
  </si>
  <si>
    <t>JACKSON DANIEL CALDERON</t>
  </si>
  <si>
    <t>COCA CHINOME MANUEL ALFONSO</t>
  </si>
  <si>
    <t>UBIQUOM SA</t>
  </si>
  <si>
    <t>PRESTAR LOS SERVICIOS DE APOYO A LA GESTIÓN EN LA DIRECCIÓNADMINISTRATIVA EN LA IMPLEMENTACIÓN DE LOS PROCESOS DE ORGANIZACIÓNARCHIVISTICA.</t>
  </si>
  <si>
    <t>Prestar los servicios profesionales en la Dirección de Tecnologías eInformación para apoyar el recibo de los productos del contrato defábrica de software983/2019 con la Unión Temporal CONSORCIO FABRICA SDGEXSIS TSTI 2019, que se encuentren bajo la tecnología JAVA</t>
  </si>
  <si>
    <t>Adquirir la suscripción de licenciamiento de la herramienta de Microsoftde administración basada en la relación con los clientes - CRM (CustomerRelationship Management), a través del Instrumento de Agregación porDemanda No. CCE-116-IAD-2020</t>
  </si>
  <si>
    <t>REALIZAR ADICIÓN Y PRORROGA DEL CONTRATO No. 164 DE 2020 SUSCRITO POR LASECRETARIA DISTRITAL DE GOBIERNO Y YESENIA PATIÑO FIGUEROA</t>
  </si>
  <si>
    <t>Prestar los servicios profesionales en la Dirección de Tecnologías eInformación para apoyar el recibo de los productos del contrato defábrica de software 983/2019 con la Unión Temporal CONSORCIO FABRICA SDGEXSIS TSTI 2019, que se encuentren bajo la tecnología PHP</t>
  </si>
  <si>
    <t>REALIZAR LA ADICIÓN Y PRORROGA DEL CONTRATO 10 DE 2020 SUSCRITO ENTRE LASECRETARIA DISTRITAL DE GOBIERNO Y VALENTINA ZULUAGA TAMAYO</t>
  </si>
  <si>
    <t>REALIZAR LA ADICIÓN Y PRÓRROGA DEL CONTRATO 100 DE 2020 SUSCRITO POR LASECRETARÍA DISTRITAL DE GOBIERNO Y MARY LUZ RODRÍGUEZ CALDERÓN</t>
  </si>
  <si>
    <t>LLEVAR A CABO LA ADQUISICIÓN DE CONTENEDORES PARA LA DISPOSICIÓN DERESIDUOS DE ELEMENTOS DE BIOSEGURIDAD, EN LAS SEDES INDICADAS PARA ELNIVEL CENTRAL DE LA SECRETARÍA DISTRITAL DE GOBIERNO</t>
  </si>
  <si>
    <t>REALIZAR LA ADICIÓN Y PRORROGA DEL CONTRATO 785 DE 2020 SUSCRITO ENTRELA SECRETARIA DISTRITAL DE GOBIERNO Y ROSALBA SAENZ GOMEZ</t>
  </si>
  <si>
    <t>REALIZAR LA ADICIÓN Y PRORROGA DEL CONTRATO 9 DE 2020 SUSCRITO ENTRE LASECRETARIA DISTRITAL DE GOBIERNO Y CLAUDIA MARCELA AYALA CONTRERAS</t>
  </si>
  <si>
    <t>REALIZAR LA ADICIÓN Y PRÓRROGA DEL CONTRATO No. 174 DE 2020 SUSCRITO PORLA SECRETARIA DISTRITAL DE GOBIERNO Y PAOLA ANDREA LOPEZ OLAVE</t>
  </si>
  <si>
    <t>REALIZAR LA ADICIÓN Y PRÓRROGA DEL CONTRATO 788 DE 2020 SUSCRITO POR LASECRETARÍA DISTRITAL DE GOBIERNO Y MYMCOL S.A.S</t>
  </si>
  <si>
    <t>REALIZAR ADICIÓN Y PRÓRROGA DEL CONTRATO No. 8 DE 2020 SUSCRITO POR LASECRETARIA DISTRITAL DE GOBIERNO Y ELVIA YANET QUEVEDO GUTIERREZ</t>
  </si>
  <si>
    <t>REALIZAR ADICIÓN Y PRÓRROGA DEL CONTRATO No. 2 DE 2020 SUSCRITO POR LASECRETARIA DISTRITAL DE GOBIERNO Y VALERIA ALEJANDRA POVEDA GUTIERREZ</t>
  </si>
  <si>
    <t>REALIZAR ADICIÓN Y PRÓRROGA DEL CONTRATO No. 463 DE 2020 SUSCRITO POR LASECRETARIA DISTRITAL DE GOBIERNO Y GERMAN AUGUSTO GIRALDO AGUDELO</t>
  </si>
  <si>
    <t>REALIZAR ADICIÓN Y PRÓRROGA DEL CONTRATO No. 665 DE 2020 SUSCRITO POR LASECRETARIA DISTRITAL DE GOBIERNO Y LINA MARÍA ECHEVERRI LOMBANA</t>
  </si>
  <si>
    <t>REALIZAR LA ADICIÓN Y PRÓRROGA DEL CONTRATO No. 287 DE 2020 SUSCRITO PORLA SECRETARIA DISTRITAL DE GOBIERNO Y CLAUDIA MARCELA MOZO GUERRERO</t>
  </si>
  <si>
    <t>REALIZAR ADICIÓN Y PRÓRROGA DEL CONTRATO No. 694 DE 2020 SUSCRITO POR LASECRETARIA DISTRITAL DE GOBIERNO Y CAROLINA ANAYA FLOREZ</t>
  </si>
  <si>
    <t>REALIZAR ADICIÓN Y PRÓRROGA DEL CONTRATO No. 977 DE 2020 SUSCRITO POR LASECRETARIA DISTRITAL DE GOBIERNO Y BRENDA VIVIANA JIMÉNEZ DÍAZ</t>
  </si>
  <si>
    <t>REALIZAR ADICIÓN Y PRÓRROGA DEL CONTRATO No. 661 DE 2020 SUSCRITO POR LASECRETARIA DISTRITAL DE GOBIERNO Y JENNIFER KARINA VARGAS MORENO</t>
  </si>
  <si>
    <t>REALIZAR ADICIÓN Y PRÓRROGA DEL CONTRATO No. 35 DE 2020 SUSCRITO POR LASECRETARIA DISTRITAL DE GOBIERNO Y SANDRA MILENA GOMEZ TOVAR</t>
  </si>
  <si>
    <t>REALIZAR 2 ADICIÓN Y PRÓRROGA DEL CONTRATO No. 78 DE 2020 SUSCRITO PORLA SECRETARIA DISTRITAL DE GOBIERNO Y MARIA LUSELIA TOLOZA MARTINEZ.</t>
  </si>
  <si>
    <t>REALIZAR ADICIÓN Y PRÓRROGA DEL CONTRATO No. 940 DE 2020 SUSCRITO POR LASECRETARIA DISTRITAL DE GOBIERNO Y WILLIAM ELIAS SANABRIA ROMERO</t>
  </si>
  <si>
    <t>REALIZAR LA ADICION Y PRORROGA DEL CONTRATO No. 211 DE 2020 SUSCRITO PORLA SECRETARIA DISTRITAL DE GOBIERNO Y JACKSON DANIEL CALDERÓN</t>
  </si>
  <si>
    <t>REALIZAR LA ADICION Y PRORROGA DEL CONTRATO No. 239 DE 2020 SUSCRITO PORLA SECRETARIA DISTRITAL DE GOBIERNO Y ANDRES VICENTE URIBE GELVEZ</t>
  </si>
  <si>
    <t>REALIZAR LA ADICION Y PRORROGA DEL CONTRATO No. 193 DE 2020 SUSCRITO PORLA SECRETARIA DISTRITAL DE GOBIERNO Y JOHANNA CATALINA PINZON PERDOMO</t>
  </si>
  <si>
    <t>REALIZAR LA ADICION Y PRORROGA DEL CONTRATO No. 458 DE 2020 SUSCRITO PORLA SECRETARIA DISTRITAL DE GOBIERNO Y GESSICA MAYERLY FRANCO MEZA</t>
  </si>
  <si>
    <t>REALIZAR LA ADICION Y PRORROGA DEL CONTRATO No. 327 DE 2020 SUSCRITO PORLA SECRETARIA DISTRITAL DE GOBIERNO Y CRISTIAN ALEJANDRO PEREZ ARAQUE</t>
  </si>
  <si>
    <t>REALIZAR LA ADICION Y PRORROGA DEL CONTRATO No. 301 DE 2020 SUSCRITO PORLA SECRETARIA DISTRITAL DE GOBIERNO Y MIGUEL ANGEL GARZÓN GONZÁLEZ</t>
  </si>
  <si>
    <t>REALIZAR ADICIÓN Y PRÓRROGA DEL CONTRATO No. 323 DE 2020 SUSCRITO POR LASECRETARIA DISTRITAL DE GOBIERNO Y MANUEL ALFONSO COCA CHINOME</t>
  </si>
  <si>
    <t>REALIZAR ADICIÓN Y PRÓRROGA DEL CONTRATO No. 77 DE 2020 SUSCRITO POR LASECRETARIA DISTRITAL DE GOBIERNO Y LORENA LUNA MONTUFAR</t>
  </si>
  <si>
    <t>REALIZAR EL OTRO SÍ ADICIÓN Y PRÓRROGA DEL CONTRATO 735 DE 2020 SUSCRITOENTRE LA SECRETARIA DISTRITAL DE GOBIERNO YASTRID DALILA CAMARGO VARGAS</t>
  </si>
  <si>
    <t>REALIZAR ADICIÓN Y PRORROGA AL CONTRATO No. 61 DE 2020 SUSCRITO POR LASECRETARÍA DISTRITAL DE GOBIERNO Y CRISTIAN HUMBERTO CUERVO REYES</t>
  </si>
  <si>
    <t>REALIZAR ADICIÓN Y PRORROGA DEL CONTRATO No. 71 DE 2020 SUSCRITO POR LASECRETARIA DISTRITAL DE GOBIERNO Y KARINA PAOLA GÓMEZ BERNAL</t>
  </si>
  <si>
    <t>REALIZAR LA ADICIÓN Y PRORROGA DEL CONTRATO 938 DE 2020 SUSCRITO ENTRELA SECRETARIA DISTRITAL DE GOBIERNO Y RAFAEL DAVID BLANCO CALDERÒN</t>
  </si>
  <si>
    <t>REALIZAR EL OTRO SÍ ADICIÓN Y PRÓRROGA DEL CONTRATO 304 DE 2020 SUSCRITOENTRE LA SECRETARIA DISTRITAL DE GOBIERNO Y PAOLA OSPINA CASTAÑEDA</t>
  </si>
  <si>
    <t>PRESTAR EL SERVICIO DE MENSAJERÍA MASIVA POR MENSAJES DE TEXTO SMS YMENSAJERÍA A TRAVÉS DE WHATSAPP</t>
  </si>
  <si>
    <t>REALIZAR LA ADICIÓN Y PRÓRROGA DEL CONTRATO 247 DE 2020 SUSCRITO POR LASECRETARIA DISTRITAL DE GOBIERNO Y ANYULY CAMACHO MARTINEZ</t>
  </si>
  <si>
    <t>REALIZAR LA ADICIÓN Y PRÓRROGA DEL CONTRATO 931 DE 2020 SUSCRITO POR LASECRETARÍA DISTRITAL DE GOBIERNO Y DIANA MARCELA CHAPARRO QUINTERO</t>
  </si>
  <si>
    <t>REALIZAR ADICIÓN Y PRÓRROGA DEL CONTRATO No. 305 DE 2020 SUSCRITO POR LASECRETARIA DISTRITAL DE GOBIERNO Y DIANA CAROLINA FERNANDEZ DIAZ</t>
  </si>
  <si>
    <t>REALIZAR LA ADICIÓN Y PRORROGA DEL CONTRATO 869 DE 2020 SUSCRITO POR LASECRETARIA DISTRITAL DE GOBIERNO Y WILMAR JOSE VALENCIA SUAREZ</t>
  </si>
  <si>
    <t>1836</t>
  </si>
  <si>
    <t>1838</t>
  </si>
  <si>
    <t>1441</t>
  </si>
  <si>
    <t>1923</t>
  </si>
  <si>
    <t>1925</t>
  </si>
  <si>
    <t>1939</t>
  </si>
  <si>
    <t>1951</t>
  </si>
  <si>
    <t>1961</t>
  </si>
  <si>
    <t>1967</t>
  </si>
  <si>
    <t>1969</t>
  </si>
  <si>
    <t>1970</t>
  </si>
  <si>
    <t>1981</t>
  </si>
  <si>
    <t>1984</t>
  </si>
  <si>
    <t>1999</t>
  </si>
  <si>
    <t>2007</t>
  </si>
  <si>
    <t>2008</t>
  </si>
  <si>
    <t>2009</t>
  </si>
  <si>
    <t>2018</t>
  </si>
  <si>
    <t>2019</t>
  </si>
  <si>
    <t>2021</t>
  </si>
  <si>
    <t>2022</t>
  </si>
  <si>
    <t>2027</t>
  </si>
  <si>
    <t>2028</t>
  </si>
  <si>
    <t>2033</t>
  </si>
  <si>
    <t>2034</t>
  </si>
  <si>
    <t>2035</t>
  </si>
  <si>
    <t>2036</t>
  </si>
  <si>
    <t>1712</t>
  </si>
  <si>
    <t>2037</t>
  </si>
  <si>
    <t>2038</t>
  </si>
  <si>
    <t>2039</t>
  </si>
  <si>
    <t>2040</t>
  </si>
  <si>
    <t>2041</t>
  </si>
  <si>
    <t>2042</t>
  </si>
  <si>
    <t>1714</t>
  </si>
  <si>
    <t>2044</t>
  </si>
  <si>
    <t>1713</t>
  </si>
  <si>
    <t>2045</t>
  </si>
  <si>
    <t>2051</t>
  </si>
  <si>
    <t>1715</t>
  </si>
  <si>
    <t>2053</t>
  </si>
  <si>
    <t>2054</t>
  </si>
  <si>
    <t>2055</t>
  </si>
  <si>
    <t>2058</t>
  </si>
  <si>
    <t>2060</t>
  </si>
  <si>
    <t>2061</t>
  </si>
  <si>
    <t>967</t>
  </si>
  <si>
    <t>966</t>
  </si>
  <si>
    <t>977</t>
  </si>
  <si>
    <t>988</t>
  </si>
  <si>
    <t>981</t>
  </si>
  <si>
    <t>10</t>
  </si>
  <si>
    <t>100</t>
  </si>
  <si>
    <t>994</t>
  </si>
  <si>
    <t>785</t>
  </si>
  <si>
    <t>9</t>
  </si>
  <si>
    <t>174</t>
  </si>
  <si>
    <t>788</t>
  </si>
  <si>
    <t>2</t>
  </si>
  <si>
    <t>665</t>
  </si>
  <si>
    <t>287</t>
  </si>
  <si>
    <t>694</t>
  </si>
  <si>
    <t>661</t>
  </si>
  <si>
    <t>35</t>
  </si>
  <si>
    <t>78</t>
  </si>
  <si>
    <t>211</t>
  </si>
  <si>
    <t>239</t>
  </si>
  <si>
    <t>458</t>
  </si>
  <si>
    <t>301</t>
  </si>
  <si>
    <t>323</t>
  </si>
  <si>
    <t>77</t>
  </si>
  <si>
    <t>61</t>
  </si>
  <si>
    <t>71</t>
  </si>
  <si>
    <t>304</t>
  </si>
  <si>
    <t>1001</t>
  </si>
  <si>
    <t>MARIA PAZ MARTINEZ VEGA</t>
  </si>
  <si>
    <t>1575</t>
  </si>
  <si>
    <t>1827</t>
  </si>
  <si>
    <t>1842</t>
  </si>
  <si>
    <t>1879</t>
  </si>
  <si>
    <t>1949</t>
  </si>
  <si>
    <t>1236</t>
  </si>
  <si>
    <t>1954</t>
  </si>
  <si>
    <t>2056</t>
  </si>
  <si>
    <t>REALIZAR LA ADICIÓN Y PRORROGA DEL CONTRATO 608 DE 2020 SUSCRITO POR LASECRETARÍA DISTRITAL DE GOBIERNO Y GINA PATRICIA MONTEALEGRE PAEZ</t>
  </si>
  <si>
    <t>Prestación de servicios profesionales a la Subsecretaría de GestiónLocal para apoyar el diseño e implementación de las estrategias para ladivulgación de la gestión local en el territorio</t>
  </si>
  <si>
    <t>Prestar los servicios profesionales en la Dirección para la Gestión delDesarrollo Local, asistencia técnica dirigida a los Fondos de DesarrolloLocal FDL&lt;(&gt;,&lt;)&gt;en materia de desarrollo jurídico contractual de losproyectos de inversión local.</t>
  </si>
  <si>
    <t>Prestar los servicios profesionales en la Dirección para la Gestión delDesarrollo Local, apoyando jurídicamente las actividades de asistenciatécnica de los proyectos de inversión local que adelantan los Fondos deDesarrollo Local - FDL.</t>
  </si>
  <si>
    <t>Aunar esfuerzos técnicos, administrativos y financieros, en el desarrollo de acciones de prevención manejo e intervención integral,para la recuperación de predios, zonas de especial protección ambiental y espacio público, afectados por fenómenos de ocupaciones informales e ilegales en el Distrito Capital.</t>
  </si>
  <si>
    <t>ADICION NO. 2 AL CONTRATO DE PRESTACION DE SERVICIOS 719 DE 2020</t>
  </si>
  <si>
    <t>608</t>
  </si>
  <si>
    <t>973</t>
  </si>
  <si>
    <t>986</t>
  </si>
  <si>
    <t>989</t>
  </si>
  <si>
    <t>699</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</si>
  <si>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</si>
  <si>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</si>
  <si>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</si>
  <si>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</si>
  <si>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</si>
  <si>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</si>
  <si>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t>
  </si>
  <si>
    <t>Noviembre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</si>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</sst>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2">
    <font>
      <sz val="10"/>
      <name val="Arial"/>
      <family val="2"/>
    </font>
    <font>
      <sz val="10"/>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b/>
      <sz val="12"/>
      <name val="Garamond"/>
      <family val="1"/>
    </font>
    <font>
      <sz val="11"/>
      <color indexed="8"/>
      <name val="Garamond"/>
      <family val="1"/>
    </font>
    <font>
      <sz val="8"/>
      <name val="Garamond"/>
      <family val="1"/>
    </font>
    <font>
      <b/>
      <sz val="8"/>
      <name val="Garamond"/>
      <family val="1"/>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b/>
      <sz val="11"/>
      <color rgb="FFFF0000"/>
      <name val="Garamond"/>
      <family val="1"/>
    </font>
    <font>
      <sz val="9"/>
      <name val="Arial"/>
      <family val="2"/>
    </font>
    <font>
      <sz val="8"/>
      <name val="Arial"/>
      <family val="2"/>
    </font>
    <font>
      <b/>
      <sz val="10"/>
      <name val="Arial"/>
      <family val="2"/>
    </font>
    <font>
      <sz val="9"/>
      <color indexed="8"/>
      <name val="Garamond"/>
      <family val="1"/>
    </font>
    <font>
      <b/>
      <sz val="10"/>
      <color theme="0"/>
      <name val="Garamond"/>
      <family val="1"/>
    </font>
  </fonts>
  <fills count="64">
    <fill>
      <patternFill patternType="none"/>
    </fill>
    <fill>
      <patternFill patternType="gray125"/>
    </fill>
    <fill>
      <patternFill patternType="solid">
        <fgColor theme="4" tint="0.7999799847602844"/>
        <bgColor indexed="64"/>
      </patternFill>
    </fill>
    <fill>
      <patternFill patternType="solid">
        <fgColor indexed="31"/>
        <bgColor indexed="64"/>
      </patternFill>
    </fill>
    <fill>
      <patternFill patternType="solid">
        <fgColor theme="5" tint="0.7999799847602844"/>
        <bgColor indexed="64"/>
      </patternFill>
    </fill>
    <fill>
      <patternFill patternType="solid">
        <fgColor indexed="45"/>
        <bgColor indexed="64"/>
      </patternFill>
    </fill>
    <fill>
      <patternFill patternType="solid">
        <fgColor theme="6" tint="0.7999799847602844"/>
        <bgColor indexed="64"/>
      </patternFill>
    </fill>
    <fill>
      <patternFill patternType="solid">
        <fgColor indexed="42"/>
        <bgColor indexed="64"/>
      </patternFill>
    </fill>
    <fill>
      <patternFill patternType="solid">
        <fgColor theme="7" tint="0.7999799847602844"/>
        <bgColor indexed="64"/>
      </patternFill>
    </fill>
    <fill>
      <patternFill patternType="solid">
        <fgColor indexed="46"/>
        <bgColor indexed="64"/>
      </patternFill>
    </fill>
    <fill>
      <patternFill patternType="solid">
        <fgColor theme="8" tint="0.7999799847602844"/>
        <bgColor indexed="64"/>
      </patternFill>
    </fill>
    <fill>
      <patternFill patternType="solid">
        <fgColor indexed="27"/>
        <bgColor indexed="64"/>
      </patternFill>
    </fill>
    <fill>
      <patternFill patternType="solid">
        <fgColor theme="9" tint="0.7999799847602844"/>
        <bgColor indexed="64"/>
      </patternFill>
    </fill>
    <fill>
      <patternFill patternType="solid">
        <fgColor indexed="47"/>
        <bgColor indexed="64"/>
      </patternFill>
    </fill>
    <fill>
      <patternFill patternType="solid">
        <fgColor theme="4" tint="0.5999900102615356"/>
        <bgColor indexed="64"/>
      </patternFill>
    </fill>
    <fill>
      <patternFill patternType="solid">
        <fgColor indexed="44"/>
        <bgColor indexed="64"/>
      </patternFill>
    </fill>
    <fill>
      <patternFill patternType="solid">
        <fgColor theme="5" tint="0.5999900102615356"/>
        <bgColor indexed="64"/>
      </patternFill>
    </fill>
    <fill>
      <patternFill patternType="solid">
        <fgColor indexed="29"/>
        <bgColor indexed="64"/>
      </patternFill>
    </fill>
    <fill>
      <patternFill patternType="solid">
        <fgColor theme="6" tint="0.5999900102615356"/>
        <bgColor indexed="64"/>
      </patternFill>
    </fill>
    <fill>
      <patternFill patternType="solid">
        <fgColor indexed="11"/>
        <bgColor indexed="64"/>
      </patternFill>
    </fill>
    <fill>
      <patternFill patternType="solid">
        <fgColor theme="7" tint="0.5999900102615356"/>
        <bgColor indexed="64"/>
      </patternFill>
    </fill>
    <fill>
      <patternFill patternType="solid">
        <fgColor theme="8" tint="0.5999900102615356"/>
        <bgColor indexed="64"/>
      </patternFill>
    </fill>
    <fill>
      <patternFill patternType="solid">
        <fgColor theme="9" tint="0.5999900102615356"/>
        <bgColor indexed="64"/>
      </patternFill>
    </fill>
    <fill>
      <patternFill patternType="solid">
        <fgColor indexed="51"/>
        <bgColor indexed="64"/>
      </patternFill>
    </fill>
    <fill>
      <patternFill patternType="solid">
        <fgColor theme="4" tint="0.39998000860214233"/>
        <bgColor indexed="64"/>
      </patternFill>
    </fill>
    <fill>
      <patternFill patternType="solid">
        <fgColor indexed="30"/>
        <bgColor indexed="64"/>
      </patternFill>
    </fill>
    <fill>
      <patternFill patternType="solid">
        <fgColor theme="5" tint="0.39998000860214233"/>
        <bgColor indexed="64"/>
      </patternFill>
    </fill>
    <fill>
      <patternFill patternType="solid">
        <fgColor theme="6" tint="0.39998000860214233"/>
        <bgColor indexed="64"/>
      </patternFill>
    </fill>
    <fill>
      <patternFill patternType="solid">
        <fgColor theme="7" tint="0.39998000860214233"/>
        <bgColor indexed="64"/>
      </patternFill>
    </fill>
    <fill>
      <patternFill patternType="solid">
        <fgColor indexed="36"/>
        <bgColor indexed="64"/>
      </patternFill>
    </fill>
    <fill>
      <patternFill patternType="solid">
        <fgColor theme="8" tint="0.39998000860214233"/>
        <bgColor indexed="64"/>
      </patternFill>
    </fill>
    <fill>
      <patternFill patternType="solid">
        <fgColor indexed="49"/>
        <bgColor indexed="64"/>
      </patternFill>
    </fill>
    <fill>
      <patternFill patternType="solid">
        <fgColor theme="9" tint="0.39998000860214233"/>
        <bgColor indexed="64"/>
      </patternFill>
    </fill>
    <fill>
      <patternFill patternType="solid">
        <fgColor indexed="52"/>
        <bgColor indexed="64"/>
      </patternFill>
    </fill>
    <fill>
      <patternFill patternType="solid">
        <fgColor rgb="FFF2F2F2"/>
        <bgColor indexed="64"/>
      </patternFill>
    </fill>
    <fill>
      <patternFill patternType="solid">
        <fgColor indexed="22"/>
        <bgColor indexed="64"/>
      </patternFill>
    </fill>
    <fill>
      <patternFill patternType="solid">
        <fgColor rgb="FFA5A5A5"/>
        <bgColor indexed="64"/>
      </patternFill>
    </fill>
    <fill>
      <patternFill patternType="solid">
        <fgColor indexed="55"/>
        <bgColor indexed="64"/>
      </patternFill>
    </fill>
    <fill>
      <patternFill patternType="solid">
        <fgColor theme="4"/>
        <bgColor indexed="64"/>
      </patternFill>
    </fill>
    <fill>
      <patternFill patternType="solid">
        <fgColor indexed="62"/>
        <bgColor indexed="64"/>
      </patternFill>
    </fill>
    <fill>
      <patternFill patternType="solid">
        <fgColor theme="5"/>
        <bgColor indexed="64"/>
      </patternFill>
    </fill>
    <fill>
      <patternFill patternType="solid">
        <fgColor indexed="10"/>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indexed="43"/>
        <bgColor indexed="64"/>
      </patternFill>
    </fill>
    <fill>
      <patternFill patternType="solid">
        <fgColor rgb="FFFFFFCC"/>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rgb="FF99CCFF"/>
        <bgColor indexed="64"/>
      </patternFill>
    </fill>
    <fill>
      <patternFill patternType="solid">
        <fgColor rgb="FFFFCC00"/>
        <bgColor indexed="64"/>
      </patternFill>
    </fill>
    <fill>
      <patternFill patternType="solid">
        <fgColor rgb="FFFFCCFF"/>
        <bgColor indexed="64"/>
      </patternFill>
    </fill>
    <fill>
      <patternFill patternType="solid">
        <fgColor rgb="FFCCFFFF"/>
        <bgColor indexed="64"/>
      </patternFill>
    </fill>
    <fill>
      <patternFill patternType="solid">
        <fgColor rgb="FFCCCC00"/>
        <bgColor indexed="64"/>
      </patternFill>
    </fill>
    <fill>
      <patternFill patternType="solid">
        <fgColor rgb="FFCC99FF"/>
        <bgColor indexed="64"/>
      </patternFill>
    </fill>
    <fill>
      <patternFill patternType="solid">
        <fgColor theme="3" tint="0.7999799847602844"/>
        <bgColor indexed="64"/>
      </patternFill>
    </fill>
    <fill>
      <patternFill patternType="solid">
        <fgColor rgb="FFFFFF00"/>
        <bgColor indexed="64"/>
      </patternFill>
    </fill>
  </fills>
  <borders count="53">
    <border>
      <left/>
      <right/>
      <top/>
      <bottom/>
      <diagonal/>
    </border>
    <border>
      <left style="thin">
        <color rgb="FF7F7F7F"/>
      </left>
      <right style="thin">
        <color rgb="FF7F7F7F"/>
      </right>
      <top style="thin">
        <color rgb="FF7F7F7F"/>
      </top>
      <bottom style="thin">
        <color rgb="FF7F7F7F"/>
      </bottom>
    </border>
    <border>
      <left style="thin">
        <color indexed="23"/>
      </left>
      <right style="thin">
        <color indexed="23"/>
      </right>
      <top style="thin">
        <color indexed="23"/>
      </top>
      <bottom style="thin">
        <color indexed="23"/>
      </bottom>
    </border>
    <border>
      <left style="double">
        <color rgb="FF3F3F3F"/>
      </left>
      <right style="double">
        <color rgb="FF3F3F3F"/>
      </right>
      <top style="double">
        <color rgb="FF3F3F3F"/>
      </top>
      <bottom style="double">
        <color rgb="FF3F3F3F"/>
      </bottom>
    </border>
    <border>
      <left style="double">
        <color indexed="63"/>
      </left>
      <right style="double">
        <color indexed="63"/>
      </right>
      <top style="double">
        <color indexed="63"/>
      </top>
      <bottom style="double">
        <color indexed="63"/>
      </bottom>
    </border>
    <border>
      <left/>
      <right/>
      <top/>
      <bottom style="double">
        <color rgb="FFFF8001"/>
      </bottom>
    </border>
    <border>
      <left/>
      <right/>
      <top/>
      <bottom style="double">
        <color indexed="52"/>
      </bottom>
    </border>
    <border>
      <left style="thin">
        <color rgb="FFB2B2B2"/>
      </left>
      <right style="thin">
        <color rgb="FFB2B2B2"/>
      </right>
      <top style="thin">
        <color rgb="FFB2B2B2"/>
      </top>
      <bottom style="thin">
        <color rgb="FFB2B2B2"/>
      </bottom>
    </border>
    <border>
      <left style="thin">
        <color indexed="22"/>
      </left>
      <right style="thin">
        <color indexed="22"/>
      </right>
      <top style="thin">
        <color indexed="22"/>
      </top>
      <bottom style="thin">
        <color indexed="22"/>
      </bottom>
    </border>
    <border>
      <left style="thin">
        <color rgb="FF3F3F3F"/>
      </left>
      <right style="thin">
        <color rgb="FF3F3F3F"/>
      </right>
      <top style="thin">
        <color rgb="FF3F3F3F"/>
      </top>
      <bottom style="thin">
        <color rgb="FF3F3F3F"/>
      </bottom>
    </border>
    <border>
      <left style="thin">
        <color indexed="63"/>
      </left>
      <right style="thin">
        <color indexed="63"/>
      </right>
      <top style="thin">
        <color indexed="63"/>
      </top>
      <bottom style="thin">
        <color indexed="63"/>
      </bottom>
    </border>
    <border>
      <left/>
      <right/>
      <top/>
      <bottom style="thick">
        <color indexed="62"/>
      </bottom>
    </border>
    <border>
      <left/>
      <right/>
      <top/>
      <bottom style="thick">
        <color theme="4" tint="0.49998000264167786"/>
      </bottom>
    </border>
    <border>
      <left/>
      <right/>
      <top/>
      <bottom style="thick">
        <color indexed="22"/>
      </bottom>
    </border>
    <border>
      <left/>
      <right/>
      <top/>
      <bottom style="medium">
        <color theme="4" tint="0.39998000860214233"/>
      </bottom>
    </border>
    <border>
      <left/>
      <right/>
      <top/>
      <bottom style="medium">
        <color indexed="30"/>
      </bottom>
    </border>
    <border>
      <left/>
      <right/>
      <top style="thin">
        <color theme="4"/>
      </top>
      <bottom style="double">
        <color theme="4"/>
      </bottom>
    </border>
    <border>
      <left/>
      <right/>
      <top style="thin">
        <color indexed="62"/>
      </top>
      <bottom style="double">
        <color indexed="62"/>
      </bottom>
    </border>
    <border>
      <left/>
      <right/>
      <top/>
      <bottom style="thin">
        <color auto="1"/>
      </bottom>
    </border>
    <border>
      <left style="thin">
        <color auto="1"/>
      </left>
      <right/>
      <top style="thin">
        <color auto="1"/>
      </top>
      <bottom/>
    </border>
    <border>
      <left/>
      <right style="thin">
        <color auto="1"/>
      </right>
      <top style="thin">
        <color auto="1"/>
      </top>
      <bottom/>
    </border>
    <border>
      <left style="thin">
        <color auto="1"/>
      </left>
      <right/>
      <top/>
      <bottom/>
    </border>
    <border>
      <left/>
      <right style="thin">
        <color auto="1"/>
      </right>
      <top/>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bottom style="thin">
        <color auto="1"/>
      </bottom>
    </border>
    <border>
      <left/>
      <right style="thin">
        <color auto="1"/>
      </right>
      <top/>
      <bottom style="thin">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right/>
      <top style="thin">
        <color auto="1"/>
      </top>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thin">
        <color auto="1"/>
      </bottom>
    </border>
    <border>
      <left style="medium">
        <color auto="1"/>
      </left>
      <right style="thin">
        <color auto="1"/>
      </right>
      <top/>
      <bottom/>
    </border>
    <border>
      <left style="thin">
        <color auto="1"/>
      </left>
      <right style="medium">
        <color auto="1"/>
      </right>
      <top/>
      <bottom/>
    </border>
    <border>
      <left style="medium">
        <color auto="1"/>
      </left>
      <right style="thin">
        <color auto="1"/>
      </right>
      <top/>
      <bottom style="medium">
        <color auto="1"/>
      </bottom>
    </border>
    <border>
      <left style="thin">
        <color auto="1"/>
      </left>
      <right style="thin">
        <color auto="1"/>
      </right>
      <top/>
      <bottom style="medium">
        <color auto="1"/>
      </bottom>
    </border>
    <border>
      <left style="thin">
        <color auto="1"/>
      </left>
      <right/>
      <top/>
      <bottom style="medium">
        <color auto="1"/>
      </bottom>
    </border>
    <border>
      <left/>
      <right/>
      <top/>
      <bottom style="medium">
        <color auto="1"/>
      </bottom>
    </border>
    <border>
      <left/>
      <right style="thin">
        <color auto="1"/>
      </right>
      <top/>
      <bottom style="medium">
        <color auto="1"/>
      </bottom>
    </border>
    <border>
      <left style="thin">
        <color auto="1"/>
      </left>
      <right style="medium">
        <color auto="1"/>
      </right>
      <top/>
      <bottom style="medium">
        <color auto="1"/>
      </bottom>
    </border>
    <border>
      <left style="medium">
        <color auto="1"/>
      </left>
      <right/>
      <top/>
      <bottom style="medium">
        <color auto="1"/>
      </bottom>
    </border>
    <border>
      <left/>
      <right style="medium">
        <color auto="1"/>
      </right>
      <top/>
      <bottom style="medium">
        <color auto="1"/>
      </bottom>
    </border>
    <border>
      <left style="thin">
        <color auto="1"/>
      </left>
      <right/>
      <top style="thin">
        <color auto="1"/>
      </top>
      <bottom style="double">
        <color auto="1"/>
      </bottom>
    </border>
    <border>
      <left/>
      <right/>
      <top style="medium">
        <color auto="1"/>
      </top>
      <bottom style="medium">
        <color auto="1"/>
      </bottom>
    </border>
    <border>
      <left style="medium">
        <color auto="1"/>
      </left>
      <right style="thin">
        <color auto="1"/>
      </right>
      <top style="medium">
        <color auto="1"/>
      </top>
      <bottom/>
    </border>
    <border>
      <left style="medium">
        <color auto="1"/>
      </left>
      <right style="thin">
        <color auto="1"/>
      </right>
      <top/>
      <bottom style="thin">
        <color auto="1"/>
      </bottom>
    </border>
    <border>
      <left style="thin">
        <color auto="1"/>
      </left>
      <right/>
      <top style="medium">
        <color auto="1"/>
      </top>
      <bottom style="thin">
        <color auto="1"/>
      </bottom>
    </border>
    <border>
      <left/>
      <right/>
      <top style="medium">
        <color auto="1"/>
      </top>
      <bottom style="thin">
        <color auto="1"/>
      </bottom>
    </border>
    <border>
      <left/>
      <right style="thin">
        <color auto="1"/>
      </right>
      <top style="medium">
        <color auto="1"/>
      </top>
      <bottom style="thin">
        <color auto="1"/>
      </bottom>
    </border>
  </borders>
  <cellStyleXfs count="414">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 fillId="3"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 fillId="5"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 fillId="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 fillId="9"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 fillId="11"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 fillId="13"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 fillId="15"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 fillId="17"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 fillId="19"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 fillId="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 fillId="15"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 fillId="23"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30" fillId="24" borderId="0" applyNumberFormat="0" applyBorder="0" applyAlignment="0" applyProtection="0"/>
    <xf numFmtId="0" fontId="3" fillId="25" borderId="0" applyNumberFormat="0" applyBorder="0" applyAlignment="0" applyProtection="0"/>
    <xf numFmtId="0" fontId="29" fillId="24" borderId="0" applyNumberFormat="0" applyBorder="0" applyAlignment="0" applyProtection="0"/>
    <xf numFmtId="0" fontId="30" fillId="26" borderId="0" applyNumberFormat="0" applyBorder="0" applyAlignment="0" applyProtection="0"/>
    <xf numFmtId="0" fontId="3" fillId="17" borderId="0" applyNumberFormat="0" applyBorder="0" applyAlignment="0" applyProtection="0"/>
    <xf numFmtId="0" fontId="29" fillId="26" borderId="0" applyNumberFormat="0" applyBorder="0" applyAlignment="0" applyProtection="0"/>
    <xf numFmtId="0" fontId="30" fillId="27" borderId="0" applyNumberFormat="0" applyBorder="0" applyAlignment="0" applyProtection="0"/>
    <xf numFmtId="0" fontId="3" fillId="19" borderId="0" applyNumberFormat="0" applyBorder="0" applyAlignment="0" applyProtection="0"/>
    <xf numFmtId="0" fontId="29" fillId="27" borderId="0" applyNumberFormat="0" applyBorder="0" applyAlignment="0" applyProtection="0"/>
    <xf numFmtId="0" fontId="30" fillId="28" borderId="0" applyNumberFormat="0" applyBorder="0" applyAlignment="0" applyProtection="0"/>
    <xf numFmtId="0" fontId="3" fillId="29" borderId="0" applyNumberFormat="0" applyBorder="0" applyAlignment="0" applyProtection="0"/>
    <xf numFmtId="0" fontId="29" fillId="28" borderId="0" applyNumberFormat="0" applyBorder="0" applyAlignment="0" applyProtection="0"/>
    <xf numFmtId="0" fontId="30" fillId="30" borderId="0" applyNumberFormat="0" applyBorder="0" applyAlignment="0" applyProtection="0"/>
    <xf numFmtId="0" fontId="3" fillId="31" borderId="0" applyNumberFormat="0" applyBorder="0" applyAlignment="0" applyProtection="0"/>
    <xf numFmtId="0" fontId="29" fillId="30" borderId="0" applyNumberFormat="0" applyBorder="0" applyAlignment="0" applyProtection="0"/>
    <xf numFmtId="0" fontId="30" fillId="32" borderId="0" applyNumberFormat="0" applyBorder="0" applyAlignment="0" applyProtection="0"/>
    <xf numFmtId="0" fontId="3" fillId="33" borderId="0" applyNumberFormat="0" applyBorder="0" applyAlignment="0" applyProtection="0"/>
    <xf numFmtId="0" fontId="29" fillId="32" borderId="0" applyNumberFormat="0" applyBorder="0" applyAlignment="0" applyProtection="0"/>
    <xf numFmtId="0" fontId="4" fillId="7" borderId="0" applyNumberFormat="0" applyBorder="0" applyAlignment="0" applyProtection="0"/>
    <xf numFmtId="0" fontId="31" fillId="34" borderId="1" applyNumberFormat="0" applyAlignment="0" applyProtection="0"/>
    <xf numFmtId="0" fontId="5" fillId="35" borderId="2" applyNumberFormat="0" applyAlignment="0" applyProtection="0"/>
    <xf numFmtId="0" fontId="32" fillId="36" borderId="3" applyNumberFormat="0" applyAlignment="0" applyProtection="0"/>
    <xf numFmtId="0" fontId="6" fillId="37" borderId="4" applyNumberFormat="0" applyAlignment="0" applyProtection="0"/>
    <xf numFmtId="0" fontId="33" fillId="0" borderId="5" applyNumberFormat="0" applyFill="0" applyAlignment="0" applyProtection="0"/>
    <xf numFmtId="0" fontId="7" fillId="0" borderId="6" applyNumberFormat="0" applyFill="0" applyAlignment="0" applyProtection="0"/>
    <xf numFmtId="0" fontId="34" fillId="0" borderId="0" applyNumberFormat="0" applyFill="0" applyBorder="0" applyAlignment="0" applyProtection="0"/>
    <xf numFmtId="0" fontId="8" fillId="0" borderId="0" applyNumberFormat="0" applyFill="0" applyBorder="0" applyAlignment="0" applyProtection="0"/>
    <xf numFmtId="0" fontId="30" fillId="38" borderId="0" applyNumberFormat="0" applyBorder="0" applyAlignment="0" applyProtection="0"/>
    <xf numFmtId="0" fontId="3" fillId="39" borderId="0" applyNumberFormat="0" applyBorder="0" applyAlignment="0" applyProtection="0"/>
    <xf numFmtId="0" fontId="30" fillId="40" borderId="0" applyNumberFormat="0" applyBorder="0" applyAlignment="0" applyProtection="0"/>
    <xf numFmtId="0" fontId="3" fillId="41" borderId="0" applyNumberFormat="0" applyBorder="0" applyAlignment="0" applyProtection="0"/>
    <xf numFmtId="0" fontId="30" fillId="42" borderId="0" applyNumberFormat="0" applyBorder="0" applyAlignment="0" applyProtection="0"/>
    <xf numFmtId="0" fontId="3" fillId="43" borderId="0" applyNumberFormat="0" applyBorder="0" applyAlignment="0" applyProtection="0"/>
    <xf numFmtId="0" fontId="30" fillId="44" borderId="0" applyNumberFormat="0" applyBorder="0" applyAlignment="0" applyProtection="0"/>
    <xf numFmtId="0" fontId="3" fillId="29" borderId="0" applyNumberFormat="0" applyBorder="0" applyAlignment="0" applyProtection="0"/>
    <xf numFmtId="0" fontId="30" fillId="45" borderId="0" applyNumberFormat="0" applyBorder="0" applyAlignment="0" applyProtection="0"/>
    <xf numFmtId="0" fontId="3" fillId="31" borderId="0" applyNumberFormat="0" applyBorder="0" applyAlignment="0" applyProtection="0"/>
    <xf numFmtId="0" fontId="30" fillId="46" borderId="0" applyNumberFormat="0" applyBorder="0" applyAlignment="0" applyProtection="0"/>
    <xf numFmtId="0" fontId="3" fillId="47" borderId="0" applyNumberFormat="0" applyBorder="0" applyAlignment="0" applyProtection="0"/>
    <xf numFmtId="0" fontId="35" fillId="48" borderId="1" applyNumberFormat="0" applyAlignment="0" applyProtection="0"/>
    <xf numFmtId="0" fontId="9" fillId="13" borderId="2" applyNumberFormat="0" applyAlignment="0" applyProtection="0"/>
    <xf numFmtId="0" fontId="36" fillId="49" borderId="0" applyNumberFormat="0" applyBorder="0" applyAlignment="0" applyProtection="0"/>
    <xf numFmtId="0" fontId="10" fillId="5" borderId="0" applyNumberFormat="0" applyBorder="0" applyAlignment="0" applyProtection="0"/>
    <xf numFmtId="165" fontId="0" fillId="0" borderId="0" applyFont="0" applyFill="0" applyBorder="0" applyAlignment="0" applyProtection="0"/>
    <xf numFmtId="41" fontId="0" fillId="0" borderId="0" applyFont="0" applyFill="0" applyBorder="0" applyAlignment="0" applyProtection="0"/>
    <xf numFmtId="164" fontId="29" fillId="0" borderId="0" applyFont="0" applyFill="0" applyBorder="0" applyAlignment="0" applyProtection="0"/>
    <xf numFmtId="164" fontId="2" fillId="0" borderId="0" applyFont="0" applyFill="0" applyBorder="0" applyAlignment="0" applyProtection="0"/>
    <xf numFmtId="166" fontId="0" fillId="0" borderId="0" applyFont="0" applyFill="0" applyBorder="0" applyAlignment="0" applyProtection="0"/>
    <xf numFmtId="0" fontId="37" fillId="50" borderId="0" applyNumberFormat="0" applyBorder="0" applyAlignment="0" applyProtection="0"/>
    <xf numFmtId="0" fontId="11" fillId="51" borderId="0" applyNumberFormat="0" applyBorder="0" applyAlignment="0" applyProtection="0"/>
    <xf numFmtId="0" fontId="38" fillId="50" borderId="0" applyNumberFormat="0" applyBorder="0" applyAlignment="0" applyProtection="0"/>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0"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0"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0" borderId="0">
      <alignment/>
      <protection/>
    </xf>
    <xf numFmtId="0" fontId="29" fillId="52" borderId="7" applyNumberFormat="0" applyFont="0" applyAlignment="0" applyProtection="0"/>
    <xf numFmtId="0" fontId="29" fillId="52" borderId="7" applyNumberFormat="0" applyFont="0" applyAlignment="0" applyProtection="0"/>
    <xf numFmtId="0" fontId="29" fillId="52" borderId="7" applyNumberFormat="0" applyFont="0" applyAlignment="0" applyProtection="0"/>
    <xf numFmtId="0" fontId="29" fillId="52" borderId="7" applyNumberFormat="0" applyFont="0" applyAlignment="0" applyProtection="0"/>
    <xf numFmtId="0" fontId="29" fillId="52" borderId="7" applyNumberFormat="0" applyFont="0" applyAlignment="0" applyProtection="0"/>
    <xf numFmtId="0" fontId="29" fillId="52" borderId="7" applyNumberFormat="0" applyFont="0" applyAlignment="0" applyProtection="0"/>
    <xf numFmtId="0" fontId="29" fillId="52" borderId="7" applyNumberFormat="0" applyFont="0" applyAlignment="0" applyProtection="0"/>
    <xf numFmtId="0" fontId="0" fillId="53" borderId="8" applyNumberFormat="0" applyFont="0" applyAlignment="0" applyProtection="0"/>
    <xf numFmtId="0" fontId="29" fillId="52" borderId="7" applyNumberFormat="0" applyFont="0" applyAlignment="0" applyProtection="0"/>
    <xf numFmtId="0" fontId="29" fillId="52" borderId="7" applyNumberFormat="0" applyFont="0" applyAlignment="0" applyProtection="0"/>
    <xf numFmtId="0" fontId="29" fillId="52" borderId="7" applyNumberFormat="0" applyFont="0" applyAlignment="0" applyProtection="0"/>
    <xf numFmtId="0" fontId="29" fillId="52" borderId="7" applyNumberFormat="0" applyFont="0" applyAlignment="0" applyProtection="0"/>
    <xf numFmtId="0" fontId="29" fillId="52" borderId="7" applyNumberFormat="0" applyFont="0" applyAlignment="0" applyProtection="0"/>
    <xf numFmtId="0" fontId="29" fillId="52" borderId="7" applyNumberFormat="0" applyFont="0" applyAlignment="0" applyProtection="0"/>
    <xf numFmtId="0" fontId="29" fillId="52" borderId="7" applyNumberFormat="0" applyFont="0" applyAlignment="0" applyProtection="0"/>
    <xf numFmtId="9" fontId="0" fillId="0" borderId="0" applyFont="0" applyFill="0" applyBorder="0" applyAlignment="0" applyProtection="0"/>
    <xf numFmtId="9" fontId="0" fillId="0" borderId="0" applyFont="0" applyFill="0" applyBorder="0" applyAlignment="0" applyProtection="0"/>
    <xf numFmtId="9" fontId="2" fillId="0" borderId="0" applyFont="0" applyFill="0" applyBorder="0" applyAlignment="0" applyProtection="0"/>
    <xf numFmtId="0" fontId="39" fillId="34" borderId="9" applyNumberFormat="0" applyAlignment="0" applyProtection="0"/>
    <xf numFmtId="0" fontId="12" fillId="35" borderId="10" applyNumberFormat="0" applyAlignment="0" applyProtection="0"/>
    <xf numFmtId="0" fontId="40" fillId="0" borderId="0" applyNumberFormat="0" applyFill="0" applyBorder="0" applyAlignment="0" applyProtection="0"/>
    <xf numFmtId="0" fontId="13" fillId="0" borderId="0" applyNumberFormat="0" applyFill="0" applyBorder="0" applyAlignment="0" applyProtection="0"/>
    <xf numFmtId="0" fontId="41" fillId="0" borderId="0" applyNumberFormat="0" applyFill="0" applyBorder="0" applyAlignment="0" applyProtection="0"/>
    <xf numFmtId="0" fontId="14" fillId="0" borderId="0" applyNumberFormat="0" applyFill="0" applyBorder="0" applyAlignment="0" applyProtection="0"/>
    <xf numFmtId="0" fontId="42" fillId="0" borderId="0" applyNumberFormat="0" applyFill="0" applyBorder="0" applyAlignment="0" applyProtection="0"/>
    <xf numFmtId="0" fontId="15" fillId="0" borderId="11" applyNumberFormat="0" applyFill="0" applyAlignment="0" applyProtection="0"/>
    <xf numFmtId="0" fontId="43" fillId="0" borderId="12" applyNumberFormat="0" applyFill="0" applyAlignment="0" applyProtection="0"/>
    <xf numFmtId="0" fontId="16" fillId="0" borderId="13" applyNumberFormat="0" applyFill="0" applyAlignment="0" applyProtection="0"/>
    <xf numFmtId="0" fontId="34" fillId="0" borderId="14" applyNumberFormat="0" applyFill="0" applyAlignment="0" applyProtection="0"/>
    <xf numFmtId="0" fontId="8" fillId="0" borderId="15" applyNumberFormat="0" applyFill="0" applyAlignment="0" applyProtection="0"/>
    <xf numFmtId="0" fontId="17" fillId="0" borderId="0" applyNumberFormat="0" applyFill="0" applyBorder="0" applyAlignment="0" applyProtection="0"/>
    <xf numFmtId="0" fontId="44" fillId="0" borderId="0" applyNumberFormat="0" applyFill="0" applyBorder="0" applyAlignment="0" applyProtection="0"/>
    <xf numFmtId="0" fontId="45" fillId="0" borderId="16" applyNumberFormat="0" applyFill="0" applyAlignment="0" applyProtection="0"/>
    <xf numFmtId="0" fontId="18" fillId="0" borderId="17" applyNumberFormat="0" applyFill="0" applyAlignment="0" applyProtection="0"/>
  </cellStyleXfs>
  <cellXfs count="394">
    <xf numFmtId="0" fontId="0" fillId="0" borderId="0" xfId="0"/>
    <xf numFmtId="0" fontId="20" fillId="54" borderId="0" xfId="0" applyFont="1" applyFill="1"/>
    <xf numFmtId="0" fontId="21" fillId="54" borderId="0" xfId="0" applyFont="1" applyFill="1"/>
    <xf numFmtId="0" fontId="21" fillId="0" borderId="0" xfId="0" applyFont="1"/>
    <xf numFmtId="17" fontId="20" fillId="54" borderId="0" xfId="0" applyNumberFormat="1" applyFont="1" applyFill="1" applyAlignment="1" quotePrefix="1">
      <alignment horizontal="right" vertical="center"/>
    </xf>
    <xf numFmtId="0" fontId="21" fillId="54" borderId="18" xfId="0" applyFont="1" applyFill="1" applyBorder="1"/>
    <xf numFmtId="17" fontId="20" fillId="54" borderId="18" xfId="0" applyNumberFormat="1" applyFont="1" applyFill="1" applyBorder="1" applyAlignment="1" quotePrefix="1">
      <alignment horizontal="right" vertical="center"/>
    </xf>
    <xf numFmtId="0" fontId="21" fillId="54" borderId="19" xfId="0" applyFont="1" applyFill="1" applyBorder="1"/>
    <xf numFmtId="0" fontId="21" fillId="54" borderId="20" xfId="0" applyFont="1" applyFill="1" applyBorder="1"/>
    <xf numFmtId="0" fontId="21" fillId="54" borderId="21" xfId="0" applyFont="1" applyFill="1" applyBorder="1"/>
    <xf numFmtId="0" fontId="21" fillId="54" borderId="0" xfId="0" applyFont="1" applyFill="1" applyBorder="1"/>
    <xf numFmtId="0" fontId="21" fillId="54" borderId="22" xfId="0" applyFont="1" applyFill="1" applyBorder="1" applyAlignment="1">
      <alignment horizontal="center"/>
    </xf>
    <xf numFmtId="0" fontId="21" fillId="54" borderId="21" xfId="0" applyFont="1" applyFill="1" applyBorder="1" applyAlignment="1">
      <alignment horizontal="center"/>
    </xf>
    <xf numFmtId="0" fontId="21" fillId="54" borderId="23" xfId="0" applyFont="1" applyFill="1" applyBorder="1"/>
    <xf numFmtId="0" fontId="21" fillId="54" borderId="24" xfId="0" applyFont="1" applyFill="1" applyBorder="1"/>
    <xf numFmtId="3" fontId="20" fillId="54" borderId="25" xfId="0" applyNumberFormat="1" applyFont="1" applyFill="1" applyBorder="1" applyAlignment="1" applyProtection="1">
      <alignment horizontal="right" vertical="center"/>
      <protection locked="0"/>
    </xf>
    <xf numFmtId="4" fontId="21" fillId="54" borderId="26" xfId="0" applyNumberFormat="1" applyFont="1" applyFill="1" applyBorder="1" applyProtection="1">
      <protection locked="0"/>
    </xf>
    <xf numFmtId="4" fontId="21" fillId="54" borderId="27" xfId="0" applyNumberFormat="1" applyFont="1" applyFill="1" applyBorder="1" applyProtection="1">
      <protection locked="0"/>
    </xf>
    <xf numFmtId="3" fontId="21" fillId="54" borderId="24" xfId="0" applyNumberFormat="1" applyFont="1" applyFill="1" applyBorder="1"/>
    <xf numFmtId="0" fontId="21" fillId="54" borderId="25" xfId="0" applyFont="1" applyFill="1" applyBorder="1"/>
    <xf numFmtId="0" fontId="20" fillId="54" borderId="28" xfId="0" applyFont="1" applyFill="1" applyBorder="1" applyAlignment="1">
      <alignment horizontal="center" vertical="justify"/>
    </xf>
    <xf numFmtId="15" fontId="21" fillId="54" borderId="21" xfId="0" applyNumberFormat="1" applyFont="1" applyFill="1" applyBorder="1" applyAlignment="1">
      <alignment horizontal="center"/>
    </xf>
    <xf numFmtId="3" fontId="21" fillId="54" borderId="29" xfId="0" applyNumberFormat="1" applyFont="1" applyFill="1" applyBorder="1" applyAlignment="1" applyProtection="1">
      <alignment horizontal="right" vertical="center"/>
      <protection locked="0"/>
    </xf>
    <xf numFmtId="15" fontId="21" fillId="55" borderId="29" xfId="0" applyNumberFormat="1" applyFont="1" applyFill="1" applyBorder="1" applyAlignment="1">
      <alignment horizontal="center"/>
    </xf>
    <xf numFmtId="0" fontId="21" fillId="55" borderId="29" xfId="0" applyFont="1" applyFill="1" applyBorder="1" applyAlignment="1">
      <alignment horizontal="center"/>
    </xf>
    <xf numFmtId="0" fontId="21" fillId="55" borderId="0" xfId="0" applyFont="1" applyFill="1" applyBorder="1"/>
    <xf numFmtId="0" fontId="21" fillId="55" borderId="22" xfId="0" applyFont="1" applyFill="1" applyBorder="1" applyAlignment="1">
      <alignment horizontal="center"/>
    </xf>
    <xf numFmtId="3" fontId="20" fillId="54" borderId="30" xfId="0" applyNumberFormat="1" applyFont="1" applyFill="1" applyBorder="1" applyAlignment="1" applyProtection="1">
      <alignment horizontal="right" vertical="center"/>
      <protection locked="0"/>
    </xf>
    <xf numFmtId="0" fontId="22" fillId="54" borderId="28" xfId="0" applyFont="1" applyFill="1" applyBorder="1" applyAlignment="1">
      <alignment horizontal="center" vertical="justify"/>
    </xf>
    <xf numFmtId="0" fontId="20" fillId="54" borderId="28" xfId="0" applyFont="1" applyFill="1" applyBorder="1" applyAlignment="1">
      <alignment horizontal="center" vertical="center"/>
    </xf>
    <xf numFmtId="0" fontId="20" fillId="54" borderId="31" xfId="0" applyFont="1" applyFill="1" applyBorder="1" applyAlignment="1">
      <alignment horizontal="center" vertical="center"/>
    </xf>
    <xf numFmtId="4" fontId="21" fillId="54" borderId="24" xfId="0" applyNumberFormat="1" applyFont="1" applyFill="1" applyBorder="1"/>
    <xf numFmtId="0" fontId="23" fillId="54" borderId="0" xfId="0" applyFont="1" applyFill="1"/>
    <xf numFmtId="0" fontId="22" fillId="54" borderId="0" xfId="0" applyFont="1" applyFill="1" applyAlignment="1">
      <alignment vertical="center"/>
    </xf>
    <xf numFmtId="0" fontId="22" fillId="54" borderId="0" xfId="0" applyFont="1" applyFill="1"/>
    <xf numFmtId="17" fontId="22" fillId="54" borderId="0" xfId="0" applyNumberFormat="1" applyFont="1" applyFill="1" applyBorder="1" applyAlignment="1" quotePrefix="1">
      <alignment horizontal="right" vertical="center"/>
    </xf>
    <xf numFmtId="0" fontId="22" fillId="54" borderId="30" xfId="0" applyFont="1" applyFill="1" applyBorder="1" applyAlignment="1">
      <alignment horizontal="center" vertical="center"/>
    </xf>
    <xf numFmtId="0" fontId="22" fillId="56" borderId="30" xfId="0" applyFont="1" applyFill="1" applyBorder="1" applyAlignment="1">
      <alignment horizontal="center" vertical="center" wrapText="1"/>
    </xf>
    <xf numFmtId="0" fontId="23" fillId="55" borderId="30" xfId="282" applyFont="1" applyFill="1" applyBorder="1" applyAlignment="1">
      <alignment horizontal="left" vertical="center" wrapText="1"/>
      <protection/>
    </xf>
    <xf numFmtId="10" fontId="23" fillId="54" borderId="30" xfId="0" applyNumberFormat="1" applyFont="1" applyFill="1" applyBorder="1" applyAlignment="1" applyProtection="1">
      <alignment horizontal="center" vertical="center"/>
      <protection locked="0"/>
    </xf>
    <xf numFmtId="3" fontId="22" fillId="55" borderId="30" xfId="0" applyNumberFormat="1" applyFont="1" applyFill="1" applyBorder="1" applyAlignment="1" applyProtection="1">
      <alignment horizontal="right" vertical="center"/>
      <protection locked="0"/>
    </xf>
    <xf numFmtId="10" fontId="22" fillId="55" borderId="30" xfId="0" applyNumberFormat="1" applyFont="1" applyFill="1" applyBorder="1" applyAlignment="1" applyProtection="1">
      <alignment horizontal="center" vertical="center"/>
      <protection locked="0"/>
    </xf>
    <xf numFmtId="0" fontId="22" fillId="54" borderId="31" xfId="0" applyFont="1" applyFill="1" applyBorder="1" applyAlignment="1">
      <alignment vertical="center"/>
    </xf>
    <xf numFmtId="3" fontId="22" fillId="55" borderId="28" xfId="0" applyNumberFormat="1" applyFont="1" applyFill="1" applyBorder="1" applyAlignment="1" applyProtection="1">
      <alignment horizontal="right" vertical="center"/>
      <protection locked="0"/>
    </xf>
    <xf numFmtId="0" fontId="22" fillId="54" borderId="30" xfId="0" applyFont="1" applyFill="1" applyBorder="1" applyAlignment="1">
      <alignment vertical="center"/>
    </xf>
    <xf numFmtId="0" fontId="22" fillId="54" borderId="30" xfId="0" applyFont="1" applyFill="1" applyBorder="1" applyAlignment="1">
      <alignment horizontal="center" vertical="center" wrapText="1"/>
    </xf>
    <xf numFmtId="3" fontId="23" fillId="55" borderId="28" xfId="0" applyNumberFormat="1" applyFont="1" applyFill="1" applyBorder="1" applyAlignment="1" applyProtection="1">
      <alignment horizontal="right" vertical="center"/>
      <protection locked="0"/>
    </xf>
    <xf numFmtId="0" fontId="22" fillId="54" borderId="23" xfId="0" applyFont="1" applyFill="1" applyBorder="1" applyAlignment="1">
      <alignment horizontal="center" vertical="center" wrapText="1"/>
    </xf>
    <xf numFmtId="0" fontId="23" fillId="54" borderId="23" xfId="0" applyFont="1" applyFill="1" applyBorder="1"/>
    <xf numFmtId="0" fontId="23" fillId="55" borderId="25" xfId="0" applyNumberFormat="1" applyFont="1" applyFill="1" applyBorder="1" applyAlignment="1" applyProtection="1">
      <alignment horizontal="center" vertical="center"/>
      <protection locked="0"/>
    </xf>
    <xf numFmtId="0" fontId="22" fillId="57" borderId="25" xfId="0" applyNumberFormat="1" applyFont="1" applyFill="1" applyBorder="1" applyAlignment="1" applyProtection="1">
      <alignment horizontal="center" vertical="center"/>
      <protection locked="0"/>
    </xf>
    <xf numFmtId="0" fontId="22" fillId="58" borderId="25" xfId="0" applyNumberFormat="1" applyFont="1" applyFill="1" applyBorder="1" applyAlignment="1" applyProtection="1">
      <alignment horizontal="center" vertical="center"/>
      <protection locked="0"/>
    </xf>
    <xf numFmtId="0" fontId="22" fillId="59" borderId="25" xfId="0" applyNumberFormat="1" applyFont="1" applyFill="1" applyBorder="1" applyAlignment="1" applyProtection="1">
      <alignment horizontal="center" vertical="center"/>
      <protection locked="0"/>
    </xf>
    <xf numFmtId="0" fontId="22" fillId="60" borderId="25" xfId="0" applyNumberFormat="1" applyFont="1" applyFill="1" applyBorder="1" applyAlignment="1" applyProtection="1">
      <alignment horizontal="center" vertical="center"/>
      <protection locked="0"/>
    </xf>
    <xf numFmtId="0" fontId="22" fillId="61" borderId="25" xfId="0" applyNumberFormat="1" applyFont="1" applyFill="1" applyBorder="1" applyAlignment="1" applyProtection="1">
      <alignment horizontal="center" vertical="center"/>
      <protection locked="0"/>
    </xf>
    <xf numFmtId="0" fontId="23" fillId="54" borderId="0" xfId="0" applyFont="1" applyFill="1" applyBorder="1"/>
    <xf numFmtId="4" fontId="22" fillId="54" borderId="0" xfId="0" applyNumberFormat="1" applyFont="1" applyFill="1" applyBorder="1" applyAlignment="1" applyProtection="1">
      <alignment horizontal="right" vertical="center"/>
      <protection locked="0"/>
    </xf>
    <xf numFmtId="0" fontId="22" fillId="54" borderId="0" xfId="0" applyFont="1" applyFill="1" applyBorder="1" applyAlignment="1">
      <alignment vertical="center"/>
    </xf>
    <xf numFmtId="3" fontId="22" fillId="55" borderId="0" xfId="0" applyNumberFormat="1" applyFont="1" applyFill="1" applyBorder="1" applyAlignment="1" applyProtection="1">
      <alignment horizontal="right" vertical="center"/>
      <protection locked="0"/>
    </xf>
    <xf numFmtId="0" fontId="23" fillId="54" borderId="32" xfId="0" applyFont="1" applyFill="1" applyBorder="1"/>
    <xf numFmtId="4" fontId="22" fillId="54" borderId="32" xfId="0" applyNumberFormat="1" applyFont="1" applyFill="1" applyBorder="1" applyAlignment="1" applyProtection="1">
      <alignment horizontal="right" vertical="center"/>
      <protection locked="0"/>
    </xf>
    <xf numFmtId="0" fontId="22" fillId="54" borderId="32" xfId="0" applyFont="1" applyFill="1" applyBorder="1" applyAlignment="1">
      <alignment vertical="center"/>
    </xf>
    <xf numFmtId="3" fontId="22" fillId="55" borderId="32" xfId="0" applyNumberFormat="1" applyFont="1" applyFill="1" applyBorder="1" applyAlignment="1" applyProtection="1">
      <alignment horizontal="right" vertical="center"/>
      <protection locked="0"/>
    </xf>
    <xf numFmtId="10" fontId="22" fillId="54" borderId="32" xfId="0" applyNumberFormat="1" applyFont="1" applyFill="1" applyBorder="1" applyAlignment="1" applyProtection="1">
      <alignment horizontal="center" vertical="center"/>
      <protection locked="0"/>
    </xf>
    <xf numFmtId="0" fontId="22" fillId="54" borderId="0" xfId="0" applyFont="1" applyFill="1" applyAlignment="1">
      <alignment horizontal="right" vertical="center"/>
    </xf>
    <xf numFmtId="3" fontId="23" fillId="54" borderId="0" xfId="0" applyNumberFormat="1" applyFont="1" applyFill="1"/>
    <xf numFmtId="167" fontId="23" fillId="54" borderId="0" xfId="243" applyNumberFormat="1" applyFont="1" applyFill="1" applyAlignment="1">
      <alignment horizontal="right"/>
    </xf>
    <xf numFmtId="0" fontId="25" fillId="55" borderId="21" xfId="0" applyFont="1" applyFill="1" applyBorder="1"/>
    <xf numFmtId="3" fontId="21" fillId="0" borderId="0" xfId="0" applyNumberFormat="1" applyFont="1"/>
    <xf numFmtId="0" fontId="21" fillId="54" borderId="29" xfId="0" applyFont="1" applyFill="1" applyBorder="1" applyAlignment="1">
      <alignment horizontal="center" vertical="center"/>
    </xf>
    <xf numFmtId="0" fontId="21" fillId="54" borderId="21" xfId="0" applyNumberFormat="1" applyFont="1" applyFill="1" applyBorder="1"/>
    <xf numFmtId="0" fontId="21" fillId="55" borderId="29" xfId="0" applyFont="1" applyFill="1" applyBorder="1" applyAlignment="1">
      <alignment horizontal="center" vertical="center"/>
    </xf>
    <xf numFmtId="0" fontId="20" fillId="0" borderId="0" xfId="0" applyFont="1" applyFill="1" applyBorder="1" applyAlignment="1">
      <alignment horizontal="center" vertical="justify"/>
    </xf>
    <xf numFmtId="4" fontId="22" fillId="55" borderId="30" xfId="0" applyNumberFormat="1" applyFont="1" applyFill="1" applyBorder="1" applyAlignment="1" applyProtection="1">
      <alignment horizontal="right" vertical="center"/>
      <protection locked="0"/>
    </xf>
    <xf numFmtId="0" fontId="20" fillId="62" borderId="0" xfId="0" applyFont="1" applyFill="1" applyBorder="1" applyAlignment="1">
      <alignment horizontal="left" vertical="center" wrapText="1"/>
    </xf>
    <xf numFmtId="0" fontId="24" fillId="62" borderId="0" xfId="0" applyFont="1" applyFill="1"/>
    <xf numFmtId="0" fontId="20" fillId="62" borderId="0" xfId="0" applyFont="1" applyFill="1" applyBorder="1" applyAlignment="1">
      <alignment vertical="center" wrapText="1"/>
    </xf>
    <xf numFmtId="0" fontId="20" fillId="62" borderId="0" xfId="0" applyFont="1" applyFill="1" applyBorder="1" applyAlignment="1" quotePrefix="1">
      <alignment horizontal="center" vertical="center" wrapText="1"/>
    </xf>
    <xf numFmtId="0" fontId="20" fillId="62" borderId="0" xfId="0" applyFont="1" applyFill="1" applyBorder="1" applyAlignment="1">
      <alignment horizontal="center" vertical="center" wrapText="1"/>
    </xf>
    <xf numFmtId="0" fontId="20" fillId="62" borderId="0" xfId="0" applyFont="1" applyFill="1" applyBorder="1" applyAlignment="1">
      <alignment horizontal="center" vertical="justify"/>
    </xf>
    <xf numFmtId="168" fontId="21" fillId="55" borderId="29" xfId="0" applyNumberFormat="1" applyFont="1" applyFill="1" applyBorder="1" applyAlignment="1">
      <alignment horizontal="center"/>
    </xf>
    <xf numFmtId="0" fontId="26" fillId="54" borderId="0" xfId="0" applyFont="1" applyFill="1"/>
    <xf numFmtId="0" fontId="27" fillId="62" borderId="0" xfId="0" applyFont="1" applyFill="1" applyBorder="1" applyAlignment="1">
      <alignment horizontal="center" vertical="center" wrapText="1"/>
    </xf>
    <xf numFmtId="0" fontId="26" fillId="54" borderId="18" xfId="0" applyFont="1" applyFill="1" applyBorder="1"/>
    <xf numFmtId="0" fontId="26" fillId="54" borderId="24" xfId="0" applyFont="1" applyFill="1" applyBorder="1"/>
    <xf numFmtId="0" fontId="26" fillId="0" borderId="0" xfId="0" applyFont="1"/>
    <xf numFmtId="0" fontId="20" fillId="54" borderId="0" xfId="0" applyFont="1" applyFill="1" applyAlignment="1">
      <alignment horizontal="center"/>
    </xf>
    <xf numFmtId="0" fontId="21" fillId="54" borderId="0" xfId="0" applyFont="1" applyFill="1" applyAlignment="1">
      <alignment horizontal="center"/>
    </xf>
    <xf numFmtId="0" fontId="21" fillId="54" borderId="18" xfId="0" applyFont="1" applyFill="1" applyBorder="1" applyAlignment="1">
      <alignment horizontal="center"/>
    </xf>
    <xf numFmtId="0" fontId="21" fillId="54" borderId="24"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8" fillId="54" borderId="0" xfId="0" applyFont="1" applyFill="1"/>
    <xf numFmtId="0" fontId="28" fillId="54" borderId="24" xfId="0" applyFont="1" applyFill="1" applyBorder="1"/>
    <xf numFmtId="0" fontId="28" fillId="55" borderId="21" xfId="0" applyFont="1" applyFill="1" applyBorder="1" applyAlignment="1">
      <alignment horizontal="left"/>
    </xf>
    <xf numFmtId="3" fontId="28" fillId="0" borderId="0" xfId="0" applyNumberFormat="1" applyFont="1"/>
    <xf numFmtId="0" fontId="28" fillId="0" borderId="0" xfId="0" applyFont="1"/>
    <xf numFmtId="3" fontId="21" fillId="54" borderId="21" xfId="0" applyNumberFormat="1" applyFont="1" applyFill="1" applyBorder="1" applyAlignment="1" applyProtection="1">
      <alignment horizontal="right" vertical="center"/>
      <protection locked="0"/>
    </xf>
    <xf numFmtId="3" fontId="21" fillId="54" borderId="0" xfId="0" applyNumberFormat="1" applyFont="1" applyFill="1" applyBorder="1" applyAlignment="1" applyProtection="1">
      <alignment horizontal="right" vertical="center"/>
      <protection locked="0"/>
    </xf>
    <xf numFmtId="3" fontId="20" fillId="54" borderId="18" xfId="0" applyNumberFormat="1" applyFont="1" applyFill="1" applyBorder="1" applyAlignment="1" applyProtection="1">
      <alignment horizontal="right" vertical="center"/>
      <protection locked="0"/>
    </xf>
    <xf numFmtId="3" fontId="21" fillId="54" borderId="18" xfId="0" applyNumberFormat="1" applyFont="1" applyFill="1" applyBorder="1"/>
    <xf numFmtId="0" fontId="21" fillId="54" borderId="27" xfId="0" applyFont="1" applyFill="1" applyBorder="1"/>
    <xf numFmtId="3" fontId="46" fillId="0" borderId="0" xfId="0" applyNumberFormat="1" applyFont="1"/>
    <xf numFmtId="3" fontId="23" fillId="0" borderId="28" xfId="0" applyNumberFormat="1" applyFont="1" applyFill="1" applyBorder="1" applyAlignment="1" applyProtection="1">
      <alignment horizontal="right" vertical="center"/>
      <protection locked="0"/>
    </xf>
    <xf numFmtId="0" fontId="21" fillId="0" borderId="0" xfId="0" applyFont="1" applyFill="1"/>
    <xf numFmtId="0" fontId="21" fillId="0" borderId="0" xfId="0" applyFont="1" applyFill="1" applyBorder="1"/>
    <xf numFmtId="3" fontId="21" fillId="0" borderId="0" xfId="0" applyNumberFormat="1" applyFont="1" applyFill="1"/>
    <xf numFmtId="3" fontId="22" fillId="54" borderId="0" xfId="0" applyNumberFormat="1" applyFont="1" applyFill="1" applyBorder="1" applyAlignment="1">
      <alignment vertical="center"/>
    </xf>
    <xf numFmtId="41" fontId="22" fillId="55" borderId="0" xfId="244" applyFont="1" applyFill="1" applyBorder="1" applyAlignment="1" applyProtection="1">
      <alignment horizontal="right" vertical="center"/>
      <protection locked="0"/>
    </xf>
    <xf numFmtId="41" fontId="23" fillId="54" borderId="0" xfId="244" applyFont="1" applyFill="1" applyAlignment="1">
      <alignment vertical="center"/>
    </xf>
    <xf numFmtId="0" fontId="0" fillId="0" borderId="21" xfId="0" applyBorder="1"/>
    <xf numFmtId="14" fontId="0" fillId="0" borderId="0" xfId="0" applyNumberFormat="1"/>
    <xf numFmtId="0" fontId="0" fillId="0" borderId="29" xfId="0" applyBorder="1" applyAlignment="1">
      <alignment horizontal="center"/>
    </xf>
    <xf numFmtId="0" fontId="0" fillId="0" borderId="21" xfId="0" applyBorder="1" applyAlignment="1">
      <alignment horizontal="center"/>
    </xf>
    <xf numFmtId="3" fontId="21" fillId="0" borderId="0" xfId="0" applyNumberFormat="1" applyFont="1" applyFill="1" applyBorder="1"/>
    <xf numFmtId="4" fontId="21" fillId="0" borderId="0" xfId="0" applyNumberFormat="1" applyFont="1"/>
    <xf numFmtId="0" fontId="28" fillId="63" borderId="21" xfId="0" applyFont="1" applyFill="1" applyBorder="1" applyAlignment="1">
      <alignment horizontal="left"/>
    </xf>
    <xf numFmtId="0" fontId="23" fillId="0" borderId="21" xfId="0" applyFont="1" applyBorder="1"/>
    <xf numFmtId="3" fontId="21" fillId="55" borderId="29" xfId="0" applyNumberFormat="1" applyFont="1" applyFill="1" applyBorder="1" applyAlignment="1" applyProtection="1">
      <alignment horizontal="right" vertical="center"/>
      <protection locked="0"/>
    </xf>
    <xf numFmtId="0" fontId="28" fillId="54" borderId="21" xfId="0" applyNumberFormat="1" applyFont="1" applyFill="1" applyBorder="1"/>
    <xf numFmtId="168" fontId="23" fillId="55" borderId="29" xfId="0" applyNumberFormat="1" applyFont="1" applyFill="1" applyBorder="1" applyAlignment="1">
      <alignment horizontal="center"/>
    </xf>
    <xf numFmtId="0" fontId="22" fillId="55" borderId="30" xfId="0" applyNumberFormat="1" applyFont="1" applyFill="1" applyBorder="1" applyAlignment="1" applyProtection="1">
      <alignment horizontal="center" vertical="center"/>
      <protection locked="0"/>
    </xf>
    <xf numFmtId="0" fontId="47" fillId="0" borderId="0" xfId="0" applyFont="1"/>
    <xf numFmtId="0" fontId="21" fillId="54" borderId="29" xfId="0" applyFont="1" applyFill="1" applyBorder="1" applyAlignment="1">
      <alignment horizontal="center"/>
    </xf>
    <xf numFmtId="0" fontId="48" fillId="0" borderId="19" xfId="0" applyFont="1" applyBorder="1"/>
    <xf numFmtId="0" fontId="48" fillId="0" borderId="21" xfId="0" applyFont="1" applyBorder="1"/>
    <xf numFmtId="0" fontId="26" fillId="55" borderId="21" xfId="0" applyFont="1" applyFill="1" applyBorder="1" applyAlignment="1">
      <alignment horizontal="left"/>
    </xf>
    <xf numFmtId="0" fontId="28" fillId="54" borderId="19" xfId="0" applyFont="1" applyFill="1" applyBorder="1"/>
    <xf numFmtId="3" fontId="26" fillId="0" borderId="0" xfId="0" applyNumberFormat="1" applyFont="1"/>
    <xf numFmtId="0" fontId="20" fillId="54" borderId="31" xfId="0" applyFont="1" applyFill="1" applyBorder="1" applyAlignment="1">
      <alignment horizontal="center" vertical="center"/>
    </xf>
    <xf numFmtId="168" fontId="21" fillId="4" borderId="29" xfId="0" applyNumberFormat="1" applyFont="1" applyFill="1" applyBorder="1" applyAlignment="1">
      <alignment horizontal="center"/>
    </xf>
    <xf numFmtId="0" fontId="22" fillId="54" borderId="33" xfId="0" applyFont="1" applyFill="1" applyBorder="1" applyAlignment="1">
      <alignment horizontal="center" vertical="justify"/>
    </xf>
    <xf numFmtId="0" fontId="20" fillId="54" borderId="33" xfId="0" applyFont="1" applyFill="1" applyBorder="1" applyAlignment="1">
      <alignment horizontal="center" vertical="center"/>
    </xf>
    <xf numFmtId="0" fontId="20" fillId="54" borderId="33" xfId="0" applyFont="1" applyFill="1" applyBorder="1" applyAlignment="1">
      <alignment horizontal="center" vertical="justify"/>
    </xf>
    <xf numFmtId="0" fontId="20" fillId="54" borderId="34" xfId="0" applyFont="1" applyFill="1" applyBorder="1" applyAlignment="1">
      <alignment horizontal="center" vertical="center"/>
    </xf>
    <xf numFmtId="0" fontId="20" fillId="54" borderId="35" xfId="0" applyFont="1" applyFill="1" applyBorder="1" applyAlignment="1">
      <alignment horizontal="center" vertical="center"/>
    </xf>
    <xf numFmtId="15" fontId="21" fillId="55" borderId="36" xfId="0" applyNumberFormat="1" applyFont="1" applyFill="1" applyBorder="1" applyAlignment="1">
      <alignment horizontal="center"/>
    </xf>
    <xf numFmtId="3" fontId="21" fillId="54" borderId="37" xfId="0" applyNumberFormat="1" applyFont="1" applyFill="1" applyBorder="1" applyAlignment="1" applyProtection="1">
      <alignment horizontal="right" vertical="center"/>
      <protection locked="0"/>
    </xf>
    <xf numFmtId="15" fontId="21" fillId="55" borderId="38" xfId="0" applyNumberFormat="1" applyFont="1" applyFill="1" applyBorder="1" applyAlignment="1">
      <alignment horizontal="center"/>
    </xf>
    <xf numFmtId="168" fontId="21" fillId="4" borderId="39" xfId="0" applyNumberFormat="1" applyFont="1" applyFill="1" applyBorder="1" applyAlignment="1">
      <alignment horizontal="center"/>
    </xf>
    <xf numFmtId="0" fontId="21" fillId="54" borderId="40" xfId="0" applyFont="1" applyFill="1" applyBorder="1" applyAlignment="1">
      <alignment horizontal="center"/>
    </xf>
    <xf numFmtId="0" fontId="0" fillId="0" borderId="40" xfId="0" applyBorder="1" applyAlignment="1">
      <alignment horizontal="center"/>
    </xf>
    <xf numFmtId="0" fontId="0" fillId="0" borderId="40" xfId="0" applyBorder="1"/>
    <xf numFmtId="0" fontId="21" fillId="55" borderId="41" xfId="0" applyFont="1" applyFill="1" applyBorder="1"/>
    <xf numFmtId="0" fontId="21" fillId="55" borderId="42" xfId="0" applyFont="1" applyFill="1" applyBorder="1" applyAlignment="1">
      <alignment horizontal="center"/>
    </xf>
    <xf numFmtId="3" fontId="21" fillId="54" borderId="39" xfId="0" applyNumberFormat="1" applyFont="1" applyFill="1" applyBorder="1" applyAlignment="1" applyProtection="1">
      <alignment horizontal="right" vertical="center"/>
      <protection locked="0"/>
    </xf>
    <xf numFmtId="3" fontId="21" fillId="54" borderId="43" xfId="0" applyNumberFormat="1" applyFont="1" applyFill="1" applyBorder="1" applyAlignment="1" applyProtection="1">
      <alignment horizontal="right" vertical="center"/>
      <protection locked="0"/>
    </xf>
    <xf numFmtId="0" fontId="23" fillId="0" borderId="40" xfId="0" applyFont="1" applyBorder="1"/>
    <xf numFmtId="0" fontId="0" fillId="0" borderId="0" xfId="0" applyFont="1"/>
    <xf numFmtId="0" fontId="0" fillId="0" borderId="44" xfId="0" applyBorder="1"/>
    <xf numFmtId="0" fontId="0" fillId="0" borderId="41" xfId="0" applyBorder="1"/>
    <xf numFmtId="3" fontId="0" fillId="0" borderId="41" xfId="0" applyNumberFormat="1" applyBorder="1"/>
    <xf numFmtId="3" fontId="0" fillId="0" borderId="45" xfId="0" applyNumberFormat="1" applyBorder="1"/>
    <xf numFmtId="0" fontId="28" fillId="54" borderId="21" xfId="0" applyFont="1" applyFill="1" applyBorder="1"/>
    <xf numFmtId="0" fontId="28" fillId="54" borderId="0" xfId="0" applyFont="1" applyFill="1" applyBorder="1"/>
    <xf numFmtId="0" fontId="47" fillId="0" borderId="19" xfId="0" applyFont="1" applyBorder="1"/>
    <xf numFmtId="0" fontId="28" fillId="54" borderId="22" xfId="0" applyFont="1" applyFill="1" applyBorder="1"/>
    <xf numFmtId="0" fontId="28" fillId="55" borderId="0" xfId="0" applyFont="1" applyFill="1" applyBorder="1"/>
    <xf numFmtId="0" fontId="47" fillId="0" borderId="21" xfId="0" applyFont="1" applyBorder="1"/>
    <xf numFmtId="0" fontId="28" fillId="55" borderId="22" xfId="0" applyFont="1" applyFill="1" applyBorder="1" applyAlignment="1">
      <alignment horizontal="center"/>
    </xf>
    <xf numFmtId="0" fontId="50" fillId="55" borderId="21" xfId="0" applyFont="1" applyFill="1" applyBorder="1"/>
    <xf numFmtId="0" fontId="28" fillId="54" borderId="22" xfId="0" applyFont="1" applyFill="1" applyBorder="1" applyAlignment="1">
      <alignment horizontal="center"/>
    </xf>
    <xf numFmtId="0" fontId="28" fillId="54" borderId="20" xfId="0" applyFont="1" applyFill="1" applyBorder="1"/>
    <xf numFmtId="0" fontId="28" fillId="55" borderId="26" xfId="0" applyFont="1" applyFill="1" applyBorder="1" applyAlignment="1">
      <alignment horizontal="left"/>
    </xf>
    <xf numFmtId="0" fontId="20" fillId="54" borderId="0" xfId="243" applyNumberFormat="1" applyFont="1" applyFill="1" applyAlignment="1">
      <alignment horizontal="center"/>
    </xf>
    <xf numFmtId="0" fontId="21" fillId="54" borderId="0" xfId="243" applyNumberFormat="1" applyFont="1" applyFill="1" applyAlignment="1">
      <alignment horizontal="center"/>
    </xf>
    <xf numFmtId="0" fontId="21" fillId="54" borderId="18" xfId="243" applyNumberFormat="1" applyFont="1" applyFill="1" applyBorder="1" applyAlignment="1">
      <alignment horizontal="center"/>
    </xf>
    <xf numFmtId="0" fontId="21" fillId="54" borderId="24" xfId="243" applyNumberFormat="1" applyFont="1" applyFill="1" applyBorder="1" applyAlignment="1">
      <alignment horizontal="center"/>
    </xf>
    <xf numFmtId="0" fontId="21" fillId="0" borderId="0" xfId="243" applyNumberFormat="1" applyFont="1" applyAlignment="1">
      <alignment horizontal="center"/>
    </xf>
    <xf numFmtId="15" fontId="21" fillId="55" borderId="21" xfId="0" applyNumberFormat="1" applyFont="1" applyFill="1" applyBorder="1" applyAlignment="1">
      <alignment horizontal="center"/>
    </xf>
    <xf numFmtId="0" fontId="47" fillId="0" borderId="26" xfId="0" applyFont="1" applyBorder="1"/>
    <xf numFmtId="0" fontId="21" fillId="55" borderId="21" xfId="0" applyFont="1" applyFill="1" applyBorder="1" applyAlignment="1">
      <alignment horizontal="center"/>
    </xf>
    <xf numFmtId="0" fontId="21" fillId="54" borderId="21" xfId="0" applyFont="1" applyFill="1" applyBorder="1" applyAlignment="1">
      <alignment horizontal="center" vertical="center"/>
    </xf>
    <xf numFmtId="0" fontId="21" fillId="55" borderId="21" xfId="0" applyFont="1" applyFill="1" applyBorder="1" applyAlignment="1">
      <alignment horizontal="center" vertical="center"/>
    </xf>
    <xf numFmtId="14" fontId="0" fillId="0" borderId="0" xfId="0" applyNumberFormat="1" applyAlignment="1">
      <alignment horizontal="center"/>
    </xf>
    <xf numFmtId="14" fontId="0" fillId="0" borderId="21" xfId="0" applyNumberFormat="1" applyBorder="1"/>
    <xf numFmtId="0" fontId="28" fillId="55" borderId="23" xfId="0" applyFont="1" applyFill="1" applyBorder="1" applyAlignment="1">
      <alignment horizontal="left"/>
    </xf>
    <xf numFmtId="168" fontId="21" fillId="55" borderId="21" xfId="0" applyNumberFormat="1" applyFont="1" applyFill="1" applyBorder="1" applyAlignment="1">
      <alignment horizontal="center"/>
    </xf>
    <xf numFmtId="14" fontId="0" fillId="0" borderId="0" xfId="0" applyNumberFormat="1" applyBorder="1"/>
    <xf numFmtId="0" fontId="21" fillId="54" borderId="19" xfId="0" applyFont="1" applyFill="1" applyBorder="1" applyAlignment="1">
      <alignment horizontal="center"/>
    </xf>
    <xf numFmtId="0" fontId="21" fillId="55" borderId="19" xfId="0" applyFont="1" applyFill="1" applyBorder="1" applyAlignment="1">
      <alignment horizontal="center"/>
    </xf>
    <xf numFmtId="0" fontId="0" fillId="0" borderId="28" xfId="0" applyBorder="1" applyAlignment="1">
      <alignment horizontal="center"/>
    </xf>
    <xf numFmtId="0" fontId="21" fillId="55" borderId="20" xfId="0" applyFont="1" applyFill="1" applyBorder="1"/>
    <xf numFmtId="0" fontId="21" fillId="55" borderId="22" xfId="0" applyFont="1" applyFill="1" applyBorder="1"/>
    <xf numFmtId="0" fontId="21" fillId="54" borderId="18" xfId="0" applyNumberFormat="1" applyFont="1" applyFill="1" applyBorder="1"/>
    <xf numFmtId="3" fontId="0" fillId="0" borderId="0" xfId="0" applyNumberFormat="1" applyAlignment="1">
      <alignment horizontal="right" vertical="top"/>
    </xf>
    <xf numFmtId="14" fontId="0" fillId="0" borderId="0" xfId="0" applyNumberFormat="1" applyAlignment="1">
      <alignment horizontal="right" vertical="top"/>
    </xf>
    <xf numFmtId="0" fontId="21" fillId="0" borderId="21" xfId="0" applyFont="1" applyBorder="1"/>
    <xf numFmtId="0" fontId="21" fillId="0" borderId="28" xfId="0" applyFont="1" applyBorder="1" applyAlignment="1">
      <alignment horizontal="center"/>
    </xf>
    <xf numFmtId="0" fontId="21" fillId="0" borderId="29" xfId="0" applyFont="1" applyBorder="1" applyAlignment="1">
      <alignment horizontal="center"/>
    </xf>
    <xf numFmtId="0" fontId="21" fillId="0" borderId="19" xfId="0" applyFont="1" applyBorder="1" applyAlignment="1">
      <alignment horizontal="center"/>
    </xf>
    <xf numFmtId="0" fontId="21" fillId="0" borderId="21" xfId="0" applyFont="1" applyBorder="1" applyAlignment="1">
      <alignment horizontal="center"/>
    </xf>
    <xf numFmtId="0" fontId="21" fillId="0" borderId="29" xfId="0" applyFont="1" applyBorder="1"/>
    <xf numFmtId="0" fontId="26" fillId="0" borderId="19" xfId="0" applyFont="1" applyBorder="1"/>
    <xf numFmtId="0" fontId="26" fillId="0" borderId="21" xfId="0" applyFont="1" applyBorder="1"/>
    <xf numFmtId="0" fontId="28" fillId="0" borderId="19" xfId="0" applyFont="1" applyBorder="1"/>
    <xf numFmtId="0" fontId="28" fillId="0" borderId="21" xfId="0" applyFont="1" applyBorder="1"/>
    <xf numFmtId="0" fontId="22" fillId="51" borderId="30" xfId="0" applyFont="1" applyFill="1" applyBorder="1" applyAlignment="1">
      <alignment horizontal="center" vertical="center" wrapText="1"/>
    </xf>
    <xf numFmtId="4" fontId="22" fillId="5" borderId="30" xfId="0" applyNumberFormat="1" applyFont="1" applyFill="1" applyBorder="1" applyAlignment="1" applyProtection="1">
      <alignment horizontal="center" vertical="center" wrapText="1"/>
      <protection locked="0"/>
    </xf>
    <xf numFmtId="10" fontId="22" fillId="54" borderId="0" xfId="395" applyNumberFormat="1" applyFont="1" applyFill="1" applyBorder="1" applyAlignment="1" applyProtection="1">
      <alignment horizontal="center" vertical="center"/>
      <protection locked="0"/>
    </xf>
    <xf numFmtId="3" fontId="22" fillId="54" borderId="0" xfId="0" applyNumberFormat="1" applyFont="1" applyFill="1" applyBorder="1" applyAlignment="1" applyProtection="1">
      <alignment horizontal="right" vertical="center"/>
      <protection locked="0"/>
    </xf>
    <xf numFmtId="0" fontId="23" fillId="54" borderId="0" xfId="0" applyFont="1" applyFill="1" applyBorder="1" applyAlignment="1">
      <alignment vertical="center"/>
    </xf>
    <xf numFmtId="3" fontId="23" fillId="54" borderId="0" xfId="0" applyNumberFormat="1" applyFont="1" applyFill="1" applyBorder="1" applyAlignment="1" applyProtection="1">
      <alignment horizontal="right" vertical="center"/>
      <protection locked="0"/>
    </xf>
    <xf numFmtId="10" fontId="23" fillId="54" borderId="0" xfId="395" applyNumberFormat="1" applyFont="1" applyFill="1" applyBorder="1" applyAlignment="1" applyProtection="1">
      <alignment horizontal="center" vertical="center"/>
      <protection locked="0"/>
    </xf>
    <xf numFmtId="10" fontId="22" fillId="55" borderId="0" xfId="0" applyNumberFormat="1" applyFont="1" applyFill="1" applyBorder="1" applyAlignment="1" applyProtection="1">
      <alignment horizontal="center" vertical="center"/>
      <protection locked="0"/>
    </xf>
    <xf numFmtId="4" fontId="22" fillId="55" borderId="0" xfId="0" applyNumberFormat="1" applyFont="1" applyFill="1" applyBorder="1" applyAlignment="1" applyProtection="1">
      <alignment horizontal="right" vertical="center"/>
      <protection locked="0"/>
    </xf>
    <xf numFmtId="3" fontId="51" fillId="55" borderId="0" xfId="0" applyNumberFormat="1" applyFont="1" applyFill="1" applyBorder="1" applyAlignment="1" applyProtection="1">
      <alignment horizontal="right" vertical="center"/>
      <protection locked="0"/>
    </xf>
    <xf numFmtId="10" fontId="51" fillId="55" borderId="0" xfId="0" applyNumberFormat="1" applyFont="1" applyFill="1" applyBorder="1" applyAlignment="1" applyProtection="1">
      <alignment horizontal="center" vertical="center"/>
      <protection locked="0"/>
    </xf>
    <xf numFmtId="10" fontId="51" fillId="55" borderId="0" xfId="395" applyNumberFormat="1" applyFont="1" applyFill="1" applyBorder="1" applyAlignment="1" applyProtection="1">
      <alignment horizontal="center" vertical="center"/>
      <protection locked="0"/>
    </xf>
    <xf numFmtId="4" fontId="51" fillId="55" borderId="0" xfId="0" applyNumberFormat="1" applyFont="1" applyFill="1" applyBorder="1" applyAlignment="1" applyProtection="1">
      <alignment horizontal="right" vertical="center"/>
      <protection locked="0"/>
    </xf>
    <xf numFmtId="17" fontId="20" fillId="62" borderId="0" xfId="0" applyNumberFormat="1" applyFont="1" applyFill="1" applyBorder="1" applyAlignment="1">
      <alignment horizontal="center" vertical="justify"/>
    </xf>
    <xf numFmtId="0" fontId="19" fillId="54" borderId="28" xfId="0" applyFont="1" applyFill="1" applyBorder="1" applyAlignment="1">
      <alignment horizontal="center" vertical="center"/>
    </xf>
    <xf numFmtId="0" fontId="19" fillId="54" borderId="28" xfId="0" applyFont="1" applyFill="1" applyBorder="1" applyAlignment="1">
      <alignment horizontal="center" vertical="center" wrapText="1"/>
    </xf>
    <xf numFmtId="0" fontId="19" fillId="54" borderId="31" xfId="0" applyFont="1" applyFill="1" applyBorder="1" applyAlignment="1">
      <alignment horizontal="center" vertical="center"/>
    </xf>
    <xf numFmtId="0" fontId="19" fillId="54" borderId="31" xfId="0" applyFont="1" applyFill="1" applyBorder="1" applyAlignment="1">
      <alignment horizontal="center" vertical="center" wrapText="1"/>
    </xf>
    <xf numFmtId="0" fontId="19" fillId="54" borderId="28" xfId="0" applyFont="1" applyFill="1" applyBorder="1" applyAlignment="1">
      <alignment horizontal="center" vertical="justify"/>
    </xf>
    <xf numFmtId="15" fontId="28" fillId="55" borderId="29" xfId="0" applyNumberFormat="1" applyFont="1" applyFill="1" applyBorder="1" applyAlignment="1">
      <alignment horizontal="center"/>
    </xf>
    <xf numFmtId="168" fontId="28" fillId="55" borderId="29" xfId="0" applyNumberFormat="1" applyFont="1" applyFill="1" applyBorder="1" applyAlignment="1">
      <alignment horizontal="center"/>
    </xf>
    <xf numFmtId="0" fontId="28" fillId="54" borderId="21" xfId="0" applyFont="1" applyFill="1" applyBorder="1" applyAlignment="1">
      <alignment horizontal="center"/>
    </xf>
    <xf numFmtId="0" fontId="28" fillId="55" borderId="29" xfId="0" applyFont="1" applyFill="1" applyBorder="1" applyAlignment="1">
      <alignment horizontal="center"/>
    </xf>
    <xf numFmtId="3" fontId="28" fillId="54" borderId="29" xfId="0" applyNumberFormat="1" applyFont="1" applyFill="1" applyBorder="1" applyAlignment="1" applyProtection="1">
      <alignment horizontal="right" vertical="center"/>
      <protection locked="0"/>
    </xf>
    <xf numFmtId="168" fontId="28" fillId="4" borderId="29" xfId="0" applyNumberFormat="1" applyFont="1" applyFill="1" applyBorder="1" applyAlignment="1">
      <alignment horizontal="center"/>
    </xf>
    <xf numFmtId="0" fontId="47" fillId="0" borderId="0" xfId="0" applyFont="1" applyAlignment="1">
      <alignment horizontal="center"/>
    </xf>
    <xf numFmtId="0" fontId="47" fillId="0" borderId="21" xfId="0" applyFont="1" applyBorder="1" applyAlignment="1">
      <alignment horizontal="center"/>
    </xf>
    <xf numFmtId="0" fontId="47" fillId="4" borderId="0" xfId="0" applyFont="1" applyFill="1" applyAlignment="1">
      <alignment horizontal="center"/>
    </xf>
    <xf numFmtId="15" fontId="28" fillId="55" borderId="21" xfId="0" applyNumberFormat="1" applyFont="1" applyFill="1" applyBorder="1" applyAlignment="1">
      <alignment horizontal="center"/>
    </xf>
    <xf numFmtId="0" fontId="47" fillId="4" borderId="29" xfId="0" applyFont="1" applyFill="1" applyBorder="1" applyAlignment="1">
      <alignment horizontal="center"/>
    </xf>
    <xf numFmtId="0" fontId="47" fillId="0" borderId="29" xfId="0" applyFont="1" applyBorder="1" applyAlignment="1">
      <alignment horizontal="center"/>
    </xf>
    <xf numFmtId="0" fontId="47" fillId="4" borderId="31" xfId="0" applyFont="1" applyFill="1" applyBorder="1" applyAlignment="1">
      <alignment horizontal="center"/>
    </xf>
    <xf numFmtId="0" fontId="28" fillId="54" borderId="26" xfId="0" applyFont="1" applyFill="1" applyBorder="1" applyAlignment="1">
      <alignment horizontal="center"/>
    </xf>
    <xf numFmtId="0" fontId="47" fillId="0" borderId="31" xfId="0" applyFont="1" applyBorder="1" applyAlignment="1">
      <alignment horizontal="center"/>
    </xf>
    <xf numFmtId="0" fontId="28" fillId="55" borderId="18" xfId="0" applyFont="1" applyFill="1" applyBorder="1"/>
    <xf numFmtId="0" fontId="47" fillId="4" borderId="30" xfId="0" applyFont="1" applyFill="1" applyBorder="1" applyAlignment="1">
      <alignment horizontal="center"/>
    </xf>
    <xf numFmtId="0" fontId="28" fillId="54" borderId="23" xfId="0" applyFont="1" applyFill="1" applyBorder="1" applyAlignment="1">
      <alignment horizontal="center"/>
    </xf>
    <xf numFmtId="0" fontId="47" fillId="0" borderId="23" xfId="0" applyFont="1" applyBorder="1" applyAlignment="1">
      <alignment horizontal="center"/>
    </xf>
    <xf numFmtId="0" fontId="47" fillId="0" borderId="18" xfId="0" applyFont="1" applyBorder="1"/>
    <xf numFmtId="0" fontId="47" fillId="0" borderId="23" xfId="0" applyFont="1" applyBorder="1"/>
    <xf numFmtId="0" fontId="47" fillId="0" borderId="26" xfId="0" applyFont="1" applyBorder="1" applyAlignment="1">
      <alignment horizontal="center"/>
    </xf>
    <xf numFmtId="0" fontId="47" fillId="0" borderId="21" xfId="0" applyFont="1" applyBorder="1" applyAlignment="1">
      <alignment vertical="top"/>
    </xf>
    <xf numFmtId="0" fontId="47" fillId="0" borderId="26" xfId="0" applyFont="1" applyBorder="1" applyAlignment="1">
      <alignment vertical="top"/>
    </xf>
    <xf numFmtId="0" fontId="28" fillId="55" borderId="27" xfId="0" applyFont="1" applyFill="1" applyBorder="1" applyAlignment="1">
      <alignment horizontal="center"/>
    </xf>
    <xf numFmtId="0" fontId="28" fillId="54" borderId="23" xfId="0" applyFont="1" applyFill="1" applyBorder="1"/>
    <xf numFmtId="0" fontId="28" fillId="54" borderId="24" xfId="0" applyFont="1" applyFill="1" applyBorder="1" applyAlignment="1">
      <alignment horizontal="center"/>
    </xf>
    <xf numFmtId="3" fontId="19" fillId="54" borderId="30" xfId="0" applyNumberFormat="1" applyFont="1" applyFill="1" applyBorder="1" applyAlignment="1" applyProtection="1">
      <alignment horizontal="right" vertical="center"/>
      <protection locked="0"/>
    </xf>
    <xf numFmtId="3" fontId="28" fillId="54" borderId="0" xfId="0" applyNumberFormat="1" applyFont="1" applyFill="1" applyBorder="1" applyAlignment="1" applyProtection="1">
      <alignment horizontal="right" vertical="center"/>
      <protection locked="0"/>
    </xf>
    <xf numFmtId="168" fontId="21" fillId="55" borderId="30" xfId="0" applyNumberFormat="1" applyFont="1" applyFill="1" applyBorder="1" applyAlignment="1">
      <alignment horizontal="center"/>
    </xf>
    <xf numFmtId="0" fontId="21" fillId="54" borderId="30" xfId="0" applyFont="1" applyFill="1" applyBorder="1" applyAlignment="1">
      <alignment horizontal="center"/>
    </xf>
    <xf numFmtId="0" fontId="21" fillId="55" borderId="30" xfId="0" applyFont="1" applyFill="1" applyBorder="1" applyAlignment="1">
      <alignment horizontal="center"/>
    </xf>
    <xf numFmtId="0" fontId="19" fillId="54" borderId="28" xfId="243" applyNumberFormat="1" applyFont="1" applyFill="1" applyBorder="1" applyAlignment="1">
      <alignment horizontal="center" vertical="justify"/>
    </xf>
    <xf numFmtId="0" fontId="19" fillId="54" borderId="31" xfId="243" applyNumberFormat="1" applyFont="1" applyFill="1" applyBorder="1" applyAlignment="1">
      <alignment horizontal="center" vertical="center"/>
    </xf>
    <xf numFmtId="15" fontId="28" fillId="54" borderId="21" xfId="0" applyNumberFormat="1" applyFont="1" applyFill="1" applyBorder="1" applyAlignment="1">
      <alignment horizontal="center"/>
    </xf>
    <xf numFmtId="0" fontId="28" fillId="54" borderId="29" xfId="243" applyNumberFormat="1" applyFont="1" applyFill="1" applyBorder="1" applyAlignment="1">
      <alignment horizontal="center"/>
    </xf>
    <xf numFmtId="0" fontId="28" fillId="54" borderId="29" xfId="0" applyFont="1" applyFill="1" applyBorder="1" applyAlignment="1">
      <alignment horizontal="center" vertical="center"/>
    </xf>
    <xf numFmtId="0" fontId="28" fillId="55" borderId="29" xfId="243" applyNumberFormat="1" applyFont="1" applyFill="1" applyBorder="1" applyAlignment="1">
      <alignment horizontal="center"/>
    </xf>
    <xf numFmtId="0" fontId="28" fillId="55" borderId="29" xfId="0" applyFont="1" applyFill="1" applyBorder="1" applyAlignment="1">
      <alignment horizontal="center" vertical="center"/>
    </xf>
    <xf numFmtId="14" fontId="47" fillId="0" borderId="0" xfId="0" applyNumberFormat="1" applyFont="1" applyAlignment="1">
      <alignment horizontal="center" vertical="top"/>
    </xf>
    <xf numFmtId="0" fontId="28" fillId="55" borderId="0" xfId="243" applyNumberFormat="1" applyFont="1" applyFill="1" applyBorder="1" applyAlignment="1">
      <alignment horizontal="center"/>
    </xf>
    <xf numFmtId="0" fontId="28" fillId="55" borderId="0" xfId="0" applyFont="1" applyFill="1" applyBorder="1" applyAlignment="1">
      <alignment horizontal="center"/>
    </xf>
    <xf numFmtId="0" fontId="50" fillId="55" borderId="0" xfId="0" applyFont="1" applyFill="1" applyBorder="1"/>
    <xf numFmtId="0" fontId="47" fillId="0" borderId="0" xfId="0" applyFont="1" applyAlignment="1">
      <alignment vertical="top"/>
    </xf>
    <xf numFmtId="0" fontId="19" fillId="54" borderId="26" xfId="0" applyFont="1" applyFill="1" applyBorder="1" applyAlignment="1">
      <alignment horizontal="center" vertical="center"/>
    </xf>
    <xf numFmtId="3" fontId="28" fillId="54" borderId="21" xfId="0" applyNumberFormat="1" applyFont="1" applyFill="1" applyBorder="1" applyAlignment="1" applyProtection="1">
      <alignment horizontal="right" vertical="center"/>
      <protection locked="0"/>
    </xf>
    <xf numFmtId="3" fontId="28" fillId="54" borderId="31" xfId="0" applyNumberFormat="1" applyFont="1" applyFill="1" applyBorder="1" applyAlignment="1" applyProtection="1">
      <alignment horizontal="right" vertical="center"/>
      <protection locked="0"/>
    </xf>
    <xf numFmtId="3" fontId="28" fillId="54" borderId="28" xfId="0" applyNumberFormat="1" applyFont="1" applyFill="1" applyBorder="1" applyAlignment="1" applyProtection="1">
      <alignment horizontal="right" vertical="center"/>
      <protection locked="0"/>
    </xf>
    <xf numFmtId="3" fontId="47" fillId="0" borderId="29" xfId="0" applyNumberFormat="1" applyFont="1" applyBorder="1" applyAlignment="1">
      <alignment horizontal="right" vertical="top"/>
    </xf>
    <xf numFmtId="0" fontId="47" fillId="0" borderId="29" xfId="0" applyFont="1" applyBorder="1"/>
    <xf numFmtId="1" fontId="47" fillId="0" borderId="0" xfId="243" applyNumberFormat="1" applyFont="1" applyAlignment="1">
      <alignment horizontal="right"/>
    </xf>
    <xf numFmtId="0" fontId="28" fillId="55" borderId="21" xfId="0" applyFont="1" applyFill="1" applyBorder="1" applyAlignment="1">
      <alignment horizontal="center"/>
    </xf>
    <xf numFmtId="0" fontId="28" fillId="55" borderId="31" xfId="0" applyFont="1" applyFill="1" applyBorder="1" applyAlignment="1">
      <alignment horizontal="center"/>
    </xf>
    <xf numFmtId="0" fontId="28" fillId="55" borderId="26" xfId="0" applyFont="1" applyFill="1" applyBorder="1" applyAlignment="1">
      <alignment horizontal="center"/>
    </xf>
    <xf numFmtId="0" fontId="28" fillId="54" borderId="27" xfId="0" applyFont="1" applyFill="1" applyBorder="1" applyAlignment="1">
      <alignment horizontal="center"/>
    </xf>
    <xf numFmtId="1" fontId="47" fillId="0" borderId="19" xfId="243" applyNumberFormat="1" applyFont="1" applyBorder="1" applyAlignment="1">
      <alignment horizontal="right"/>
    </xf>
    <xf numFmtId="1" fontId="47" fillId="0" borderId="21" xfId="243" applyNumberFormat="1" applyFont="1" applyBorder="1" applyAlignment="1">
      <alignment horizontal="right"/>
    </xf>
    <xf numFmtId="1" fontId="47" fillId="0" borderId="26" xfId="243" applyNumberFormat="1" applyFont="1" applyBorder="1" applyAlignment="1">
      <alignment horizontal="right"/>
    </xf>
    <xf numFmtId="0" fontId="28" fillId="54" borderId="29" xfId="0" applyFont="1" applyFill="1" applyBorder="1" applyAlignment="1">
      <alignment horizontal="center"/>
    </xf>
    <xf numFmtId="3" fontId="28" fillId="54" borderId="19" xfId="0" applyNumberFormat="1" applyFont="1" applyFill="1" applyBorder="1" applyAlignment="1" applyProtection="1">
      <alignment horizontal="right" vertical="center"/>
      <protection locked="0"/>
    </xf>
    <xf numFmtId="3" fontId="21" fillId="54" borderId="28" xfId="0" applyNumberFormat="1" applyFont="1" applyFill="1" applyBorder="1" applyAlignment="1" applyProtection="1">
      <alignment horizontal="right" vertical="center"/>
      <protection locked="0"/>
    </xf>
    <xf numFmtId="3" fontId="21" fillId="54" borderId="19" xfId="0" applyNumberFormat="1" applyFont="1" applyFill="1" applyBorder="1" applyAlignment="1" applyProtection="1">
      <alignment horizontal="right" vertical="center"/>
      <protection locked="0"/>
    </xf>
    <xf numFmtId="3" fontId="0" fillId="0" borderId="29" xfId="0" applyNumberFormat="1" applyBorder="1" applyAlignment="1">
      <alignment horizontal="right" vertical="top"/>
    </xf>
    <xf numFmtId="3" fontId="0" fillId="0" borderId="31" xfId="0" applyNumberFormat="1" applyBorder="1" applyAlignment="1">
      <alignment horizontal="right" vertical="top"/>
    </xf>
    <xf numFmtId="17" fontId="20" fillId="62" borderId="0" xfId="0" applyNumberFormat="1" applyFont="1" applyFill="1" applyBorder="1" applyAlignment="1">
      <alignment horizontal="center" vertical="center" wrapText="1"/>
    </xf>
    <xf numFmtId="14" fontId="28" fillId="54" borderId="21" xfId="0" applyNumberFormat="1" applyFont="1" applyFill="1" applyBorder="1" applyAlignment="1">
      <alignment horizontal="center" vertical="center"/>
    </xf>
    <xf numFmtId="0" fontId="19" fillId="54" borderId="0" xfId="0" applyFont="1" applyFill="1" applyBorder="1" applyAlignment="1">
      <alignment horizontal="center"/>
    </xf>
    <xf numFmtId="0" fontId="19" fillId="54" borderId="22" xfId="0" applyFont="1" applyFill="1" applyBorder="1" applyAlignment="1">
      <alignment horizontal="center"/>
    </xf>
    <xf numFmtId="167" fontId="28" fillId="54" borderId="29" xfId="243" applyNumberFormat="1" applyFont="1" applyFill="1" applyBorder="1" applyAlignment="1">
      <alignment horizontal="center" vertical="center"/>
    </xf>
    <xf numFmtId="167" fontId="28" fillId="54" borderId="29" xfId="243" applyNumberFormat="1" applyFont="1" applyFill="1" applyBorder="1" applyAlignment="1">
      <alignment horizontal="right" vertical="center"/>
    </xf>
    <xf numFmtId="14" fontId="28" fillId="54" borderId="21" xfId="0" applyNumberFormat="1" applyFont="1" applyFill="1" applyBorder="1" applyAlignment="1">
      <alignment horizontal="center"/>
    </xf>
    <xf numFmtId="167" fontId="28" fillId="54" borderId="29" xfId="243" applyNumberFormat="1" applyFont="1" applyFill="1" applyBorder="1" applyAlignment="1" applyProtection="1">
      <alignment horizontal="right" vertical="center"/>
      <protection locked="0"/>
    </xf>
    <xf numFmtId="14" fontId="28" fillId="55" borderId="29" xfId="0" applyNumberFormat="1" applyFont="1" applyFill="1" applyBorder="1" applyAlignment="1">
      <alignment horizontal="center"/>
    </xf>
    <xf numFmtId="167" fontId="28" fillId="54" borderId="29" xfId="243" applyNumberFormat="1" applyFont="1" applyFill="1" applyBorder="1" applyAlignment="1" applyProtection="1">
      <alignment horizontal="center" vertical="center"/>
      <protection locked="0"/>
    </xf>
    <xf numFmtId="3" fontId="28" fillId="54" borderId="29" xfId="0" applyNumberFormat="1" applyFont="1" applyFill="1" applyBorder="1" applyAlignment="1" applyProtection="1">
      <alignment horizontal="center" vertical="center"/>
      <protection locked="0"/>
    </xf>
    <xf numFmtId="0" fontId="28" fillId="55" borderId="22" xfId="0" applyFont="1" applyFill="1" applyBorder="1"/>
    <xf numFmtId="0" fontId="28" fillId="55" borderId="27" xfId="0" applyFont="1" applyFill="1" applyBorder="1"/>
    <xf numFmtId="0" fontId="28" fillId="0" borderId="21" xfId="0" applyFont="1" applyBorder="1" applyAlignment="1">
      <alignment vertical="top"/>
    </xf>
    <xf numFmtId="0" fontId="28" fillId="0" borderId="26" xfId="0" applyFont="1" applyBorder="1" applyAlignment="1">
      <alignment vertical="top"/>
    </xf>
    <xf numFmtId="167" fontId="28" fillId="54" borderId="21" xfId="243" applyNumberFormat="1" applyFont="1" applyFill="1" applyBorder="1" applyAlignment="1">
      <alignment horizontal="left" vertical="center"/>
    </xf>
    <xf numFmtId="167" fontId="28" fillId="54" borderId="21" xfId="243" applyNumberFormat="1" applyFont="1" applyFill="1" applyBorder="1" applyAlignment="1" applyProtection="1">
      <alignment horizontal="left" vertical="center"/>
      <protection locked="0"/>
    </xf>
    <xf numFmtId="167" fontId="28" fillId="54" borderId="28" xfId="243" applyNumberFormat="1" applyFont="1" applyFill="1" applyBorder="1" applyAlignment="1">
      <alignment horizontal="left" vertical="center"/>
    </xf>
    <xf numFmtId="167" fontId="47" fillId="0" borderId="21" xfId="243" applyNumberFormat="1" applyFont="1" applyBorder="1" applyAlignment="1">
      <alignment horizontal="left"/>
    </xf>
    <xf numFmtId="167" fontId="28" fillId="54" borderId="19" xfId="243" applyNumberFormat="1" applyFont="1" applyFill="1" applyBorder="1" applyAlignment="1">
      <alignment horizontal="left" vertical="center"/>
    </xf>
    <xf numFmtId="0" fontId="21" fillId="54" borderId="0" xfId="0" applyFont="1" applyFill="1" applyAlignment="1">
      <alignment/>
    </xf>
    <xf numFmtId="0" fontId="21" fillId="54" borderId="18" xfId="0" applyFont="1" applyFill="1" applyBorder="1" applyAlignment="1">
      <alignment/>
    </xf>
    <xf numFmtId="167" fontId="28" fillId="54" borderId="21" xfId="243" applyNumberFormat="1" applyFont="1" applyFill="1" applyBorder="1" applyAlignment="1">
      <alignment vertical="center"/>
    </xf>
    <xf numFmtId="167" fontId="28" fillId="54" borderId="21" xfId="243" applyNumberFormat="1" applyFont="1" applyFill="1" applyBorder="1" applyAlignment="1" applyProtection="1">
      <alignment vertical="center"/>
      <protection locked="0"/>
    </xf>
    <xf numFmtId="167" fontId="47" fillId="0" borderId="0" xfId="243" applyNumberFormat="1" applyFont="1" applyAlignment="1">
      <alignment/>
    </xf>
    <xf numFmtId="3" fontId="28" fillId="54" borderId="21" xfId="0" applyNumberFormat="1" applyFont="1" applyFill="1" applyBorder="1" applyAlignment="1" applyProtection="1">
      <alignment vertical="center"/>
      <protection locked="0"/>
    </xf>
    <xf numFmtId="3" fontId="20" fillId="54" borderId="30" xfId="0" applyNumberFormat="1" applyFont="1" applyFill="1" applyBorder="1" applyAlignment="1" applyProtection="1">
      <alignment vertical="center"/>
      <protection locked="0"/>
    </xf>
    <xf numFmtId="3" fontId="21" fillId="54" borderId="24" xfId="0" applyNumberFormat="1" applyFont="1" applyFill="1" applyBorder="1" applyAlignment="1">
      <alignment/>
    </xf>
    <xf numFmtId="0" fontId="21" fillId="0" borderId="0" xfId="0" applyFont="1" applyAlignment="1">
      <alignment/>
    </xf>
    <xf numFmtId="3" fontId="21" fillId="0" borderId="0" xfId="0" applyNumberFormat="1" applyFont="1" applyAlignment="1">
      <alignment/>
    </xf>
    <xf numFmtId="0" fontId="28" fillId="0" borderId="0" xfId="0" applyFont="1" applyAlignment="1">
      <alignment vertical="top"/>
    </xf>
    <xf numFmtId="3" fontId="28" fillId="0" borderId="29" xfId="0" applyNumberFormat="1" applyFont="1" applyBorder="1" applyAlignment="1">
      <alignment horizontal="right" vertical="top"/>
    </xf>
    <xf numFmtId="3" fontId="21" fillId="0" borderId="46" xfId="0" applyNumberFormat="1" applyFont="1" applyBorder="1"/>
    <xf numFmtId="3" fontId="0" fillId="0" borderId="0" xfId="0" applyNumberFormat="1" applyAlignment="1">
      <alignment horizontal="right" vertical="top"/>
    </xf>
    <xf numFmtId="3" fontId="0" fillId="0" borderId="0" xfId="0" applyNumberFormat="1" applyAlignment="1">
      <alignment horizontal="right" vertical="top"/>
    </xf>
    <xf numFmtId="0" fontId="28" fillId="55" borderId="20" xfId="0" applyFont="1" applyFill="1" applyBorder="1" applyAlignment="1">
      <alignment horizontal="center"/>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0" fontId="21" fillId="55" borderId="0" xfId="0" applyFont="1" applyFill="1"/>
    <xf numFmtId="0" fontId="20" fillId="55" borderId="0" xfId="0" applyFont="1" applyFill="1" applyBorder="1" applyAlignment="1">
      <alignment horizontal="center" vertical="justify"/>
    </xf>
    <xf numFmtId="0" fontId="20" fillId="55" borderId="0" xfId="0" applyFont="1" applyFill="1" applyBorder="1" applyAlignment="1">
      <alignment horizontal="center" vertical="center" wrapText="1"/>
    </xf>
    <xf numFmtId="17" fontId="20" fillId="55" borderId="18" xfId="0" applyNumberFormat="1" applyFont="1" applyFill="1" applyBorder="1" applyAlignment="1" quotePrefix="1">
      <alignment horizontal="right" vertical="center"/>
    </xf>
    <xf numFmtId="0" fontId="19" fillId="55" borderId="28" xfId="0" applyFont="1" applyFill="1" applyBorder="1" applyAlignment="1">
      <alignment horizontal="center" vertical="center"/>
    </xf>
    <xf numFmtId="0" fontId="19" fillId="55" borderId="31" xfId="0" applyFont="1" applyFill="1" applyBorder="1" applyAlignment="1">
      <alignment horizontal="center" vertical="center"/>
    </xf>
    <xf numFmtId="3" fontId="28" fillId="55" borderId="29" xfId="0" applyNumberFormat="1" applyFont="1" applyFill="1" applyBorder="1" applyAlignment="1" applyProtection="1">
      <alignment horizontal="right" vertical="center"/>
      <protection locked="0"/>
    </xf>
    <xf numFmtId="3" fontId="20" fillId="55" borderId="30" xfId="0" applyNumberFormat="1" applyFont="1" applyFill="1" applyBorder="1" applyAlignment="1" applyProtection="1">
      <alignment horizontal="right" vertical="center"/>
      <protection locked="0"/>
    </xf>
    <xf numFmtId="0" fontId="21" fillId="55" borderId="25" xfId="0" applyFont="1" applyFill="1" applyBorder="1"/>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282" applyNumberFormat="1" applyAlignment="1">
      <alignment horizontal="right" vertical="top"/>
      <protection/>
    </xf>
    <xf numFmtId="3" fontId="0" fillId="0" borderId="0" xfId="0" applyNumberFormat="1" applyAlignment="1">
      <alignment horizontal="right" vertical="top"/>
    </xf>
    <xf numFmtId="3" fontId="0" fillId="0" borderId="0" xfId="0" applyNumberFormat="1" applyAlignment="1">
      <alignment horizontal="right" vertical="top"/>
    </xf>
    <xf numFmtId="3" fontId="0" fillId="0" borderId="0" xfId="0" applyNumberFormat="1" applyAlignment="1">
      <alignment horizontal="right" vertical="top"/>
    </xf>
    <xf numFmtId="3" fontId="0" fillId="0" borderId="0" xfId="0" applyNumberFormat="1" applyAlignment="1">
      <alignment horizontal="right" vertical="top"/>
    </xf>
    <xf numFmtId="3" fontId="0" fillId="0" borderId="0" xfId="0" applyNumberFormat="1" applyAlignment="1">
      <alignment horizontal="right" vertical="top"/>
    </xf>
    <xf numFmtId="3" fontId="0" fillId="0" borderId="0" xfId="0" applyNumberFormat="1" applyAlignment="1">
      <alignment horizontal="right" vertical="top"/>
    </xf>
    <xf numFmtId="3" fontId="0" fillId="0" borderId="0" xfId="0" applyNumberFormat="1" applyAlignment="1">
      <alignment horizontal="right" vertical="top"/>
    </xf>
    <xf numFmtId="3" fontId="0" fillId="0" borderId="0" xfId="0" applyNumberFormat="1" applyAlignment="1">
      <alignment horizontal="right" vertical="top"/>
    </xf>
    <xf numFmtId="3" fontId="0" fillId="0" borderId="0" xfId="0" applyNumberFormat="1" applyAlignment="1">
      <alignment horizontal="right" vertical="top"/>
    </xf>
    <xf numFmtId="3" fontId="0" fillId="0" borderId="0" xfId="0" applyNumberFormat="1" applyAlignment="1">
      <alignment horizontal="right" vertical="top"/>
    </xf>
    <xf numFmtId="3" fontId="48" fillId="0" borderId="0" xfId="0" applyNumberFormat="1" applyFont="1" applyAlignment="1">
      <alignment horizontal="right" vertical="top"/>
    </xf>
    <xf numFmtId="0" fontId="27" fillId="54" borderId="24" xfId="0" applyFont="1" applyFill="1" applyBorder="1" applyAlignment="1">
      <alignment horizontal="right"/>
    </xf>
    <xf numFmtId="0" fontId="27" fillId="54" borderId="25" xfId="0" applyFont="1" applyFill="1" applyBorder="1" applyAlignment="1">
      <alignment horizontal="right"/>
    </xf>
    <xf numFmtId="0" fontId="20" fillId="54" borderId="28" xfId="0" applyFont="1" applyFill="1" applyBorder="1" applyAlignment="1">
      <alignment horizontal="center" vertical="center"/>
    </xf>
    <xf numFmtId="0" fontId="20" fillId="54" borderId="31" xfId="0" applyFont="1" applyFill="1" applyBorder="1" applyAlignment="1">
      <alignment horizontal="center" vertical="center"/>
    </xf>
    <xf numFmtId="0" fontId="20" fillId="54" borderId="23" xfId="0" applyFont="1" applyFill="1" applyBorder="1" applyAlignment="1">
      <alignment horizontal="center"/>
    </xf>
    <xf numFmtId="0" fontId="20" fillId="54" borderId="24" xfId="0" applyFont="1" applyFill="1" applyBorder="1" applyAlignment="1">
      <alignment horizontal="center"/>
    </xf>
    <xf numFmtId="0" fontId="20" fillId="54" borderId="25" xfId="0" applyFont="1" applyFill="1" applyBorder="1" applyAlignment="1">
      <alignment horizontal="center"/>
    </xf>
    <xf numFmtId="0" fontId="19" fillId="54" borderId="28" xfId="0" applyFont="1" applyFill="1" applyBorder="1" applyAlignment="1">
      <alignment horizontal="center" vertical="center"/>
    </xf>
    <xf numFmtId="0" fontId="19" fillId="54" borderId="31" xfId="0" applyFont="1" applyFill="1" applyBorder="1" applyAlignment="1">
      <alignment horizontal="center" vertical="center"/>
    </xf>
    <xf numFmtId="0" fontId="27" fillId="54" borderId="24" xfId="0" applyFont="1" applyFill="1" applyBorder="1" applyAlignment="1">
      <alignment horizontal="center"/>
    </xf>
    <xf numFmtId="0" fontId="27" fillId="54" borderId="25" xfId="0" applyFont="1" applyFill="1" applyBorder="1" applyAlignment="1">
      <alignment horizontal="center"/>
    </xf>
    <xf numFmtId="0" fontId="24" fillId="62" borderId="0" xfId="0" applyFont="1" applyFill="1" applyAlignment="1">
      <alignment horizontal="center"/>
    </xf>
    <xf numFmtId="0" fontId="19" fillId="54" borderId="23" xfId="0" applyFont="1" applyFill="1" applyBorder="1" applyAlignment="1">
      <alignment horizontal="center"/>
    </xf>
    <xf numFmtId="0" fontId="19" fillId="54" borderId="24" xfId="0" applyFont="1" applyFill="1" applyBorder="1" applyAlignment="1">
      <alignment horizontal="center"/>
    </xf>
    <xf numFmtId="0" fontId="19" fillId="54" borderId="25" xfId="0" applyFont="1" applyFill="1" applyBorder="1" applyAlignment="1">
      <alignment horizontal="center"/>
    </xf>
    <xf numFmtId="0" fontId="19" fillId="54" borderId="24" xfId="0" applyFont="1" applyFill="1" applyBorder="1" applyAlignment="1">
      <alignment horizontal="right"/>
    </xf>
    <xf numFmtId="0" fontId="20" fillId="54" borderId="25" xfId="0" applyFont="1" applyFill="1" applyBorder="1" applyAlignment="1">
      <alignment horizontal="right"/>
    </xf>
    <xf numFmtId="0" fontId="24" fillId="62" borderId="18" xfId="0" applyFont="1" applyFill="1" applyBorder="1" applyAlignment="1">
      <alignment horizontal="center"/>
    </xf>
    <xf numFmtId="0" fontId="20" fillId="54" borderId="24" xfId="0" applyFont="1" applyFill="1" applyBorder="1" applyAlignment="1">
      <alignment horizontal="right"/>
    </xf>
    <xf numFmtId="0" fontId="19" fillId="54" borderId="25" xfId="0" applyFont="1" applyFill="1" applyBorder="1" applyAlignment="1">
      <alignment horizontal="right"/>
    </xf>
    <xf numFmtId="14" fontId="20" fillId="62" borderId="0" xfId="0" applyNumberFormat="1" applyFont="1" applyFill="1" applyBorder="1" applyAlignment="1" quotePrefix="1">
      <alignment horizontal="center" vertical="center" wrapText="1"/>
    </xf>
    <xf numFmtId="0" fontId="19" fillId="54" borderId="28" xfId="0" applyFont="1" applyFill="1" applyBorder="1" applyAlignment="1">
      <alignment vertical="center"/>
    </xf>
    <xf numFmtId="0" fontId="19" fillId="54" borderId="31" xfId="0" applyFont="1" applyFill="1" applyBorder="1" applyAlignment="1">
      <alignment vertical="center"/>
    </xf>
    <xf numFmtId="0" fontId="49" fillId="0" borderId="47" xfId="0" applyFont="1" applyBorder="1" applyAlignment="1">
      <alignment horizontal="center"/>
    </xf>
    <xf numFmtId="0" fontId="20" fillId="54" borderId="48" xfId="0" applyFont="1" applyFill="1" applyBorder="1" applyAlignment="1">
      <alignment horizontal="center" vertical="center"/>
    </xf>
    <xf numFmtId="0" fontId="20" fillId="54" borderId="49" xfId="0" applyFont="1" applyFill="1" applyBorder="1" applyAlignment="1">
      <alignment horizontal="center" vertical="center"/>
    </xf>
    <xf numFmtId="0" fontId="20" fillId="54" borderId="50" xfId="0" applyFont="1" applyFill="1" applyBorder="1" applyAlignment="1">
      <alignment horizontal="center"/>
    </xf>
    <xf numFmtId="0" fontId="20" fillId="54" borderId="51" xfId="0" applyFont="1" applyFill="1" applyBorder="1" applyAlignment="1">
      <alignment horizontal="center"/>
    </xf>
    <xf numFmtId="0" fontId="20" fillId="54" borderId="52" xfId="0" applyFont="1" applyFill="1" applyBorder="1" applyAlignment="1">
      <alignment horizontal="center"/>
    </xf>
    <xf numFmtId="0" fontId="20" fillId="54" borderId="33" xfId="0" applyFont="1" applyFill="1" applyBorder="1" applyAlignment="1">
      <alignment horizontal="center" vertical="center"/>
    </xf>
  </cellXfs>
  <cellStyles count="400">
    <cellStyle name="Normal" xfId="0" builtinId="0"/>
    <cellStyle name="Percent" xfId="15" builtinId="5"/>
    <cellStyle name="Currency" xfId="16" builtinId="4"/>
    <cellStyle name="Currency [0]" xfId="17" builtinId="7"/>
    <cellStyle name="Comma" xfId="18" builtinId="3"/>
    <cellStyle name="Comma [0]" xfId="19" builtinId="6"/>
    <cellStyle name="20% - Énfasis1" xfId="20" builtinId="30"/>
    <cellStyle name="20% - Énfasis1 10" xfId="21"/>
    <cellStyle name="20% - Énfasis1 11" xfId="22"/>
    <cellStyle name="20% - Énfasis1 12" xfId="23"/>
    <cellStyle name="20% - Énfasis1 13" xfId="24"/>
    <cellStyle name="20% - Énfasis1 14" xfId="25"/>
    <cellStyle name="20% - Énfasis1 15" xfId="26"/>
    <cellStyle name="20% - Énfasis1 2" xfId="27"/>
    <cellStyle name="20% - Énfasis1 3" xfId="28"/>
    <cellStyle name="20% - Énfasis1 4" xfId="29"/>
    <cellStyle name="20% - Énfasis1 5" xfId="30"/>
    <cellStyle name="20% - Énfasis1 6" xfId="31"/>
    <cellStyle name="20% - Énfasis1 7" xfId="32"/>
    <cellStyle name="20% - Énfasis1 8" xfId="33"/>
    <cellStyle name="20% - Énfasis1 9" xfId="34"/>
    <cellStyle name="20% - Énfasis2" xfId="35" builtinId="34"/>
    <cellStyle name="20% - Énfasis2 10" xfId="36"/>
    <cellStyle name="20% - Énfasis2 11" xfId="37"/>
    <cellStyle name="20% - Énfasis2 12" xfId="38"/>
    <cellStyle name="20% - Énfasis2 13" xfId="39"/>
    <cellStyle name="20% - Énfasis2 14" xfId="40"/>
    <cellStyle name="20% - Énfasis2 15" xfId="41"/>
    <cellStyle name="20% - Énfasis2 2" xfId="42"/>
    <cellStyle name="20% - Énfasis2 3" xfId="43"/>
    <cellStyle name="20% - Énfasis2 4" xfId="44"/>
    <cellStyle name="20% - Énfasis2 5" xfId="45"/>
    <cellStyle name="20% - Énfasis2 6" xfId="46"/>
    <cellStyle name="20% - Énfasis2 7" xfId="47"/>
    <cellStyle name="20% - Énfasis2 8" xfId="48"/>
    <cellStyle name="20% - Énfasis2 9" xfId="49"/>
    <cellStyle name="20% - Énfasis3" xfId="50" builtinId="38"/>
    <cellStyle name="20% - Énfasis3 10" xfId="51"/>
    <cellStyle name="20% - Énfasis3 11" xfId="52"/>
    <cellStyle name="20% - Énfasis3 12" xfId="53"/>
    <cellStyle name="20% - Énfasis3 13" xfId="54"/>
    <cellStyle name="20% - Énfasis3 14" xfId="55"/>
    <cellStyle name="20% - Énfasis3 15" xfId="56"/>
    <cellStyle name="20% - Énfasis3 2" xfId="57"/>
    <cellStyle name="20% - Énfasis3 3" xfId="58"/>
    <cellStyle name="20% - Énfasis3 4" xfId="59"/>
    <cellStyle name="20% - Énfasis3 5" xfId="60"/>
    <cellStyle name="20% - Énfasis3 6" xfId="61"/>
    <cellStyle name="20% - Énfasis3 7" xfId="62"/>
    <cellStyle name="20% - Énfasis3 8" xfId="63"/>
    <cellStyle name="20% - Énfasis3 9" xfId="64"/>
    <cellStyle name="20% - Énfasis4" xfId="65" builtinId="42"/>
    <cellStyle name="20% - Énfasis4 10" xfId="66"/>
    <cellStyle name="20% - Énfasis4 11" xfId="67"/>
    <cellStyle name="20% - Énfasis4 12" xfId="68"/>
    <cellStyle name="20% - Énfasis4 13" xfId="69"/>
    <cellStyle name="20% - Énfasis4 14" xfId="70"/>
    <cellStyle name="20% - Énfasis4 15" xfId="71"/>
    <cellStyle name="20% - Énfasis4 2" xfId="72"/>
    <cellStyle name="20% - Énfasis4 3" xfId="73"/>
    <cellStyle name="20% - Énfasis4 4" xfId="74"/>
    <cellStyle name="20% - Énfasis4 5" xfId="75"/>
    <cellStyle name="20% - Énfasis4 6" xfId="76"/>
    <cellStyle name="20% - Énfasis4 7" xfId="77"/>
    <cellStyle name="20% - Énfasis4 8" xfId="78"/>
    <cellStyle name="20% - Énfasis4 9" xfId="79"/>
    <cellStyle name="20% - Énfasis5" xfId="80" builtinId="46"/>
    <cellStyle name="20% - Énfasis5 10" xfId="81"/>
    <cellStyle name="20% - Énfasis5 11" xfId="82"/>
    <cellStyle name="20% - Énfasis5 12" xfId="83"/>
    <cellStyle name="20% - Énfasis5 13" xfId="84"/>
    <cellStyle name="20% - Énfasis5 14" xfId="85"/>
    <cellStyle name="20% - Énfasis5 15" xfId="86"/>
    <cellStyle name="20% - Énfasis5 2" xfId="87"/>
    <cellStyle name="20% - Énfasis5 3" xfId="88"/>
    <cellStyle name="20% - Énfasis5 4" xfId="89"/>
    <cellStyle name="20% - Énfasis5 5" xfId="90"/>
    <cellStyle name="20% - Énfasis5 6" xfId="91"/>
    <cellStyle name="20% - Énfasis5 7" xfId="92"/>
    <cellStyle name="20% - Énfasis5 8" xfId="93"/>
    <cellStyle name="20% - Énfasis5 9" xfId="94"/>
    <cellStyle name="20% - Énfasis6" xfId="95" builtinId="50"/>
    <cellStyle name="20% - Énfasis6 10" xfId="96"/>
    <cellStyle name="20% - Énfasis6 11" xfId="97"/>
    <cellStyle name="20% - Énfasis6 12" xfId="98"/>
    <cellStyle name="20% - Énfasis6 13" xfId="99"/>
    <cellStyle name="20% - Énfasis6 14" xfId="100"/>
    <cellStyle name="20% - Énfasis6 15" xfId="101"/>
    <cellStyle name="20% - Énfasis6 2" xfId="102"/>
    <cellStyle name="20% - Énfasis6 3" xfId="103"/>
    <cellStyle name="20% - Énfasis6 4" xfId="104"/>
    <cellStyle name="20% - Énfasis6 5" xfId="105"/>
    <cellStyle name="20% - Énfasis6 6" xfId="106"/>
    <cellStyle name="20% - Énfasis6 7" xfId="107"/>
    <cellStyle name="20% - Énfasis6 8" xfId="108"/>
    <cellStyle name="20% - Énfasis6 9" xfId="109"/>
    <cellStyle name="40% - Énfasis1" xfId="110" builtinId="31"/>
    <cellStyle name="40% - Énfasis1 10" xfId="111"/>
    <cellStyle name="40% - Énfasis1 11" xfId="112"/>
    <cellStyle name="40% - Énfasis1 12" xfId="113"/>
    <cellStyle name="40% - Énfasis1 13" xfId="114"/>
    <cellStyle name="40% - Énfasis1 14" xfId="115"/>
    <cellStyle name="40% - Énfasis1 15" xfId="116"/>
    <cellStyle name="40% - Énfasis1 2" xfId="117"/>
    <cellStyle name="40% - Énfasis1 3" xfId="118"/>
    <cellStyle name="40% - Énfasis1 4" xfId="119"/>
    <cellStyle name="40% - Énfasis1 5" xfId="120"/>
    <cellStyle name="40% - Énfasis1 6" xfId="121"/>
    <cellStyle name="40% - Énfasis1 7" xfId="122"/>
    <cellStyle name="40% - Énfasis1 8" xfId="123"/>
    <cellStyle name="40% - Énfasis1 9" xfId="124"/>
    <cellStyle name="40% - Énfasis2" xfId="125" builtinId="35"/>
    <cellStyle name="40% - Énfasis2 10" xfId="126"/>
    <cellStyle name="40% - Énfasis2 11" xfId="127"/>
    <cellStyle name="40% - Énfasis2 12" xfId="128"/>
    <cellStyle name="40% - Énfasis2 13" xfId="129"/>
    <cellStyle name="40% - Énfasis2 14" xfId="130"/>
    <cellStyle name="40% - Énfasis2 15" xfId="131"/>
    <cellStyle name="40% - Énfasis2 2" xfId="132"/>
    <cellStyle name="40% - Énfasis2 3" xfId="133"/>
    <cellStyle name="40% - Énfasis2 4" xfId="134"/>
    <cellStyle name="40% - Énfasis2 5" xfId="135"/>
    <cellStyle name="40% - Énfasis2 6" xfId="136"/>
    <cellStyle name="40% - Énfasis2 7" xfId="137"/>
    <cellStyle name="40% - Énfasis2 8" xfId="138"/>
    <cellStyle name="40% - Énfasis2 9" xfId="139"/>
    <cellStyle name="40% - Énfasis3" xfId="140" builtinId="39"/>
    <cellStyle name="40% - Énfasis3 10" xfId="141"/>
    <cellStyle name="40% - Énfasis3 11" xfId="142"/>
    <cellStyle name="40% - Énfasis3 12" xfId="143"/>
    <cellStyle name="40% - Énfasis3 13" xfId="144"/>
    <cellStyle name="40% - Énfasis3 14" xfId="145"/>
    <cellStyle name="40% - Énfasis3 15" xfId="146"/>
    <cellStyle name="40% - Énfasis3 2" xfId="147"/>
    <cellStyle name="40% - Énfasis3 3" xfId="148"/>
    <cellStyle name="40% - Énfasis3 4" xfId="149"/>
    <cellStyle name="40% - Énfasis3 5" xfId="150"/>
    <cellStyle name="40% - Énfasis3 6" xfId="151"/>
    <cellStyle name="40% - Énfasis3 7" xfId="152"/>
    <cellStyle name="40% - Énfasis3 8" xfId="153"/>
    <cellStyle name="40% - Énfasis3 9" xfId="154"/>
    <cellStyle name="40% - Énfasis4" xfId="155" builtinId="43"/>
    <cellStyle name="40% - Énfasis4 10" xfId="156"/>
    <cellStyle name="40% - Énfasis4 11" xfId="157"/>
    <cellStyle name="40% - Énfasis4 12" xfId="158"/>
    <cellStyle name="40% - Énfasis4 13" xfId="159"/>
    <cellStyle name="40% - Énfasis4 14" xfId="160"/>
    <cellStyle name="40% - Énfasis4 15" xfId="161"/>
    <cellStyle name="40% - Énfasis4 2" xfId="162"/>
    <cellStyle name="40% - Énfasis4 3" xfId="163"/>
    <cellStyle name="40% - Énfasis4 4" xfId="164"/>
    <cellStyle name="40% - Énfasis4 5" xfId="165"/>
    <cellStyle name="40% - Énfasis4 6" xfId="166"/>
    <cellStyle name="40% - Énfasis4 7" xfId="167"/>
    <cellStyle name="40% - Énfasis4 8" xfId="168"/>
    <cellStyle name="40% - Énfasis4 9" xfId="169"/>
    <cellStyle name="40% - Énfasis5" xfId="170" builtinId="47"/>
    <cellStyle name="40% - Énfasis5 10" xfId="171"/>
    <cellStyle name="40% - Énfasis5 11" xfId="172"/>
    <cellStyle name="40% - Énfasis5 12" xfId="173"/>
    <cellStyle name="40% - Énfasis5 13" xfId="174"/>
    <cellStyle name="40% - Énfasis5 14" xfId="175"/>
    <cellStyle name="40% - Énfasis5 15" xfId="176"/>
    <cellStyle name="40% - Énfasis5 2" xfId="177"/>
    <cellStyle name="40% - Énfasis5 3" xfId="178"/>
    <cellStyle name="40% - Énfasis5 4" xfId="179"/>
    <cellStyle name="40% - Énfasis5 5" xfId="180"/>
    <cellStyle name="40% - Énfasis5 6" xfId="181"/>
    <cellStyle name="40% - Énfasis5 7" xfId="182"/>
    <cellStyle name="40% - Énfasis5 8" xfId="183"/>
    <cellStyle name="40% - Énfasis5 9" xfId="184"/>
    <cellStyle name="40% - Énfasis6" xfId="185" builtinId="51"/>
    <cellStyle name="40% - Énfasis6 10" xfId="186"/>
    <cellStyle name="40% - Énfasis6 11" xfId="187"/>
    <cellStyle name="40% - Énfasis6 12" xfId="188"/>
    <cellStyle name="40% - Énfasis6 13" xfId="189"/>
    <cellStyle name="40% - Énfasis6 14" xfId="190"/>
    <cellStyle name="40% - Énfasis6 15" xfId="191"/>
    <cellStyle name="40% - Énfasis6 2" xfId="192"/>
    <cellStyle name="40% - Énfasis6 3" xfId="193"/>
    <cellStyle name="40% - Énfasis6 4" xfId="194"/>
    <cellStyle name="40% - Énfasis6 5" xfId="195"/>
    <cellStyle name="40% - Énfasis6 6" xfId="196"/>
    <cellStyle name="40% - Énfasis6 7" xfId="197"/>
    <cellStyle name="40% - Énfasis6 8" xfId="198"/>
    <cellStyle name="40% - Énfasis6 9" xfId="199"/>
    <cellStyle name="60% - Énfasis1" xfId="200" builtinId="32"/>
    <cellStyle name="60% - Énfasis1 2" xfId="201"/>
    <cellStyle name="60% - Énfasis1 3" xfId="202"/>
    <cellStyle name="60% - Énfasis2" xfId="203" builtinId="36"/>
    <cellStyle name="60% - Énfasis2 2" xfId="204"/>
    <cellStyle name="60% - Énfasis2 3" xfId="205"/>
    <cellStyle name="60% - Énfasis3" xfId="206" builtinId="40"/>
    <cellStyle name="60% - Énfasis3 2" xfId="207"/>
    <cellStyle name="60% - Énfasis3 3" xfId="208"/>
    <cellStyle name="60% - Énfasis4" xfId="209" builtinId="44"/>
    <cellStyle name="60% - Énfasis4 2" xfId="210"/>
    <cellStyle name="60% - Énfasis4 3" xfId="211"/>
    <cellStyle name="60% - Énfasis5" xfId="212" builtinId="48"/>
    <cellStyle name="60% - Énfasis5 2" xfId="213"/>
    <cellStyle name="60% - Énfasis5 3" xfId="214"/>
    <cellStyle name="60% - Énfasis6" xfId="215" builtinId="52"/>
    <cellStyle name="60% - Énfasis6 2" xfId="216"/>
    <cellStyle name="60% - Énfasis6 3" xfId="217"/>
    <cellStyle name="Buena 2" xfId="218"/>
    <cellStyle name="Cálculo" xfId="219" builtinId="22"/>
    <cellStyle name="Cálculo 2" xfId="220"/>
    <cellStyle name="Celda de comprobación" xfId="221" builtinId="23"/>
    <cellStyle name="Celda de comprobación 2" xfId="222"/>
    <cellStyle name="Celda vinculada" xfId="223" builtinId="24"/>
    <cellStyle name="Celda vinculada 2" xfId="224"/>
    <cellStyle name="Encabezado 4" xfId="225" builtinId="19"/>
    <cellStyle name="Encabezado 4 2" xfId="226"/>
    <cellStyle name="Énfasis1" xfId="227" builtinId="29"/>
    <cellStyle name="Énfasis1 2" xfId="228"/>
    <cellStyle name="Énfasis2" xfId="229" builtinId="33"/>
    <cellStyle name="Énfasis2 2" xfId="230"/>
    <cellStyle name="Énfasis3" xfId="231" builtinId="37"/>
    <cellStyle name="Énfasis3 2" xfId="232"/>
    <cellStyle name="Énfasis4" xfId="233" builtinId="41"/>
    <cellStyle name="Énfasis4 2" xfId="234"/>
    <cellStyle name="Énfasis5" xfId="235" builtinId="45"/>
    <cellStyle name="Énfasis5 2" xfId="236"/>
    <cellStyle name="Énfasis6" xfId="237" builtinId="49"/>
    <cellStyle name="Énfasis6 2" xfId="238"/>
    <cellStyle name="Entrada" xfId="239" builtinId="20"/>
    <cellStyle name="Entrada 2" xfId="240"/>
    <cellStyle name="Incorrecto" xfId="241" builtinId="27"/>
    <cellStyle name="Incorrecto 2" xfId="242"/>
    <cellStyle name="Millares" xfId="243" builtinId="3"/>
    <cellStyle name="Millares [0]" xfId="244" builtinId="6"/>
    <cellStyle name="Millares 2" xfId="245"/>
    <cellStyle name="Millares 2 2" xfId="246"/>
    <cellStyle name="Moneda 2" xfId="247"/>
    <cellStyle name="Neutral" xfId="248" builtinId="28"/>
    <cellStyle name="Neutral 2" xfId="249"/>
    <cellStyle name="Neutral 3" xfId="250"/>
    <cellStyle name="Normal 10" xfId="251"/>
    <cellStyle name="Normal 10 2" xfId="252"/>
    <cellStyle name="Normal 100" xfId="253"/>
    <cellStyle name="Normal 101" xfId="254"/>
    <cellStyle name="Normal 102" xfId="255"/>
    <cellStyle name="Normal 103" xfId="256"/>
    <cellStyle name="Normal 104" xfId="257"/>
    <cellStyle name="Normal 105" xfId="258"/>
    <cellStyle name="Normal 106" xfId="259"/>
    <cellStyle name="Normal 107" xfId="260"/>
    <cellStyle name="Normal 108" xfId="261"/>
    <cellStyle name="Normal 11" xfId="262"/>
    <cellStyle name="Normal 11 2" xfId="263"/>
    <cellStyle name="Normal 12" xfId="264"/>
    <cellStyle name="Normal 12 2" xfId="265"/>
    <cellStyle name="Normal 13" xfId="266"/>
    <cellStyle name="Normal 13 2" xfId="267"/>
    <cellStyle name="Normal 14" xfId="268"/>
    <cellStyle name="Normal 14 2" xfId="269"/>
    <cellStyle name="Normal 15" xfId="270"/>
    <cellStyle name="Normal 15 2" xfId="271"/>
    <cellStyle name="Normal 16" xfId="272"/>
    <cellStyle name="Normal 16 2" xfId="273"/>
    <cellStyle name="Normal 17" xfId="274"/>
    <cellStyle name="Normal 17 2" xfId="275"/>
    <cellStyle name="Normal 18" xfId="276"/>
    <cellStyle name="Normal 18 2" xfId="277"/>
    <cellStyle name="Normal 19" xfId="278"/>
    <cellStyle name="Normal 19 2" xfId="279"/>
    <cellStyle name="Normal 2" xfId="280"/>
    <cellStyle name="Normal 2 2" xfId="281"/>
    <cellStyle name="Normal 2 3" xfId="282"/>
    <cellStyle name="Normal 20" xfId="283"/>
    <cellStyle name="Normal 20 2" xfId="284"/>
    <cellStyle name="Normal 21" xfId="285"/>
    <cellStyle name="Normal 22" xfId="286"/>
    <cellStyle name="Normal 23" xfId="287"/>
    <cellStyle name="Normal 24" xfId="288"/>
    <cellStyle name="Normal 25" xfId="289"/>
    <cellStyle name="Normal 26" xfId="290"/>
    <cellStyle name="Normal 27" xfId="291"/>
    <cellStyle name="Normal 28" xfId="292"/>
    <cellStyle name="Normal 29" xfId="293"/>
    <cellStyle name="Normal 3" xfId="294"/>
    <cellStyle name="Normal 3 2" xfId="295"/>
    <cellStyle name="Normal 3 3" xfId="296"/>
    <cellStyle name="Normal 30" xfId="297"/>
    <cellStyle name="Normal 31" xfId="298"/>
    <cellStyle name="Normal 32" xfId="299"/>
    <cellStyle name="Normal 33" xfId="300"/>
    <cellStyle name="Normal 34" xfId="301"/>
    <cellStyle name="Normal 35" xfId="302"/>
    <cellStyle name="Normal 36" xfId="303"/>
    <cellStyle name="Normal 37" xfId="304"/>
    <cellStyle name="Normal 38" xfId="305"/>
    <cellStyle name="Normal 39" xfId="306"/>
    <cellStyle name="Normal 4" xfId="307"/>
    <cellStyle name="Normal 4 2" xfId="308"/>
    <cellStyle name="Normal 4 3" xfId="309"/>
    <cellStyle name="Normal 40" xfId="310"/>
    <cellStyle name="Normal 41" xfId="311"/>
    <cellStyle name="Normal 42" xfId="312"/>
    <cellStyle name="Normal 43" xfId="313"/>
    <cellStyle name="Normal 44" xfId="314"/>
    <cellStyle name="Normal 45" xfId="315"/>
    <cellStyle name="Normal 46" xfId="316"/>
    <cellStyle name="Normal 47" xfId="317"/>
    <cellStyle name="Normal 48" xfId="318"/>
    <cellStyle name="Normal 49" xfId="319"/>
    <cellStyle name="Normal 5" xfId="320"/>
    <cellStyle name="Normal 5 2" xfId="321"/>
    <cellStyle name="Normal 50" xfId="322"/>
    <cellStyle name="Normal 51" xfId="323"/>
    <cellStyle name="Normal 52" xfId="324"/>
    <cellStyle name="Normal 53" xfId="325"/>
    <cellStyle name="Normal 54" xfId="326"/>
    <cellStyle name="Normal 55" xfId="327"/>
    <cellStyle name="Normal 56" xfId="328"/>
    <cellStyle name="Normal 57" xfId="329"/>
    <cellStyle name="Normal 58" xfId="330"/>
    <cellStyle name="Normal 59" xfId="331"/>
    <cellStyle name="Normal 6" xfId="332"/>
    <cellStyle name="Normal 6 2" xfId="333"/>
    <cellStyle name="Normal 60" xfId="334"/>
    <cellStyle name="Normal 61" xfId="335"/>
    <cellStyle name="Normal 62" xfId="336"/>
    <cellStyle name="Normal 63" xfId="337"/>
    <cellStyle name="Normal 64" xfId="338"/>
    <cellStyle name="Normal 65" xfId="339"/>
    <cellStyle name="Normal 66" xfId="340"/>
    <cellStyle name="Normal 67" xfId="341"/>
    <cellStyle name="Normal 68" xfId="342"/>
    <cellStyle name="Normal 69" xfId="343"/>
    <cellStyle name="Normal 7" xfId="344"/>
    <cellStyle name="Normal 7 2" xfId="345"/>
    <cellStyle name="Normal 70" xfId="346"/>
    <cellStyle name="Normal 71" xfId="347"/>
    <cellStyle name="Normal 72" xfId="348"/>
    <cellStyle name="Normal 73" xfId="349"/>
    <cellStyle name="Normal 74" xfId="350"/>
    <cellStyle name="Normal 75" xfId="351"/>
    <cellStyle name="Normal 76" xfId="352"/>
    <cellStyle name="Normal 77" xfId="353"/>
    <cellStyle name="Normal 78" xfId="354"/>
    <cellStyle name="Normal 79" xfId="355"/>
    <cellStyle name="Normal 8" xfId="356"/>
    <cellStyle name="Normal 8 2" xfId="357"/>
    <cellStyle name="Normal 80" xfId="358"/>
    <cellStyle name="Normal 81" xfId="359"/>
    <cellStyle name="Normal 82" xfId="360"/>
    <cellStyle name="Normal 83" xfId="361"/>
    <cellStyle name="Normal 84" xfId="362"/>
    <cellStyle name="Normal 85" xfId="363"/>
    <cellStyle name="Normal 86" xfId="364"/>
    <cellStyle name="Normal 87" xfId="365"/>
    <cellStyle name="Normal 88" xfId="366"/>
    <cellStyle name="Normal 89" xfId="367"/>
    <cellStyle name="Normal 9" xfId="368"/>
    <cellStyle name="Normal 9 2" xfId="369"/>
    <cellStyle name="Normal 90" xfId="370"/>
    <cellStyle name="Normal 91" xfId="371"/>
    <cellStyle name="Normal 92" xfId="372"/>
    <cellStyle name="Normal 93" xfId="373"/>
    <cellStyle name="Normal 94" xfId="374"/>
    <cellStyle name="Normal 95" xfId="375"/>
    <cellStyle name="Normal 96" xfId="376"/>
    <cellStyle name="Normal 97" xfId="377"/>
    <cellStyle name="Normal 98" xfId="378"/>
    <cellStyle name="Normal 99" xfId="379"/>
    <cellStyle name="Notas 10" xfId="380"/>
    <cellStyle name="Notas 11" xfId="381"/>
    <cellStyle name="Notas 12" xfId="382"/>
    <cellStyle name="Notas 13" xfId="383"/>
    <cellStyle name="Notas 14" xfId="384"/>
    <cellStyle name="Notas 15" xfId="385"/>
    <cellStyle name="Notas 16" xfId="386"/>
    <cellStyle name="Notas 2" xfId="387"/>
    <cellStyle name="Notas 3" xfId="388"/>
    <cellStyle name="Notas 4" xfId="389"/>
    <cellStyle name="Notas 5" xfId="390"/>
    <cellStyle name="Notas 6" xfId="391"/>
    <cellStyle name="Notas 7" xfId="392"/>
    <cellStyle name="Notas 8" xfId="393"/>
    <cellStyle name="Notas 9" xfId="394"/>
    <cellStyle name="Porcentaje" xfId="395" builtinId="5"/>
    <cellStyle name="Porcentaje 2" xfId="396"/>
    <cellStyle name="Porcentual 2" xfId="397"/>
    <cellStyle name="Salida" xfId="398" builtinId="21"/>
    <cellStyle name="Salida 2" xfId="399"/>
    <cellStyle name="Texto de advertencia" xfId="400" builtinId="11"/>
    <cellStyle name="Texto de advertencia 2" xfId="401"/>
    <cellStyle name="Texto explicativo" xfId="402" builtinId="53"/>
    <cellStyle name="Texto explicativo 2" xfId="403"/>
    <cellStyle name="Título" xfId="404" builtinId="15"/>
    <cellStyle name="Título 1 2" xfId="405"/>
    <cellStyle name="Título 2" xfId="406" builtinId="17"/>
    <cellStyle name="Título 2 2" xfId="407"/>
    <cellStyle name="Título 3" xfId="408" builtinId="18"/>
    <cellStyle name="Título 3 2" xfId="409"/>
    <cellStyle name="Título 4" xfId="410"/>
    <cellStyle name="Título 5" xfId="411"/>
    <cellStyle name="Total" xfId="412" builtinId="25"/>
    <cellStyle name="Total 2" xfId="413"/>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6" Type="http://schemas.openxmlformats.org/officeDocument/2006/relationships/worksheet" Target="worksheets/sheet4.xml" /><Relationship Id="rId5" Type="http://schemas.openxmlformats.org/officeDocument/2006/relationships/worksheet" Target="worksheets/sheet3.xml" /><Relationship Id="rId4" Type="http://schemas.openxmlformats.org/officeDocument/2006/relationships/worksheet" Target="worksheets/sheet2.xml" /><Relationship Id="rId11" Type="http://schemas.openxmlformats.org/officeDocument/2006/relationships/worksheet" Target="worksheets/sheet9.xml" /><Relationship Id="rId16" Type="http://schemas.openxmlformats.org/officeDocument/2006/relationships/worksheet" Target="worksheets/sheet14.xml" /><Relationship Id="rId9" Type="http://schemas.openxmlformats.org/officeDocument/2006/relationships/worksheet" Target="worksheets/sheet7.xml" /><Relationship Id="rId7" Type="http://schemas.openxmlformats.org/officeDocument/2006/relationships/worksheet" Target="worksheets/sheet5.xml" /><Relationship Id="rId8" Type="http://schemas.openxmlformats.org/officeDocument/2006/relationships/worksheet" Target="worksheets/sheet6.xml" /><Relationship Id="rId17" Type="http://schemas.openxmlformats.org/officeDocument/2006/relationships/sharedStrings" Target="sharedStrings.xml" /><Relationship Id="rId18" Type="http://schemas.openxmlformats.org/officeDocument/2006/relationships/calcChain" Target="calcChain.xml" /><Relationship Id="rId2" Type="http://schemas.openxmlformats.org/officeDocument/2006/relationships/styles" Target="styles.xml" /><Relationship Id="rId12" Type="http://schemas.openxmlformats.org/officeDocument/2006/relationships/worksheet" Target="worksheets/sheet10.xml" /><Relationship Id="rId1" Type="http://schemas.openxmlformats.org/officeDocument/2006/relationships/theme" Target="theme/theme1.xml" /><Relationship Id="rId14" Type="http://schemas.openxmlformats.org/officeDocument/2006/relationships/worksheet" Target="worksheets/sheet12.xml" /><Relationship Id="rId13" Type="http://schemas.openxmlformats.org/officeDocument/2006/relationships/worksheet" Target="worksheets/sheet11.xml" /><Relationship Id="rId15" Type="http://schemas.openxmlformats.org/officeDocument/2006/relationships/worksheet" Target="worksheets/sheet13.xml" /><Relationship Id="rId10" Type="http://schemas.openxmlformats.org/officeDocument/2006/relationships/worksheet" Target="worksheets/sheet8.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2b90d7b-6e38-4822-a2a5-4ce69d7440be}">
  <sheetPr codeName="Hoja1"/>
  <dimension ref="A1:R72"/>
  <sheetViews>
    <sheetView workbookViewId="0" topLeftCell="A49">
      <selection pane="topLeft" activeCell="J81" sqref="J81"/>
    </sheetView>
  </sheetViews>
  <sheetFormatPr defaultColWidth="11.424285714285714" defaultRowHeight="15"/>
  <cols>
    <col min="1" max="1" width="14.714285714285714" style="3" customWidth="1"/>
    <col min="2" max="2" width="14" style="3" customWidth="1"/>
    <col min="3" max="3" width="9" style="3" customWidth="1"/>
    <col min="4" max="4" width="9.285714285714286" style="3" customWidth="1"/>
    <col min="5" max="5" width="15.714285714285714" style="3" customWidth="1"/>
    <col min="6" max="6" width="14.714285714285714" style="3" customWidth="1"/>
    <col min="7" max="8" width="15.714285714285714" style="85" customWidth="1"/>
    <col min="9" max="9" width="14.571428571428571" style="3" customWidth="1"/>
    <col min="10" max="12" width="15.714285714285714" style="3" customWidth="1"/>
    <col min="13" max="13" width="11.428571428571429" style="3"/>
    <col min="14" max="14" width="12.714285714285714" style="3" bestFit="1" customWidth="1"/>
    <col min="15" max="15" width="12" style="3" bestFit="1" customWidth="1"/>
    <col min="16" max="16384" width="11.428571428571429" style="3"/>
  </cols>
  <sheetData>
    <row r="1" spans="1:12" ht="12.75" customHeight="1">
      <c r="A1" s="1" t="s">
        <v>47</v>
      </c>
      <c r="B1" s="1"/>
      <c r="C1" s="1"/>
      <c r="D1" s="1"/>
      <c r="E1" s="2"/>
      <c r="F1" s="1"/>
      <c r="G1" s="81"/>
      <c r="H1" s="81"/>
      <c r="I1" s="2"/>
      <c r="J1" s="2"/>
      <c r="K1" s="2"/>
      <c r="L1" s="2"/>
    </row>
    <row r="2" spans="1:12" ht="12.75" customHeight="1">
      <c r="A2" s="2"/>
      <c r="B2" s="2"/>
      <c r="C2" s="2"/>
      <c r="D2" s="2"/>
      <c r="E2" s="2"/>
      <c r="F2" s="2"/>
      <c r="G2" s="81"/>
      <c r="H2" s="81"/>
      <c r="I2" s="2"/>
      <c r="J2" s="2"/>
      <c r="K2" s="2"/>
      <c r="L2" s="4"/>
    </row>
    <row r="3" spans="1:12" ht="15" customHeight="1">
      <c r="A3" s="74">
        <v>1131</v>
      </c>
      <c r="B3" s="75" t="s">
        <v>19</v>
      </c>
      <c r="C3" s="76"/>
      <c r="D3" s="76"/>
      <c r="E3" s="77"/>
      <c r="F3" s="78"/>
      <c r="G3" s="82"/>
      <c r="H3" s="82"/>
      <c r="I3" s="78"/>
      <c r="J3" s="78"/>
      <c r="K3" s="79"/>
      <c r="L3" s="79"/>
    </row>
    <row r="4" spans="1:12" ht="15" customHeight="1">
      <c r="A4" s="74" t="s">
        <v>18</v>
      </c>
      <c r="B4" s="75" t="s">
        <v>17</v>
      </c>
      <c r="C4" s="76"/>
      <c r="D4" s="76"/>
      <c r="E4" s="77"/>
      <c r="F4" s="78"/>
      <c r="G4" s="82"/>
      <c r="H4" s="82"/>
      <c r="I4" s="78"/>
      <c r="J4" s="78"/>
      <c r="K4" s="79"/>
      <c r="L4" s="210">
        <v>44501</v>
      </c>
    </row>
    <row r="5" spans="1:12" ht="12.75" customHeight="1">
      <c r="A5" s="5"/>
      <c r="B5" s="5"/>
      <c r="C5" s="5"/>
      <c r="D5" s="5"/>
      <c r="E5" s="5"/>
      <c r="F5" s="5"/>
      <c r="G5" s="83"/>
      <c r="H5" s="83"/>
      <c r="I5" s="5"/>
      <c r="J5" s="5"/>
      <c r="K5" s="5"/>
      <c r="L5" s="6"/>
    </row>
    <row r="6" spans="1:12" ht="12.75" customHeight="1">
      <c r="A6" s="13"/>
      <c r="B6" s="14"/>
      <c r="C6" s="14"/>
      <c r="D6" s="14"/>
      <c r="E6" s="14"/>
      <c r="F6" s="14"/>
      <c r="G6" s="84"/>
      <c r="H6" s="84"/>
      <c r="I6" s="18"/>
      <c r="J6" s="18"/>
      <c r="K6" s="18"/>
      <c r="L6" s="19"/>
    </row>
    <row r="7" spans="1:13" ht="25.5">
      <c r="A7" s="366" t="s">
        <v>4</v>
      </c>
      <c r="B7" s="28" t="s">
        <v>10</v>
      </c>
      <c r="C7" s="29" t="s">
        <v>14</v>
      </c>
      <c r="D7" s="20" t="s">
        <v>14</v>
      </c>
      <c r="E7" s="368" t="s">
        <v>12</v>
      </c>
      <c r="F7" s="369"/>
      <c r="G7" s="369"/>
      <c r="H7" s="370"/>
      <c r="I7" s="371" t="s">
        <v>6</v>
      </c>
      <c r="J7" s="211" t="s">
        <v>1978</v>
      </c>
      <c r="K7" s="212" t="s">
        <v>1979</v>
      </c>
      <c r="L7" s="371" t="s">
        <v>5</v>
      </c>
      <c r="M7" s="211" t="s">
        <v>0</v>
      </c>
    </row>
    <row r="8" spans="1:13" ht="15">
      <c r="A8" s="367"/>
      <c r="B8" s="30" t="s">
        <v>11</v>
      </c>
      <c r="C8" s="30" t="s">
        <v>9</v>
      </c>
      <c r="D8" s="30" t="s">
        <v>8</v>
      </c>
      <c r="E8" s="368" t="s">
        <v>2</v>
      </c>
      <c r="F8" s="370"/>
      <c r="G8" s="373" t="s">
        <v>7</v>
      </c>
      <c r="H8" s="374"/>
      <c r="I8" s="372"/>
      <c r="J8" s="213"/>
      <c r="K8" s="213"/>
      <c r="L8" s="372"/>
      <c r="M8" s="213" t="s">
        <v>1</v>
      </c>
    </row>
    <row r="9" spans="1:13" ht="15">
      <c r="A9" s="23">
        <v>43833</v>
      </c>
      <c r="B9" s="80">
        <v>287</v>
      </c>
      <c r="C9" s="12">
        <v>13</v>
      </c>
      <c r="D9" s="24">
        <v>3</v>
      </c>
      <c r="E9" s="96" t="s">
        <v>55</v>
      </c>
      <c r="F9" s="157"/>
      <c r="G9" s="195" t="s">
        <v>68</v>
      </c>
      <c r="H9" s="315"/>
      <c r="I9" s="22">
        <v>226666</v>
      </c>
      <c r="J9" s="22">
        <v>226666</v>
      </c>
      <c r="K9" s="22">
        <f>+I9-J9</f>
        <v>0</v>
      </c>
      <c r="L9" s="22"/>
      <c r="M9" s="22">
        <f>+K9-L9</f>
        <v>0</v>
      </c>
    </row>
    <row r="10" spans="1:13" ht="15">
      <c r="A10" s="23">
        <v>43850</v>
      </c>
      <c r="B10" s="80">
        <v>11</v>
      </c>
      <c r="C10" s="12">
        <v>94</v>
      </c>
      <c r="D10" s="24">
        <v>93</v>
      </c>
      <c r="E10" s="96" t="s">
        <v>56</v>
      </c>
      <c r="F10" s="157"/>
      <c r="G10" s="196" t="s">
        <v>72</v>
      </c>
      <c r="H10" s="159"/>
      <c r="I10" s="22">
        <v>2660000</v>
      </c>
      <c r="J10" s="22"/>
      <c r="K10" s="22">
        <f t="shared" si="0" ref="K10:K65">+I10-J10</f>
        <v>2660000</v>
      </c>
      <c r="L10" s="22">
        <v>2660000</v>
      </c>
      <c r="M10" s="22">
        <f t="shared" si="1" ref="M10:M65">+K10-L10</f>
        <v>0</v>
      </c>
    </row>
    <row r="11" spans="1:13" ht="15">
      <c r="A11" s="23">
        <v>43850</v>
      </c>
      <c r="B11" s="80">
        <v>377</v>
      </c>
      <c r="C11" s="12">
        <v>89</v>
      </c>
      <c r="D11" s="24">
        <v>97</v>
      </c>
      <c r="E11" s="96" t="s">
        <v>57</v>
      </c>
      <c r="F11" s="157"/>
      <c r="G11" s="196" t="s">
        <v>73</v>
      </c>
      <c r="H11" s="159"/>
      <c r="I11" s="22">
        <v>159000</v>
      </c>
      <c r="J11" s="22">
        <v>159000</v>
      </c>
      <c r="K11" s="22">
        <f t="shared" si="0"/>
        <v>0</v>
      </c>
      <c r="L11" s="22"/>
      <c r="M11" s="22">
        <f t="shared" si="1"/>
        <v>0</v>
      </c>
    </row>
    <row r="12" spans="1:13" ht="15">
      <c r="A12" s="23">
        <v>43854</v>
      </c>
      <c r="B12" s="80">
        <v>36</v>
      </c>
      <c r="C12" s="12">
        <v>125</v>
      </c>
      <c r="D12" s="24">
        <v>130</v>
      </c>
      <c r="E12" s="96" t="s">
        <v>59</v>
      </c>
      <c r="F12" s="157"/>
      <c r="G12" s="196" t="s">
        <v>68</v>
      </c>
      <c r="H12" s="159"/>
      <c r="I12" s="22">
        <v>18960000</v>
      </c>
      <c r="J12" s="22">
        <v>240000</v>
      </c>
      <c r="K12" s="22">
        <f t="shared" si="0"/>
        <v>18720000</v>
      </c>
      <c r="L12" s="22">
        <v>18720000</v>
      </c>
      <c r="M12" s="22">
        <f t="shared" si="1"/>
        <v>0</v>
      </c>
    </row>
    <row r="13" spans="1:13" ht="15">
      <c r="A13" s="23">
        <v>43854</v>
      </c>
      <c r="B13" s="80">
        <v>133</v>
      </c>
      <c r="C13" s="12">
        <v>140</v>
      </c>
      <c r="D13" s="24">
        <v>131</v>
      </c>
      <c r="E13" s="96" t="s">
        <v>60</v>
      </c>
      <c r="F13" s="157"/>
      <c r="G13" s="196" t="s">
        <v>76</v>
      </c>
      <c r="H13" s="159"/>
      <c r="I13" s="22">
        <v>3957333</v>
      </c>
      <c r="J13" s="22"/>
      <c r="K13" s="22">
        <f t="shared" si="0"/>
        <v>3957333</v>
      </c>
      <c r="L13" s="22">
        <v>3957333</v>
      </c>
      <c r="M13" s="22">
        <f t="shared" si="1"/>
        <v>0</v>
      </c>
    </row>
    <row r="14" spans="1:13" ht="15">
      <c r="A14" s="23">
        <v>43858</v>
      </c>
      <c r="B14" s="80">
        <v>52</v>
      </c>
      <c r="C14" s="12">
        <v>168</v>
      </c>
      <c r="D14" s="24">
        <v>144</v>
      </c>
      <c r="E14" s="96" t="s">
        <v>61</v>
      </c>
      <c r="F14" s="157"/>
      <c r="G14" s="196" t="s">
        <v>78</v>
      </c>
      <c r="H14" s="159"/>
      <c r="I14" s="22">
        <v>10633333</v>
      </c>
      <c r="J14" s="22">
        <v>183333</v>
      </c>
      <c r="K14" s="22">
        <f t="shared" si="0"/>
        <v>10450000</v>
      </c>
      <c r="L14" s="22">
        <v>10450000</v>
      </c>
      <c r="M14" s="22">
        <f t="shared" si="1"/>
        <v>0</v>
      </c>
    </row>
    <row r="15" spans="1:13" ht="15">
      <c r="A15" s="23">
        <v>43858</v>
      </c>
      <c r="B15" s="80">
        <v>50</v>
      </c>
      <c r="C15" s="12">
        <v>169</v>
      </c>
      <c r="D15" s="24">
        <v>148</v>
      </c>
      <c r="E15" s="96" t="s">
        <v>62</v>
      </c>
      <c r="F15" s="157"/>
      <c r="G15" s="196" t="s">
        <v>79</v>
      </c>
      <c r="H15" s="159"/>
      <c r="I15" s="22">
        <v>3920000</v>
      </c>
      <c r="J15" s="313"/>
      <c r="K15" s="22">
        <f t="shared" si="0"/>
        <v>3920000</v>
      </c>
      <c r="L15" s="314">
        <v>3920000</v>
      </c>
      <c r="M15" s="22">
        <f t="shared" si="1"/>
        <v>0</v>
      </c>
    </row>
    <row r="16" spans="1:13" ht="15">
      <c r="A16" s="23">
        <v>43859</v>
      </c>
      <c r="B16" s="80">
        <v>64</v>
      </c>
      <c r="C16" s="12">
        <v>179</v>
      </c>
      <c r="D16" s="24">
        <v>150</v>
      </c>
      <c r="E16" s="96" t="s">
        <v>61</v>
      </c>
      <c r="F16" s="157"/>
      <c r="G16" s="196" t="s">
        <v>80</v>
      </c>
      <c r="H16" s="159"/>
      <c r="I16" s="22">
        <v>10816667</v>
      </c>
      <c r="J16" s="22"/>
      <c r="K16" s="22">
        <f t="shared" si="0"/>
        <v>10816667</v>
      </c>
      <c r="L16" s="22">
        <v>10816667</v>
      </c>
      <c r="M16" s="22">
        <f t="shared" si="1"/>
        <v>0</v>
      </c>
    </row>
    <row r="17" spans="1:13" ht="15">
      <c r="A17" s="23">
        <v>43859</v>
      </c>
      <c r="B17" s="80">
        <v>60</v>
      </c>
      <c r="C17" s="12">
        <v>177</v>
      </c>
      <c r="D17" s="24">
        <v>151</v>
      </c>
      <c r="E17" s="96" t="s">
        <v>63</v>
      </c>
      <c r="F17" s="157"/>
      <c r="G17" s="196" t="s">
        <v>81</v>
      </c>
      <c r="H17" s="159"/>
      <c r="I17" s="22">
        <v>8680000</v>
      </c>
      <c r="J17" s="22">
        <v>280000</v>
      </c>
      <c r="K17" s="22">
        <f t="shared" si="0"/>
        <v>8400000</v>
      </c>
      <c r="L17" s="22">
        <v>8400000</v>
      </c>
      <c r="M17" s="22">
        <f t="shared" si="1"/>
        <v>0</v>
      </c>
    </row>
    <row r="18" spans="1:13" ht="15">
      <c r="A18" s="23">
        <v>43859</v>
      </c>
      <c r="B18" s="80">
        <v>908</v>
      </c>
      <c r="C18" s="12">
        <v>142</v>
      </c>
      <c r="D18" s="24">
        <v>153</v>
      </c>
      <c r="E18" s="96" t="s">
        <v>64</v>
      </c>
      <c r="F18" s="157"/>
      <c r="G18" s="196" t="s">
        <v>82</v>
      </c>
      <c r="H18" s="159"/>
      <c r="I18" s="22">
        <v>331200</v>
      </c>
      <c r="J18" s="22">
        <v>331200</v>
      </c>
      <c r="K18" s="22">
        <f t="shared" si="0"/>
        <v>0</v>
      </c>
      <c r="L18" s="22"/>
      <c r="M18" s="22">
        <f t="shared" si="1"/>
        <v>0</v>
      </c>
    </row>
    <row r="19" spans="1:13" ht="15">
      <c r="A19" s="23">
        <v>43859</v>
      </c>
      <c r="B19" s="80">
        <v>921</v>
      </c>
      <c r="C19" s="12">
        <v>154</v>
      </c>
      <c r="D19" s="24">
        <v>154</v>
      </c>
      <c r="E19" s="96" t="s">
        <v>65</v>
      </c>
      <c r="F19" s="157"/>
      <c r="G19" s="196" t="s">
        <v>83</v>
      </c>
      <c r="H19" s="159"/>
      <c r="I19" s="22">
        <v>276067</v>
      </c>
      <c r="J19" s="22">
        <v>276067</v>
      </c>
      <c r="K19" s="22">
        <f t="shared" si="0"/>
        <v>0</v>
      </c>
      <c r="L19" s="22"/>
      <c r="M19" s="22">
        <f t="shared" si="1"/>
        <v>0</v>
      </c>
    </row>
    <row r="20" spans="1:13" ht="15">
      <c r="A20" s="23">
        <v>43859</v>
      </c>
      <c r="B20" s="80">
        <v>963</v>
      </c>
      <c r="C20" s="12">
        <v>151</v>
      </c>
      <c r="D20" s="24">
        <v>155</v>
      </c>
      <c r="E20" s="96" t="s">
        <v>66</v>
      </c>
      <c r="F20" s="157"/>
      <c r="G20" s="196" t="s">
        <v>84</v>
      </c>
      <c r="H20" s="159"/>
      <c r="I20" s="22">
        <v>138033</v>
      </c>
      <c r="J20" s="22">
        <v>138033</v>
      </c>
      <c r="K20" s="22">
        <f t="shared" si="0"/>
        <v>0</v>
      </c>
      <c r="L20" s="22"/>
      <c r="M20" s="22">
        <f t="shared" si="1"/>
        <v>0</v>
      </c>
    </row>
    <row r="21" spans="1:13" ht="15">
      <c r="A21" s="23">
        <v>43859</v>
      </c>
      <c r="B21" s="80">
        <v>65</v>
      </c>
      <c r="C21" s="12">
        <v>178</v>
      </c>
      <c r="D21" s="24">
        <v>159</v>
      </c>
      <c r="E21" s="96" t="s">
        <v>67</v>
      </c>
      <c r="F21" s="157"/>
      <c r="G21" s="196" t="s">
        <v>85</v>
      </c>
      <c r="H21" s="159"/>
      <c r="I21" s="22">
        <v>4666667</v>
      </c>
      <c r="J21" s="22">
        <v>1</v>
      </c>
      <c r="K21" s="22">
        <f t="shared" si="0"/>
        <v>4666666</v>
      </c>
      <c r="L21" s="22">
        <v>4666666</v>
      </c>
      <c r="M21" s="22">
        <f t="shared" si="1"/>
        <v>0</v>
      </c>
    </row>
    <row r="22" spans="1:13" ht="15">
      <c r="A22" s="23">
        <v>43861</v>
      </c>
      <c r="B22" s="80">
        <v>75</v>
      </c>
      <c r="C22" s="12">
        <v>191</v>
      </c>
      <c r="D22" s="24">
        <v>179</v>
      </c>
      <c r="E22" s="122" t="s">
        <v>169</v>
      </c>
      <c r="F22" s="157"/>
      <c r="G22" s="94" t="s">
        <v>172</v>
      </c>
      <c r="H22" s="159"/>
      <c r="I22" s="22">
        <v>14946000</v>
      </c>
      <c r="J22" s="22">
        <v>159000</v>
      </c>
      <c r="K22" s="22">
        <f t="shared" si="0"/>
        <v>14787000</v>
      </c>
      <c r="L22" s="22">
        <v>14787000</v>
      </c>
      <c r="M22" s="22">
        <f t="shared" si="1"/>
        <v>0</v>
      </c>
    </row>
    <row r="23" spans="1:13" ht="15">
      <c r="A23" s="23">
        <v>43861</v>
      </c>
      <c r="B23" s="80">
        <v>89</v>
      </c>
      <c r="C23" s="12">
        <v>210</v>
      </c>
      <c r="D23" s="24">
        <v>184</v>
      </c>
      <c r="E23" s="122" t="s">
        <v>170</v>
      </c>
      <c r="F23" s="157"/>
      <c r="G23" s="94" t="s">
        <v>173</v>
      </c>
      <c r="H23" s="159"/>
      <c r="I23" s="22">
        <v>7150000</v>
      </c>
      <c r="J23" s="22">
        <v>650000</v>
      </c>
      <c r="K23" s="22">
        <f t="shared" si="0"/>
        <v>6500000</v>
      </c>
      <c r="L23" s="316">
        <v>6500000</v>
      </c>
      <c r="M23" s="22">
        <f t="shared" si="1"/>
        <v>0</v>
      </c>
    </row>
    <row r="24" spans="1:13" ht="15">
      <c r="A24" s="23">
        <v>43865</v>
      </c>
      <c r="B24" s="120">
        <v>98</v>
      </c>
      <c r="C24" s="12">
        <v>192</v>
      </c>
      <c r="D24" s="24">
        <v>201</v>
      </c>
      <c r="E24" s="119" t="s">
        <v>215</v>
      </c>
      <c r="F24" s="157"/>
      <c r="G24" s="94" t="s">
        <v>190</v>
      </c>
      <c r="H24" s="159"/>
      <c r="I24" s="22">
        <v>4620000</v>
      </c>
      <c r="J24" s="22">
        <v>420000</v>
      </c>
      <c r="K24" s="22">
        <f t="shared" si="0"/>
        <v>4200000</v>
      </c>
      <c r="L24" s="22">
        <v>4200000</v>
      </c>
      <c r="M24" s="22">
        <f t="shared" si="1"/>
        <v>0</v>
      </c>
    </row>
    <row r="25" spans="1:13" ht="15">
      <c r="A25" s="23">
        <v>43874</v>
      </c>
      <c r="B25" s="120">
        <v>126</v>
      </c>
      <c r="C25" s="12">
        <v>253</v>
      </c>
      <c r="D25" s="24">
        <v>258</v>
      </c>
      <c r="E25" s="119" t="s">
        <v>217</v>
      </c>
      <c r="F25" s="157"/>
      <c r="G25" s="94" t="s">
        <v>74</v>
      </c>
      <c r="H25" s="159"/>
      <c r="I25" s="22">
        <v>720000</v>
      </c>
      <c r="J25" s="98">
        <v>160000</v>
      </c>
      <c r="K25" s="22">
        <f t="shared" si="0"/>
        <v>560000</v>
      </c>
      <c r="L25">
        <v>560000</v>
      </c>
      <c r="M25" s="22">
        <f t="shared" si="1"/>
        <v>0</v>
      </c>
    </row>
    <row r="26" spans="1:18" ht="15">
      <c r="A26" s="23">
        <v>43878</v>
      </c>
      <c r="B26" s="120">
        <v>162</v>
      </c>
      <c r="C26" s="12">
        <v>325</v>
      </c>
      <c r="D26" s="24">
        <v>280</v>
      </c>
      <c r="E26" s="119" t="s">
        <v>220</v>
      </c>
      <c r="F26" s="157"/>
      <c r="G26" s="94" t="s">
        <v>202</v>
      </c>
      <c r="H26" s="159"/>
      <c r="I26" s="22">
        <v>213333</v>
      </c>
      <c r="J26" s="22">
        <v>213333</v>
      </c>
      <c r="K26" s="22">
        <f t="shared" si="0"/>
        <v>0</v>
      </c>
      <c r="L26" s="22"/>
      <c r="M26" s="22">
        <f t="shared" si="1"/>
        <v>0</v>
      </c>
      <c r="P26" s="68"/>
      <c r="R26" s="68"/>
    </row>
    <row r="27" spans="1:13" ht="15">
      <c r="A27" s="23">
        <v>43879</v>
      </c>
      <c r="B27" s="120">
        <v>169</v>
      </c>
      <c r="C27" s="12">
        <v>335</v>
      </c>
      <c r="D27" s="24">
        <v>299</v>
      </c>
      <c r="E27" s="119" t="s">
        <v>169</v>
      </c>
      <c r="F27" s="157"/>
      <c r="G27" s="94" t="s">
        <v>73</v>
      </c>
      <c r="H27" s="159"/>
      <c r="I27" s="22">
        <v>10666666</v>
      </c>
      <c r="J27" s="22"/>
      <c r="K27" s="22">
        <f t="shared" si="0"/>
        <v>10666666</v>
      </c>
      <c r="L27" s="22">
        <v>10666666</v>
      </c>
      <c r="M27" s="22">
        <f t="shared" si="1"/>
        <v>0</v>
      </c>
    </row>
    <row r="28" spans="1:13" ht="15">
      <c r="A28" s="23">
        <v>43880</v>
      </c>
      <c r="B28" s="120">
        <v>189</v>
      </c>
      <c r="C28" s="12">
        <v>345</v>
      </c>
      <c r="D28" s="24">
        <v>307</v>
      </c>
      <c r="E28" s="119" t="s">
        <v>216</v>
      </c>
      <c r="F28" s="157"/>
      <c r="G28" s="94" t="s">
        <v>206</v>
      </c>
      <c r="H28" s="159"/>
      <c r="I28" s="22">
        <v>9520000</v>
      </c>
      <c r="J28" s="22"/>
      <c r="K28" s="22">
        <f t="shared" si="0"/>
        <v>9520000</v>
      </c>
      <c r="L28" s="22">
        <v>9520000</v>
      </c>
      <c r="M28" s="22">
        <f t="shared" si="1"/>
        <v>0</v>
      </c>
    </row>
    <row r="29" spans="1:13" ht="15">
      <c r="A29" s="23">
        <v>43881</v>
      </c>
      <c r="B29" s="120">
        <v>182</v>
      </c>
      <c r="C29" s="12">
        <v>340</v>
      </c>
      <c r="D29" s="24">
        <v>328</v>
      </c>
      <c r="E29" s="119" t="s">
        <v>222</v>
      </c>
      <c r="F29" s="157"/>
      <c r="G29" s="94" t="s">
        <v>207</v>
      </c>
      <c r="H29" s="159"/>
      <c r="I29" s="22">
        <v>506667</v>
      </c>
      <c r="J29" s="22">
        <v>506667</v>
      </c>
      <c r="K29" s="22">
        <f t="shared" si="0"/>
        <v>0</v>
      </c>
      <c r="L29" s="22"/>
      <c r="M29" s="22">
        <f t="shared" si="1"/>
        <v>0</v>
      </c>
    </row>
    <row r="30" spans="1:13" ht="15">
      <c r="A30" s="23">
        <v>43881</v>
      </c>
      <c r="B30" s="120">
        <v>219</v>
      </c>
      <c r="C30" s="12">
        <v>381</v>
      </c>
      <c r="D30" s="24">
        <v>340</v>
      </c>
      <c r="E30" s="119" t="s">
        <v>218</v>
      </c>
      <c r="F30" s="157"/>
      <c r="G30" s="94" t="s">
        <v>208</v>
      </c>
      <c r="H30" s="159"/>
      <c r="I30" s="22">
        <v>14666667</v>
      </c>
      <c r="J30" s="22">
        <v>14666667</v>
      </c>
      <c r="K30" s="22">
        <f t="shared" si="0"/>
        <v>0</v>
      </c>
      <c r="L30" s="22"/>
      <c r="M30" s="22">
        <f t="shared" si="1"/>
        <v>0</v>
      </c>
    </row>
    <row r="31" spans="1:13" ht="15">
      <c r="A31" s="23">
        <v>43887</v>
      </c>
      <c r="B31" s="120">
        <v>236</v>
      </c>
      <c r="C31" s="12">
        <v>370</v>
      </c>
      <c r="D31" s="24">
        <v>389</v>
      </c>
      <c r="E31" s="119" t="s">
        <v>223</v>
      </c>
      <c r="F31" s="157"/>
      <c r="G31" s="116" t="s">
        <v>83</v>
      </c>
      <c r="H31" s="159"/>
      <c r="I31" s="22">
        <v>4060000</v>
      </c>
      <c r="J31" s="22"/>
      <c r="K31" s="22">
        <f t="shared" si="0"/>
        <v>4060000</v>
      </c>
      <c r="L31" s="22">
        <v>4060000</v>
      </c>
      <c r="M31" s="22">
        <f t="shared" si="1"/>
        <v>0</v>
      </c>
    </row>
    <row r="32" spans="1:13" ht="15">
      <c r="A32" s="23">
        <v>43889</v>
      </c>
      <c r="B32" s="120">
        <v>277</v>
      </c>
      <c r="C32" s="12">
        <v>433</v>
      </c>
      <c r="D32" s="24">
        <v>415</v>
      </c>
      <c r="E32" s="119" t="s">
        <v>218</v>
      </c>
      <c r="F32" s="157"/>
      <c r="G32" s="94" t="s">
        <v>213</v>
      </c>
      <c r="H32" s="159"/>
      <c r="I32" s="22">
        <v>4166667</v>
      </c>
      <c r="J32" s="22">
        <v>4166667</v>
      </c>
      <c r="K32" s="22">
        <f t="shared" si="0"/>
        <v>0</v>
      </c>
      <c r="L32" s="22"/>
      <c r="M32" s="22">
        <f t="shared" si="1"/>
        <v>0</v>
      </c>
    </row>
    <row r="33" spans="1:13" ht="15">
      <c r="A33" s="23">
        <v>43889</v>
      </c>
      <c r="B33" s="120">
        <v>156</v>
      </c>
      <c r="C33" s="12">
        <v>247</v>
      </c>
      <c r="D33" s="24">
        <v>416</v>
      </c>
      <c r="E33" s="119" t="s">
        <v>224</v>
      </c>
      <c r="F33" s="157"/>
      <c r="G33" s="94" t="s">
        <v>71</v>
      </c>
      <c r="H33" s="159"/>
      <c r="I33" s="22">
        <v>333333</v>
      </c>
      <c r="J33" s="22">
        <v>333333</v>
      </c>
      <c r="K33" s="22">
        <f t="shared" si="0"/>
        <v>0</v>
      </c>
      <c r="L33" s="22"/>
      <c r="M33" s="22">
        <f t="shared" si="1"/>
        <v>0</v>
      </c>
    </row>
    <row r="34" spans="1:13" ht="15">
      <c r="A34" s="23">
        <v>43889</v>
      </c>
      <c r="B34" s="120">
        <v>809</v>
      </c>
      <c r="C34" s="12">
        <v>447</v>
      </c>
      <c r="D34" s="24">
        <v>419</v>
      </c>
      <c r="E34" s="119" t="s">
        <v>225</v>
      </c>
      <c r="F34" s="157"/>
      <c r="G34" s="94" t="s">
        <v>214</v>
      </c>
      <c r="H34" s="159"/>
      <c r="I34" s="22">
        <v>147617</v>
      </c>
      <c r="J34" s="22">
        <v>147617</v>
      </c>
      <c r="K34" s="22">
        <f t="shared" si="0"/>
        <v>0</v>
      </c>
      <c r="L34" s="22"/>
      <c r="M34" s="22">
        <f t="shared" si="1"/>
        <v>0</v>
      </c>
    </row>
    <row r="35" spans="1:13" ht="15">
      <c r="A35" s="23">
        <v>43893</v>
      </c>
      <c r="B35" s="120">
        <v>292</v>
      </c>
      <c r="C35" s="12">
        <v>422</v>
      </c>
      <c r="D35" s="24">
        <v>437</v>
      </c>
      <c r="E35" s="119" t="s">
        <v>282</v>
      </c>
      <c r="F35" s="157"/>
      <c r="G35" s="122" t="s">
        <v>289</v>
      </c>
      <c r="H35" s="159"/>
      <c r="I35" s="22">
        <v>16720000</v>
      </c>
      <c r="J35" s="22">
        <v>146667</v>
      </c>
      <c r="K35" s="22">
        <f t="shared" si="0"/>
        <v>16573333</v>
      </c>
      <c r="L35" s="22">
        <v>16573333</v>
      </c>
      <c r="M35" s="22">
        <f t="shared" si="1"/>
        <v>0</v>
      </c>
    </row>
    <row r="36" spans="1:13" ht="15">
      <c r="A36" s="23">
        <v>43895</v>
      </c>
      <c r="B36" s="120">
        <v>55</v>
      </c>
      <c r="C36" s="12">
        <v>162</v>
      </c>
      <c r="D36" s="24">
        <v>462</v>
      </c>
      <c r="E36" s="119" t="s">
        <v>58</v>
      </c>
      <c r="F36" s="157"/>
      <c r="G36" s="122" t="s">
        <v>70</v>
      </c>
      <c r="H36" s="159"/>
      <c r="I36" s="22">
        <v>6300000</v>
      </c>
      <c r="J36" s="22">
        <v>900000</v>
      </c>
      <c r="K36" s="22">
        <f t="shared" si="0"/>
        <v>5400000</v>
      </c>
      <c r="L36" s="22">
        <v>5400000</v>
      </c>
      <c r="M36" s="22">
        <f t="shared" si="1"/>
        <v>0</v>
      </c>
    </row>
    <row r="37" spans="1:13" ht="15">
      <c r="A37" s="23">
        <v>43900</v>
      </c>
      <c r="B37" s="120">
        <v>329</v>
      </c>
      <c r="C37" s="12">
        <v>163</v>
      </c>
      <c r="D37" s="24">
        <v>483</v>
      </c>
      <c r="E37" s="119" t="s">
        <v>61</v>
      </c>
      <c r="F37" s="157"/>
      <c r="G37" s="122" t="s">
        <v>69</v>
      </c>
      <c r="H37" s="159"/>
      <c r="I37" s="22">
        <v>5460000</v>
      </c>
      <c r="J37" s="22">
        <v>1260000</v>
      </c>
      <c r="K37" s="22">
        <f t="shared" si="0"/>
        <v>4200000</v>
      </c>
      <c r="L37" s="22">
        <v>4200000</v>
      </c>
      <c r="M37" s="22">
        <f t="shared" si="1"/>
        <v>0</v>
      </c>
    </row>
    <row r="38" spans="1:13" ht="15">
      <c r="A38" s="23">
        <v>43901</v>
      </c>
      <c r="B38" s="120">
        <v>346</v>
      </c>
      <c r="C38" s="12">
        <v>296</v>
      </c>
      <c r="D38" s="24">
        <v>494</v>
      </c>
      <c r="E38" s="119" t="s">
        <v>284</v>
      </c>
      <c r="F38" s="157"/>
      <c r="G38" s="122" t="s">
        <v>293</v>
      </c>
      <c r="H38" s="159"/>
      <c r="I38" s="22">
        <v>5546667</v>
      </c>
      <c r="J38" s="22">
        <v>5546667</v>
      </c>
      <c r="K38" s="22">
        <f t="shared" si="0"/>
        <v>0</v>
      </c>
      <c r="L38" s="22"/>
      <c r="M38" s="22">
        <f t="shared" si="1"/>
        <v>0</v>
      </c>
    </row>
    <row r="39" spans="1:13" ht="15">
      <c r="A39" s="23">
        <v>43902</v>
      </c>
      <c r="B39" s="120">
        <v>272</v>
      </c>
      <c r="C39" s="12">
        <v>416</v>
      </c>
      <c r="D39" s="24">
        <v>504</v>
      </c>
      <c r="E39" s="119" t="s">
        <v>286</v>
      </c>
      <c r="F39" s="157"/>
      <c r="G39" s="122" t="s">
        <v>295</v>
      </c>
      <c r="H39" s="159"/>
      <c r="I39" s="22">
        <v>2000000</v>
      </c>
      <c r="J39" s="22"/>
      <c r="K39" s="22">
        <f t="shared" si="0"/>
        <v>2000000</v>
      </c>
      <c r="L39" s="22">
        <v>2000000</v>
      </c>
      <c r="M39" s="22">
        <f t="shared" si="1"/>
        <v>0</v>
      </c>
    </row>
    <row r="40" spans="1:13" ht="15">
      <c r="A40" s="23">
        <v>43903</v>
      </c>
      <c r="B40" s="120">
        <v>982</v>
      </c>
      <c r="C40" s="12">
        <v>531</v>
      </c>
      <c r="D40" s="24">
        <v>513</v>
      </c>
      <c r="E40" s="119" t="s">
        <v>287</v>
      </c>
      <c r="F40" s="157"/>
      <c r="G40" s="122" t="s">
        <v>297</v>
      </c>
      <c r="H40" s="159"/>
      <c r="I40" s="22">
        <v>97395328</v>
      </c>
      <c r="J40" s="22"/>
      <c r="K40" s="22">
        <f t="shared" si="0"/>
        <v>97395328</v>
      </c>
      <c r="L40" s="22">
        <v>97395328</v>
      </c>
      <c r="M40" s="22">
        <f t="shared" si="1"/>
        <v>0</v>
      </c>
    </row>
    <row r="41" spans="1:13" ht="15">
      <c r="A41" s="23">
        <v>43914</v>
      </c>
      <c r="B41" s="120">
        <v>379</v>
      </c>
      <c r="C41" s="12">
        <v>544</v>
      </c>
      <c r="D41" s="24">
        <v>555</v>
      </c>
      <c r="E41" s="119" t="s">
        <v>288</v>
      </c>
      <c r="F41" s="157"/>
      <c r="G41" s="122" t="s">
        <v>300</v>
      </c>
      <c r="H41" s="159"/>
      <c r="I41" s="22">
        <v>10500000</v>
      </c>
      <c r="J41" s="22"/>
      <c r="K41" s="22">
        <f t="shared" si="0"/>
        <v>10500000</v>
      </c>
      <c r="L41" s="22">
        <v>10500000</v>
      </c>
      <c r="M41" s="22">
        <f t="shared" si="1"/>
        <v>0</v>
      </c>
    </row>
    <row r="42" spans="1:13" ht="15">
      <c r="A42" s="23">
        <v>43927</v>
      </c>
      <c r="B42" s="120">
        <v>781</v>
      </c>
      <c r="C42" s="12">
        <v>604</v>
      </c>
      <c r="D42" s="24">
        <v>595</v>
      </c>
      <c r="E42" s="119" t="s">
        <v>369</v>
      </c>
      <c r="F42" s="157"/>
      <c r="G42" s="94" t="s">
        <v>374</v>
      </c>
      <c r="H42" s="159"/>
      <c r="I42" s="22">
        <v>1207746</v>
      </c>
      <c r="J42" s="98"/>
      <c r="K42" s="22">
        <f t="shared" si="0"/>
        <v>1207746</v>
      </c>
      <c r="L42" s="185">
        <v>1207746</v>
      </c>
      <c r="M42" s="22">
        <f t="shared" si="1"/>
        <v>0</v>
      </c>
    </row>
    <row r="43" spans="1:13" ht="15">
      <c r="A43" s="23">
        <v>43936</v>
      </c>
      <c r="B43" s="120">
        <v>424</v>
      </c>
      <c r="C43" s="12">
        <v>626</v>
      </c>
      <c r="D43" s="24">
        <v>609</v>
      </c>
      <c r="E43" s="119" t="s">
        <v>370</v>
      </c>
      <c r="F43" s="157"/>
      <c r="G43" s="94" t="s">
        <v>375</v>
      </c>
      <c r="H43" s="159"/>
      <c r="I43" s="22">
        <v>3000000</v>
      </c>
      <c r="J43" s="22"/>
      <c r="K43" s="22">
        <f t="shared" si="0"/>
        <v>3000000</v>
      </c>
      <c r="L43" s="22">
        <v>3000000</v>
      </c>
      <c r="M43" s="22">
        <f t="shared" si="1"/>
        <v>0</v>
      </c>
    </row>
    <row r="44" spans="1:13" ht="15">
      <c r="A44" s="23">
        <v>43936</v>
      </c>
      <c r="B44" s="120">
        <v>423</v>
      </c>
      <c r="C44" s="12">
        <v>623</v>
      </c>
      <c r="D44" s="24">
        <v>610</v>
      </c>
      <c r="E44" s="119" t="s">
        <v>219</v>
      </c>
      <c r="F44" s="157"/>
      <c r="G44" s="94" t="s">
        <v>376</v>
      </c>
      <c r="H44" s="159"/>
      <c r="I44" s="22">
        <v>1111500</v>
      </c>
      <c r="J44" s="22"/>
      <c r="K44" s="22">
        <f t="shared" si="0"/>
        <v>1111500</v>
      </c>
      <c r="L44" s="22">
        <v>1111500</v>
      </c>
      <c r="M44" s="22">
        <f t="shared" si="1"/>
        <v>0</v>
      </c>
    </row>
    <row r="45" spans="1:13" ht="15">
      <c r="A45" s="23">
        <v>43943</v>
      </c>
      <c r="B45" s="120">
        <v>425</v>
      </c>
      <c r="C45" s="12">
        <v>624</v>
      </c>
      <c r="D45" s="24">
        <v>631</v>
      </c>
      <c r="E45" s="119" t="s">
        <v>371</v>
      </c>
      <c r="F45" s="157"/>
      <c r="G45" s="94" t="s">
        <v>377</v>
      </c>
      <c r="H45" s="159"/>
      <c r="I45" s="22">
        <v>13800000</v>
      </c>
      <c r="J45" s="22">
        <v>13800000</v>
      </c>
      <c r="K45" s="22">
        <f t="shared" si="0"/>
        <v>0</v>
      </c>
      <c r="L45" s="22"/>
      <c r="M45" s="22">
        <f t="shared" si="1"/>
        <v>0</v>
      </c>
    </row>
    <row r="46" spans="1:13" ht="15">
      <c r="A46" s="23">
        <v>43944</v>
      </c>
      <c r="B46" s="120">
        <v>432</v>
      </c>
      <c r="C46" s="12">
        <v>625</v>
      </c>
      <c r="D46" s="24">
        <v>640</v>
      </c>
      <c r="E46" s="119" t="s">
        <v>372</v>
      </c>
      <c r="F46" s="157"/>
      <c r="G46" s="94" t="s">
        <v>378</v>
      </c>
      <c r="H46" s="159"/>
      <c r="I46" s="22">
        <v>4140000</v>
      </c>
      <c r="J46" s="22"/>
      <c r="K46" s="22">
        <f t="shared" si="0"/>
        <v>4140000</v>
      </c>
      <c r="L46" s="22">
        <v>4140000</v>
      </c>
      <c r="M46" s="22">
        <f t="shared" si="1"/>
        <v>0</v>
      </c>
    </row>
    <row r="47" spans="1:13" ht="15">
      <c r="A47" s="23">
        <v>43948</v>
      </c>
      <c r="B47" s="80">
        <v>434</v>
      </c>
      <c r="C47" s="12">
        <v>647</v>
      </c>
      <c r="D47" s="24">
        <v>650</v>
      </c>
      <c r="E47" s="119" t="s">
        <v>373</v>
      </c>
      <c r="F47" s="157"/>
      <c r="G47" s="94" t="s">
        <v>379</v>
      </c>
      <c r="H47" s="159"/>
      <c r="I47" s="22">
        <v>3960000</v>
      </c>
      <c r="J47" s="22"/>
      <c r="K47" s="22">
        <f t="shared" si="0"/>
        <v>3960000</v>
      </c>
      <c r="L47" s="22">
        <v>3960000</v>
      </c>
      <c r="M47" s="22">
        <f t="shared" si="1"/>
        <v>0</v>
      </c>
    </row>
    <row r="48" spans="1:13" ht="15">
      <c r="A48" s="23">
        <v>43957</v>
      </c>
      <c r="B48" s="80">
        <v>781</v>
      </c>
      <c r="C48" s="12">
        <v>688</v>
      </c>
      <c r="D48" s="24">
        <v>670</v>
      </c>
      <c r="E48" s="119" t="s">
        <v>408</v>
      </c>
      <c r="F48" s="157"/>
      <c r="G48" s="94" t="s">
        <v>374</v>
      </c>
      <c r="H48" s="159"/>
      <c r="I48" s="22">
        <v>17652036</v>
      </c>
      <c r="J48" s="22">
        <v>6082372</v>
      </c>
      <c r="K48" s="22">
        <f t="shared" si="0"/>
        <v>11569664</v>
      </c>
      <c r="L48" s="22">
        <v>11569664</v>
      </c>
      <c r="M48" s="22">
        <f t="shared" si="1"/>
        <v>0</v>
      </c>
    </row>
    <row r="49" spans="1:13" ht="15">
      <c r="A49" s="23">
        <v>43958</v>
      </c>
      <c r="B49" s="80">
        <v>453</v>
      </c>
      <c r="C49" s="12">
        <v>646</v>
      </c>
      <c r="D49" s="24">
        <v>673</v>
      </c>
      <c r="E49" s="119" t="s">
        <v>285</v>
      </c>
      <c r="F49" s="157"/>
      <c r="G49" s="94" t="s">
        <v>398</v>
      </c>
      <c r="H49" s="159"/>
      <c r="I49" s="22">
        <v>9826667</v>
      </c>
      <c r="J49" s="22">
        <v>1026667</v>
      </c>
      <c r="K49" s="22">
        <f t="shared" si="0"/>
        <v>8800000</v>
      </c>
      <c r="L49" s="22">
        <v>8800000</v>
      </c>
      <c r="M49" s="22">
        <f t="shared" si="1"/>
        <v>0</v>
      </c>
    </row>
    <row r="50" spans="1:13" ht="15">
      <c r="A50" s="23">
        <v>43966</v>
      </c>
      <c r="B50" s="80">
        <v>466</v>
      </c>
      <c r="C50" s="12">
        <v>689</v>
      </c>
      <c r="D50" s="24">
        <v>719</v>
      </c>
      <c r="E50" s="122" t="s">
        <v>409</v>
      </c>
      <c r="F50" s="157"/>
      <c r="G50" s="158" t="s">
        <v>399</v>
      </c>
      <c r="H50" s="159"/>
      <c r="I50" s="22">
        <v>2153333</v>
      </c>
      <c r="J50" s="22"/>
      <c r="K50" s="22">
        <f t="shared" si="0"/>
        <v>2153333</v>
      </c>
      <c r="L50" s="22">
        <v>2153333</v>
      </c>
      <c r="M50" s="22">
        <f t="shared" si="1"/>
        <v>0</v>
      </c>
    </row>
    <row r="51" spans="1:13" ht="15">
      <c r="A51" s="23">
        <v>43971</v>
      </c>
      <c r="B51" s="80">
        <v>470</v>
      </c>
      <c r="C51" s="12">
        <v>697</v>
      </c>
      <c r="D51" s="24">
        <v>733</v>
      </c>
      <c r="E51" s="122" t="s">
        <v>410</v>
      </c>
      <c r="F51" s="157"/>
      <c r="G51" s="158" t="s">
        <v>400</v>
      </c>
      <c r="H51" s="159"/>
      <c r="I51" s="22">
        <v>1520000</v>
      </c>
      <c r="J51" s="22"/>
      <c r="K51" s="22">
        <f t="shared" si="0"/>
        <v>1520000</v>
      </c>
      <c r="L51" s="317">
        <v>1520000</v>
      </c>
      <c r="M51" s="22">
        <f t="shared" si="1"/>
        <v>0</v>
      </c>
    </row>
    <row r="52" spans="1:13" ht="15">
      <c r="A52" s="23">
        <v>43974</v>
      </c>
      <c r="B52" s="80">
        <v>481</v>
      </c>
      <c r="C52" s="12">
        <v>735</v>
      </c>
      <c r="D52" s="24">
        <v>756</v>
      </c>
      <c r="E52" s="122" t="s">
        <v>411</v>
      </c>
      <c r="F52" s="157"/>
      <c r="G52" s="158" t="s">
        <v>404</v>
      </c>
      <c r="H52" s="159"/>
      <c r="I52" s="22">
        <v>750000</v>
      </c>
      <c r="J52" s="22">
        <v>150000</v>
      </c>
      <c r="K52" s="22">
        <f t="shared" si="0"/>
        <v>600000</v>
      </c>
      <c r="L52" s="118">
        <v>600000</v>
      </c>
      <c r="M52" s="22">
        <f t="shared" si="1"/>
        <v>0</v>
      </c>
    </row>
    <row r="53" spans="1:13" ht="15">
      <c r="A53" s="23">
        <v>43977</v>
      </c>
      <c r="B53" s="80">
        <v>480</v>
      </c>
      <c r="C53" s="12">
        <v>720</v>
      </c>
      <c r="D53" s="24">
        <v>758</v>
      </c>
      <c r="E53" s="122" t="s">
        <v>412</v>
      </c>
      <c r="F53" s="157"/>
      <c r="G53" s="158" t="s">
        <v>77</v>
      </c>
      <c r="H53" s="159"/>
      <c r="I53" s="22">
        <v>5033334</v>
      </c>
      <c r="J53" s="22">
        <v>833334</v>
      </c>
      <c r="K53" s="22">
        <f t="shared" si="0"/>
        <v>4200000</v>
      </c>
      <c r="L53" s="118">
        <v>4200000</v>
      </c>
      <c r="M53" s="22">
        <f t="shared" si="1"/>
        <v>0</v>
      </c>
    </row>
    <row r="54" spans="1:13" ht="15">
      <c r="A54" s="23">
        <v>43973</v>
      </c>
      <c r="B54" s="80">
        <v>6</v>
      </c>
      <c r="C54" s="12">
        <v>19</v>
      </c>
      <c r="D54" s="24">
        <v>751</v>
      </c>
      <c r="E54" s="122" t="s">
        <v>187</v>
      </c>
      <c r="F54" s="157"/>
      <c r="G54" s="158" t="s">
        <v>581</v>
      </c>
      <c r="H54" s="159"/>
      <c r="I54" s="22">
        <v>293350</v>
      </c>
      <c r="J54" s="22">
        <v>293350</v>
      </c>
      <c r="K54" s="22">
        <f t="shared" si="0"/>
        <v>0</v>
      </c>
      <c r="L54" s="118"/>
      <c r="M54" s="22">
        <f t="shared" si="1"/>
        <v>0</v>
      </c>
    </row>
    <row r="55" spans="1:13" ht="15">
      <c r="A55" s="23">
        <v>43980</v>
      </c>
      <c r="B55" s="80">
        <v>526</v>
      </c>
      <c r="C55" s="12">
        <v>593</v>
      </c>
      <c r="D55" s="24">
        <v>803</v>
      </c>
      <c r="E55" s="122" t="s">
        <v>188</v>
      </c>
      <c r="F55" s="157"/>
      <c r="G55" s="158" t="s">
        <v>582</v>
      </c>
      <c r="H55" s="159"/>
      <c r="I55" s="22">
        <v>280000</v>
      </c>
      <c r="J55" s="22">
        <v>280000</v>
      </c>
      <c r="K55" s="22">
        <f t="shared" si="0"/>
        <v>0</v>
      </c>
      <c r="L55" s="118"/>
      <c r="M55" s="22">
        <f t="shared" si="1"/>
        <v>0</v>
      </c>
    </row>
    <row r="56" spans="1:13" ht="15">
      <c r="A56" s="169">
        <v>44138</v>
      </c>
      <c r="B56" s="177" t="s">
        <v>1039</v>
      </c>
      <c r="C56" s="123" t="s">
        <v>1634</v>
      </c>
      <c r="D56" s="171" t="s">
        <v>1635</v>
      </c>
      <c r="E56" s="158" t="s">
        <v>1659</v>
      </c>
      <c r="F56" s="157"/>
      <c r="G56" s="158" t="s">
        <v>1026</v>
      </c>
      <c r="H56" s="159"/>
      <c r="I56" s="22">
        <v>5500000</v>
      </c>
      <c r="J56" s="22">
        <v>500000</v>
      </c>
      <c r="K56" s="22">
        <f t="shared" si="0"/>
        <v>5000000</v>
      </c>
      <c r="L56" s="118">
        <v>5000000</v>
      </c>
      <c r="M56" s="22">
        <f t="shared" si="1"/>
        <v>0</v>
      </c>
    </row>
    <row r="57" spans="1:13" ht="15">
      <c r="A57" s="169">
        <v>44138</v>
      </c>
      <c r="B57" s="177" t="s">
        <v>1046</v>
      </c>
      <c r="C57" s="123" t="s">
        <v>1451</v>
      </c>
      <c r="D57" s="171" t="s">
        <v>1636</v>
      </c>
      <c r="E57" s="158" t="s">
        <v>221</v>
      </c>
      <c r="F57" s="157"/>
      <c r="G57" s="158" t="s">
        <v>1028</v>
      </c>
      <c r="H57" s="159"/>
      <c r="I57" s="22">
        <v>6416667</v>
      </c>
      <c r="J57" s="22">
        <v>916667</v>
      </c>
      <c r="K57" s="22">
        <f t="shared" si="0"/>
        <v>5500000</v>
      </c>
      <c r="L57" s="118">
        <v>5500000</v>
      </c>
      <c r="M57" s="22">
        <f t="shared" si="1"/>
        <v>0</v>
      </c>
    </row>
    <row r="58" spans="1:13" ht="15">
      <c r="A58" s="169">
        <v>44138</v>
      </c>
      <c r="B58" s="177" t="s">
        <v>1637</v>
      </c>
      <c r="C58" s="123" t="s">
        <v>1638</v>
      </c>
      <c r="D58" s="171" t="s">
        <v>1639</v>
      </c>
      <c r="E58" s="158" t="s">
        <v>1660</v>
      </c>
      <c r="F58" s="157"/>
      <c r="G58" s="158" t="s">
        <v>1628</v>
      </c>
      <c r="H58" s="159"/>
      <c r="I58" s="22">
        <v>1466667</v>
      </c>
      <c r="J58" s="22">
        <v>1466667</v>
      </c>
      <c r="K58" s="22">
        <f t="shared" si="0"/>
        <v>0</v>
      </c>
      <c r="L58" s="118"/>
      <c r="M58" s="22">
        <f t="shared" si="1"/>
        <v>0</v>
      </c>
    </row>
    <row r="59" spans="1:13" ht="15">
      <c r="A59" s="169">
        <v>44139</v>
      </c>
      <c r="B59" s="177" t="s">
        <v>1640</v>
      </c>
      <c r="C59" s="123" t="s">
        <v>1641</v>
      </c>
      <c r="D59" s="171" t="s">
        <v>1642</v>
      </c>
      <c r="E59" s="158" t="s">
        <v>1661</v>
      </c>
      <c r="F59" s="157"/>
      <c r="G59" s="158" t="s">
        <v>1629</v>
      </c>
      <c r="H59" s="159"/>
      <c r="I59" s="22">
        <v>14413332</v>
      </c>
      <c r="J59" s="22">
        <v>2193332</v>
      </c>
      <c r="K59" s="22">
        <f t="shared" si="0"/>
        <v>12220000</v>
      </c>
      <c r="L59" s="118">
        <v>12220000</v>
      </c>
      <c r="M59" s="22">
        <f t="shared" si="1"/>
        <v>0</v>
      </c>
    </row>
    <row r="60" spans="1:13" ht="15">
      <c r="A60" s="169">
        <v>44139</v>
      </c>
      <c r="B60" s="177" t="s">
        <v>1481</v>
      </c>
      <c r="C60" s="123" t="s">
        <v>1459</v>
      </c>
      <c r="D60" s="171" t="s">
        <v>1643</v>
      </c>
      <c r="E60" s="158" t="s">
        <v>1662</v>
      </c>
      <c r="F60" s="157"/>
      <c r="G60" s="158" t="s">
        <v>1630</v>
      </c>
      <c r="H60" s="159"/>
      <c r="I60" s="22">
        <v>4666666</v>
      </c>
      <c r="J60" s="22"/>
      <c r="K60" s="22">
        <f t="shared" si="0"/>
        <v>4666666</v>
      </c>
      <c r="L60" s="118">
        <v>4666666</v>
      </c>
      <c r="M60" s="22">
        <f t="shared" si="1"/>
        <v>0</v>
      </c>
    </row>
    <row r="61" spans="1:13" ht="15">
      <c r="A61" s="169">
        <v>44139</v>
      </c>
      <c r="B61" s="177" t="s">
        <v>1055</v>
      </c>
      <c r="C61" s="123" t="s">
        <v>1644</v>
      </c>
      <c r="D61" s="171" t="s">
        <v>1645</v>
      </c>
      <c r="E61" s="158" t="s">
        <v>283</v>
      </c>
      <c r="F61" s="157"/>
      <c r="G61" s="158" t="s">
        <v>1031</v>
      </c>
      <c r="H61" s="159"/>
      <c r="I61" s="22">
        <v>20929533</v>
      </c>
      <c r="J61" s="22"/>
      <c r="K61" s="22">
        <f t="shared" si="0"/>
        <v>20929533</v>
      </c>
      <c r="L61" s="118">
        <v>20288833</v>
      </c>
      <c r="M61" s="22">
        <f t="shared" si="1"/>
        <v>640700</v>
      </c>
    </row>
    <row r="62" spans="1:13" ht="15">
      <c r="A62" s="169">
        <v>44139</v>
      </c>
      <c r="B62" s="177" t="s">
        <v>1396</v>
      </c>
      <c r="C62" s="123" t="s">
        <v>1646</v>
      </c>
      <c r="D62" s="171" t="s">
        <v>1647</v>
      </c>
      <c r="E62" s="158" t="s">
        <v>1663</v>
      </c>
      <c r="F62" s="157"/>
      <c r="G62" s="158" t="s">
        <v>1329</v>
      </c>
      <c r="H62" s="159"/>
      <c r="I62" s="22">
        <v>2100000</v>
      </c>
      <c r="J62" s="22"/>
      <c r="K62" s="22">
        <f t="shared" si="0"/>
        <v>2100000</v>
      </c>
      <c r="L62" s="118">
        <v>2100000</v>
      </c>
      <c r="M62" s="22">
        <f t="shared" si="1"/>
        <v>0</v>
      </c>
    </row>
    <row r="63" spans="1:13" ht="15">
      <c r="A63" s="169">
        <v>44139</v>
      </c>
      <c r="B63" s="177" t="s">
        <v>1648</v>
      </c>
      <c r="C63" s="123" t="s">
        <v>1649</v>
      </c>
      <c r="D63" s="171" t="s">
        <v>1650</v>
      </c>
      <c r="E63" s="158" t="s">
        <v>1349</v>
      </c>
      <c r="F63" s="157"/>
      <c r="G63" s="158" t="s">
        <v>1631</v>
      </c>
      <c r="H63" s="159"/>
      <c r="I63" s="22">
        <v>4543333</v>
      </c>
      <c r="J63" s="22">
        <v>313333</v>
      </c>
      <c r="K63" s="22">
        <f t="shared" si="0"/>
        <v>4230000</v>
      </c>
      <c r="L63" s="118">
        <v>4230000</v>
      </c>
      <c r="M63" s="22">
        <f t="shared" si="1"/>
        <v>0</v>
      </c>
    </row>
    <row r="64" spans="1:13" ht="15">
      <c r="A64" s="169">
        <v>44139</v>
      </c>
      <c r="B64" s="177" t="s">
        <v>1059</v>
      </c>
      <c r="C64" s="123" t="s">
        <v>1651</v>
      </c>
      <c r="D64" s="171" t="s">
        <v>1652</v>
      </c>
      <c r="E64" s="158" t="s">
        <v>1662</v>
      </c>
      <c r="F64" s="157"/>
      <c r="G64" s="158" t="s">
        <v>1033</v>
      </c>
      <c r="H64" s="159"/>
      <c r="I64" s="22">
        <v>4500000</v>
      </c>
      <c r="J64" s="22">
        <v>180000</v>
      </c>
      <c r="K64" s="22">
        <f t="shared" si="0"/>
        <v>4320000</v>
      </c>
      <c r="L64" s="118">
        <v>4320000</v>
      </c>
      <c r="M64" s="22">
        <f t="shared" si="1"/>
        <v>0</v>
      </c>
    </row>
    <row r="65" spans="1:13" ht="15">
      <c r="A65" s="169">
        <v>44139</v>
      </c>
      <c r="B65" s="177" t="s">
        <v>1653</v>
      </c>
      <c r="C65" s="123" t="s">
        <v>1654</v>
      </c>
      <c r="D65" s="171" t="s">
        <v>1656</v>
      </c>
      <c r="E65" s="158" t="s">
        <v>1664</v>
      </c>
      <c r="F65" s="157"/>
      <c r="G65" s="158" t="s">
        <v>1633</v>
      </c>
      <c r="H65" s="159"/>
      <c r="I65" s="22">
        <v>7733333</v>
      </c>
      <c r="J65" s="22">
        <v>3733334</v>
      </c>
      <c r="K65" s="22">
        <f t="shared" si="0"/>
        <v>3999999</v>
      </c>
      <c r="L65" s="362">
        <v>3999999</v>
      </c>
      <c r="M65" s="22">
        <f t="shared" si="1"/>
        <v>0</v>
      </c>
    </row>
    <row r="66" spans="1:16" ht="15.75" thickBot="1">
      <c r="A66" s="13"/>
      <c r="B66" s="14"/>
      <c r="C66" s="14"/>
      <c r="D66" s="14"/>
      <c r="E66" s="14"/>
      <c r="F66" s="14"/>
      <c r="G66" s="364" t="s">
        <v>13</v>
      </c>
      <c r="H66" s="365"/>
      <c r="I66" s="27">
        <f>SUM(I9:I65)</f>
        <v>418061408</v>
      </c>
      <c r="J66" s="27">
        <f>SUM(J9:J65)</f>
        <v>62879974</v>
      </c>
      <c r="K66" s="27">
        <f>SUM(K9:K65)</f>
        <v>355181434</v>
      </c>
      <c r="L66" s="27">
        <f>SUM(L9:L65)</f>
        <v>354540734</v>
      </c>
      <c r="M66" s="312">
        <f>SUM(M9:M65)</f>
        <v>640700</v>
      </c>
      <c r="N66" s="68"/>
      <c r="O66" s="68"/>
      <c r="P66" s="102"/>
    </row>
    <row r="67" spans="1:14" ht="27.75" customHeight="1" thickTop="1">
      <c r="A67" s="13"/>
      <c r="B67" s="14"/>
      <c r="C67" s="14"/>
      <c r="D67" s="14"/>
      <c r="E67" s="14"/>
      <c r="F67" s="14"/>
      <c r="G67" s="84"/>
      <c r="H67" s="84"/>
      <c r="I67" s="18"/>
      <c r="J67" s="18"/>
      <c r="K67" s="31"/>
      <c r="L67" s="19"/>
      <c r="N67" s="68"/>
    </row>
    <row r="68" spans="15:15" ht="15">
      <c r="O68" s="68"/>
    </row>
    <row r="69" spans="2:11" ht="15">
      <c r="B69" s="68"/>
      <c r="I69" s="68"/>
      <c r="J69" s="68"/>
      <c r="K69" s="68"/>
    </row>
    <row r="71" spans="11:11" ht="15">
      <c r="K71" s="68"/>
    </row>
    <row r="72" spans="5:5" ht="15">
      <c r="E72" s="68"/>
    </row>
  </sheetData>
  <mergeCells count="7">
    <mergeCell ref="G66:H66"/>
    <mergeCell ref="A7:A8"/>
    <mergeCell ref="E7:H7"/>
    <mergeCell ref="I7:I8"/>
    <mergeCell ref="L7:L8"/>
    <mergeCell ref="E8:F8"/>
    <mergeCell ref="G8:H8"/>
  </mergeCells>
  <printOptions horizontalCentered="1"/>
  <pageMargins left="0.1968503937007874" right="0.1968503937007874" top="0.3937007874015748" bottom="0.3937007874015748" header="0" footer="0"/>
  <pageSetup orientation="landscape" scale="80" r:id="rId1"/>
  <headerFooter>
    <oddHeader>&amp;R&amp;D</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d069d59-b871-4af7-b528-d2f78fad887c}">
  <dimension ref="A1:M40"/>
  <sheetViews>
    <sheetView workbookViewId="0" topLeftCell="A7">
      <selection pane="topLeft" activeCell="J11" sqref="J11"/>
    </sheetView>
  </sheetViews>
  <sheetFormatPr defaultColWidth="11.424285714285714" defaultRowHeight="15"/>
  <cols>
    <col min="1" max="1" width="15.142857142857142" style="3" customWidth="1"/>
    <col min="2" max="4" width="14.714285714285714" style="3" customWidth="1"/>
    <col min="5" max="5" width="15.714285714285714" style="3" customWidth="1"/>
    <col min="6" max="6" width="14.714285714285714" style="3" customWidth="1"/>
    <col min="7" max="13" width="15.714285714285714" style="3" customWidth="1"/>
    <col min="14" max="16384" width="11.428571428571429" style="3"/>
  </cols>
  <sheetData>
    <row r="1" spans="1:13" ht="12.75" customHeight="1">
      <c r="A1" s="1" t="s">
        <v>47</v>
      </c>
      <c r="B1" s="1"/>
      <c r="C1" s="1"/>
      <c r="D1" s="1"/>
      <c r="E1" s="2"/>
      <c r="F1" s="1"/>
      <c r="G1" s="2"/>
      <c r="H1" s="2"/>
      <c r="I1" s="2"/>
      <c r="J1" s="2"/>
      <c r="K1" s="2"/>
      <c r="L1" s="2"/>
      <c r="M1" s="2"/>
    </row>
    <row r="2" spans="1:13" ht="12.75" customHeight="1">
      <c r="A2" s="2"/>
      <c r="B2" s="2"/>
      <c r="C2" s="2"/>
      <c r="D2" s="2"/>
      <c r="E2" s="2"/>
      <c r="F2" s="2"/>
      <c r="G2" s="2"/>
      <c r="H2" s="2"/>
      <c r="I2" s="2"/>
      <c r="J2" s="2"/>
      <c r="K2" s="2"/>
      <c r="L2" s="2"/>
      <c r="M2" s="72"/>
    </row>
    <row r="3" spans="1:13" ht="15" customHeight="1">
      <c r="A3" s="384" t="s">
        <v>1975</v>
      </c>
      <c r="B3" s="384"/>
      <c r="C3" s="384"/>
      <c r="D3" s="384"/>
      <c r="E3" s="384"/>
      <c r="F3" s="384"/>
      <c r="G3" s="384"/>
      <c r="H3" s="384"/>
      <c r="I3" s="384"/>
      <c r="J3" s="384"/>
      <c r="K3" s="384"/>
      <c r="L3" s="384"/>
      <c r="M3" s="280">
        <v>44501</v>
      </c>
    </row>
    <row r="4" spans="1:13" ht="12.75" customHeight="1">
      <c r="A4" s="5"/>
      <c r="B4" s="5"/>
      <c r="C4" s="5"/>
      <c r="D4" s="5"/>
      <c r="E4" s="5"/>
      <c r="F4" s="5"/>
      <c r="G4" s="5"/>
      <c r="H4" s="5"/>
      <c r="I4" s="5"/>
      <c r="J4" s="5"/>
      <c r="K4" s="5"/>
      <c r="L4" s="5"/>
      <c r="M4" s="6"/>
    </row>
    <row r="5" spans="1:13" ht="15">
      <c r="A5" s="371" t="s">
        <v>4</v>
      </c>
      <c r="B5" s="215" t="s">
        <v>10</v>
      </c>
      <c r="C5" s="211" t="s">
        <v>14</v>
      </c>
      <c r="D5" s="215" t="s">
        <v>14</v>
      </c>
      <c r="E5" s="376" t="s">
        <v>12</v>
      </c>
      <c r="F5" s="377"/>
      <c r="G5" s="377"/>
      <c r="H5" s="378"/>
      <c r="I5" s="371" t="s">
        <v>6</v>
      </c>
      <c r="J5" s="211"/>
      <c r="K5" s="211"/>
      <c r="L5" s="371" t="s">
        <v>5</v>
      </c>
      <c r="M5" s="211" t="s">
        <v>0</v>
      </c>
    </row>
    <row r="6" spans="1:13" ht="24">
      <c r="A6" s="372"/>
      <c r="B6" s="213" t="s">
        <v>11</v>
      </c>
      <c r="C6" s="213" t="s">
        <v>9</v>
      </c>
      <c r="D6" s="213" t="s">
        <v>8</v>
      </c>
      <c r="E6" s="376" t="s">
        <v>2</v>
      </c>
      <c r="F6" s="378"/>
      <c r="G6" s="376" t="s">
        <v>7</v>
      </c>
      <c r="H6" s="378"/>
      <c r="I6" s="372"/>
      <c r="J6" s="213" t="s">
        <v>1978</v>
      </c>
      <c r="K6" s="214" t="s">
        <v>1979</v>
      </c>
      <c r="L6" s="372"/>
      <c r="M6" s="213" t="s">
        <v>1</v>
      </c>
    </row>
    <row r="7" spans="1:13" ht="12.75" customHeight="1">
      <c r="A7" s="21">
        <v>44056</v>
      </c>
      <c r="B7" s="123">
        <v>695</v>
      </c>
      <c r="C7" s="69">
        <v>1007</v>
      </c>
      <c r="D7" s="172">
        <v>1122</v>
      </c>
      <c r="E7" s="7" t="s">
        <v>719</v>
      </c>
      <c r="F7" s="10"/>
      <c r="G7" s="124" t="s">
        <v>723</v>
      </c>
      <c r="H7" s="8"/>
      <c r="I7" s="22">
        <v>3200000</v>
      </c>
      <c r="J7" s="97"/>
      <c r="K7" s="277">
        <f>+I7-J7</f>
        <v>3200000</v>
      </c>
      <c r="L7" s="276">
        <v>3200000</v>
      </c>
      <c r="M7" s="22">
        <f>+K7-L7</f>
        <v>0</v>
      </c>
    </row>
    <row r="8" spans="1:13" ht="15">
      <c r="A8" s="21">
        <v>44067</v>
      </c>
      <c r="B8" s="24">
        <v>729</v>
      </c>
      <c r="C8" s="71">
        <v>1045</v>
      </c>
      <c r="D8" s="173">
        <v>1245</v>
      </c>
      <c r="E8" s="9" t="s">
        <v>720</v>
      </c>
      <c r="F8" s="25"/>
      <c r="G8" s="125" t="s">
        <v>724</v>
      </c>
      <c r="H8" s="26"/>
      <c r="I8" s="22">
        <v>5120000</v>
      </c>
      <c r="J8" s="97"/>
      <c r="K8" s="277">
        <f t="shared" si="0" ref="K8:K34">+I8-J8</f>
        <v>5120000</v>
      </c>
      <c r="L8" s="22">
        <v>5120000</v>
      </c>
      <c r="M8" s="22">
        <f t="shared" si="1" ref="M8:M34">+K8-L8</f>
        <v>0</v>
      </c>
    </row>
    <row r="9" spans="1:13" ht="15">
      <c r="A9" s="23">
        <v>44067</v>
      </c>
      <c r="B9" s="24">
        <v>773</v>
      </c>
      <c r="C9" s="24">
        <v>1101</v>
      </c>
      <c r="D9" s="171">
        <v>1262</v>
      </c>
      <c r="E9" s="67" t="s">
        <v>721</v>
      </c>
      <c r="F9" s="25"/>
      <c r="G9" s="125" t="s">
        <v>725</v>
      </c>
      <c r="H9" s="11"/>
      <c r="I9" s="22">
        <v>3066667</v>
      </c>
      <c r="J9" s="97"/>
      <c r="K9" s="277">
        <f t="shared" si="0"/>
        <v>3066667</v>
      </c>
      <c r="L9" s="22">
        <v>3066667</v>
      </c>
      <c r="M9" s="22">
        <f t="shared" si="1"/>
        <v>0</v>
      </c>
    </row>
    <row r="10" spans="1:13" ht="15">
      <c r="A10" s="23">
        <v>44067</v>
      </c>
      <c r="B10" s="24">
        <v>794</v>
      </c>
      <c r="C10" s="24">
        <v>1128</v>
      </c>
      <c r="D10" s="171">
        <v>1284</v>
      </c>
      <c r="E10" s="9" t="s">
        <v>722</v>
      </c>
      <c r="F10" s="25"/>
      <c r="G10" s="125" t="s">
        <v>726</v>
      </c>
      <c r="H10" s="11"/>
      <c r="I10" s="22">
        <v>7380000</v>
      </c>
      <c r="J10" s="97">
        <v>7380000</v>
      </c>
      <c r="K10" s="277">
        <f t="shared" si="0"/>
        <v>0</v>
      </c>
      <c r="L10" s="22">
        <v>0</v>
      </c>
      <c r="M10" s="22">
        <f t="shared" si="1"/>
        <v>0</v>
      </c>
    </row>
    <row r="11" spans="1:13" ht="15">
      <c r="A11" s="174">
        <v>44090</v>
      </c>
      <c r="B11" s="24">
        <v>147</v>
      </c>
      <c r="C11" s="24">
        <v>1147</v>
      </c>
      <c r="D11" s="24">
        <v>1310</v>
      </c>
      <c r="E11" s="153" t="s">
        <v>825</v>
      </c>
      <c r="F11" s="25"/>
      <c r="G11" s="125" t="s">
        <v>281</v>
      </c>
      <c r="H11" s="11"/>
      <c r="I11" s="22">
        <v>3640000</v>
      </c>
      <c r="J11" s="98"/>
      <c r="K11" s="277">
        <f t="shared" si="0"/>
        <v>3640000</v>
      </c>
      <c r="L11" s="348">
        <v>3640000</v>
      </c>
      <c r="M11" s="22">
        <f t="shared" si="1"/>
        <v>0</v>
      </c>
    </row>
    <row r="12" spans="1:13" ht="15">
      <c r="A12" s="174">
        <v>44091</v>
      </c>
      <c r="B12" s="24">
        <v>797</v>
      </c>
      <c r="C12" s="24">
        <v>1138</v>
      </c>
      <c r="D12" s="24">
        <v>1314</v>
      </c>
      <c r="E12" s="153" t="s">
        <v>826</v>
      </c>
      <c r="F12" s="25"/>
      <c r="G12" s="125" t="s">
        <v>819</v>
      </c>
      <c r="H12" s="11"/>
      <c r="I12" s="22">
        <v>5866667</v>
      </c>
      <c r="J12" s="98">
        <v>366667</v>
      </c>
      <c r="K12" s="277">
        <f t="shared" si="0"/>
        <v>5500000</v>
      </c>
      <c r="L12" s="278">
        <v>5500000</v>
      </c>
      <c r="M12" s="22">
        <f t="shared" si="1"/>
        <v>0</v>
      </c>
    </row>
    <row r="13" spans="1:13" ht="15">
      <c r="A13" s="174">
        <v>44092</v>
      </c>
      <c r="B13" s="24">
        <v>76</v>
      </c>
      <c r="C13" s="24">
        <v>1160</v>
      </c>
      <c r="D13" s="24">
        <v>1320</v>
      </c>
      <c r="E13" s="153" t="s">
        <v>827</v>
      </c>
      <c r="F13" s="25"/>
      <c r="G13" s="125" t="s">
        <v>186</v>
      </c>
      <c r="H13" s="11"/>
      <c r="I13" s="22">
        <v>3900000</v>
      </c>
      <c r="J13" s="98"/>
      <c r="K13" s="277">
        <f t="shared" si="0"/>
        <v>3900000</v>
      </c>
      <c r="L13" s="278">
        <v>3900000</v>
      </c>
      <c r="M13" s="22">
        <f t="shared" si="1"/>
        <v>0</v>
      </c>
    </row>
    <row r="14" spans="1:13" ht="15">
      <c r="A14" s="174">
        <v>44095</v>
      </c>
      <c r="B14" s="24">
        <v>45</v>
      </c>
      <c r="C14" s="24">
        <v>1145</v>
      </c>
      <c r="D14" s="24">
        <v>1323</v>
      </c>
      <c r="E14" s="153" t="s">
        <v>828</v>
      </c>
      <c r="F14" s="25"/>
      <c r="G14" s="125" t="s">
        <v>185</v>
      </c>
      <c r="H14" s="11"/>
      <c r="I14" s="22">
        <v>8000000</v>
      </c>
      <c r="J14" s="98"/>
      <c r="K14" s="277">
        <f t="shared" si="0"/>
        <v>8000000</v>
      </c>
      <c r="L14" s="278">
        <v>8000000</v>
      </c>
      <c r="M14" s="22">
        <f t="shared" si="1"/>
        <v>0</v>
      </c>
    </row>
    <row r="15" spans="1:13" ht="15">
      <c r="A15" s="174">
        <v>44095</v>
      </c>
      <c r="B15" s="24">
        <v>41</v>
      </c>
      <c r="C15" s="24">
        <v>1155</v>
      </c>
      <c r="D15" s="24">
        <v>1332</v>
      </c>
      <c r="E15" s="153" t="s">
        <v>829</v>
      </c>
      <c r="F15" s="25"/>
      <c r="G15" s="125" t="s">
        <v>167</v>
      </c>
      <c r="H15" s="11"/>
      <c r="I15" s="22">
        <v>6500000</v>
      </c>
      <c r="J15" s="98"/>
      <c r="K15" s="277">
        <f t="shared" si="0"/>
        <v>6500000</v>
      </c>
      <c r="L15" s="278">
        <v>6500000</v>
      </c>
      <c r="M15" s="22">
        <f t="shared" si="1"/>
        <v>0</v>
      </c>
    </row>
    <row r="16" spans="1:13" ht="15">
      <c r="A16" s="174">
        <v>44095</v>
      </c>
      <c r="B16" s="24">
        <v>68</v>
      </c>
      <c r="C16" s="24">
        <v>1161</v>
      </c>
      <c r="D16" s="24">
        <v>1333</v>
      </c>
      <c r="E16" s="153" t="s">
        <v>830</v>
      </c>
      <c r="F16" s="25"/>
      <c r="G16" s="125" t="s">
        <v>184</v>
      </c>
      <c r="H16" s="11"/>
      <c r="I16" s="22">
        <v>7300000</v>
      </c>
      <c r="J16" s="98"/>
      <c r="K16" s="277">
        <f t="shared" si="0"/>
        <v>7300000</v>
      </c>
      <c r="L16" s="349">
        <v>7300000</v>
      </c>
      <c r="M16" s="22">
        <f t="shared" si="1"/>
        <v>0</v>
      </c>
    </row>
    <row r="17" spans="1:13" ht="15">
      <c r="A17" s="174">
        <v>44095</v>
      </c>
      <c r="B17" s="24">
        <v>81</v>
      </c>
      <c r="C17" s="24">
        <v>1156</v>
      </c>
      <c r="D17" s="24">
        <v>1334</v>
      </c>
      <c r="E17" s="153" t="s">
        <v>831</v>
      </c>
      <c r="F17" s="25"/>
      <c r="G17" s="125" t="s">
        <v>820</v>
      </c>
      <c r="H17" s="11"/>
      <c r="I17" s="22">
        <v>243333</v>
      </c>
      <c r="J17" s="98">
        <v>243333</v>
      </c>
      <c r="K17" s="277">
        <f t="shared" si="0"/>
        <v>0</v>
      </c>
      <c r="L17" s="278">
        <v>0</v>
      </c>
      <c r="M17" s="22">
        <f t="shared" si="1"/>
        <v>0</v>
      </c>
    </row>
    <row r="18" spans="1:13" ht="15">
      <c r="A18" s="174">
        <v>44096</v>
      </c>
      <c r="B18" s="24">
        <v>803</v>
      </c>
      <c r="C18" s="24">
        <v>1136</v>
      </c>
      <c r="D18" s="24">
        <v>1354</v>
      </c>
      <c r="E18" s="153" t="s">
        <v>832</v>
      </c>
      <c r="F18" s="25"/>
      <c r="G18" s="125" t="s">
        <v>821</v>
      </c>
      <c r="H18" s="11"/>
      <c r="I18" s="22">
        <v>5056667</v>
      </c>
      <c r="J18" s="98">
        <v>956667</v>
      </c>
      <c r="K18" s="277">
        <f t="shared" si="0"/>
        <v>4100000</v>
      </c>
      <c r="L18" s="278">
        <v>4100000</v>
      </c>
      <c r="M18" s="22">
        <f t="shared" si="1"/>
        <v>0</v>
      </c>
    </row>
    <row r="19" spans="1:13" ht="15">
      <c r="A19" s="174">
        <v>44097</v>
      </c>
      <c r="B19" s="24">
        <v>105</v>
      </c>
      <c r="C19" s="24">
        <v>1254</v>
      </c>
      <c r="D19" s="24">
        <v>1372</v>
      </c>
      <c r="E19" s="153" t="s">
        <v>833</v>
      </c>
      <c r="F19" s="25"/>
      <c r="G19" s="125" t="s">
        <v>276</v>
      </c>
      <c r="H19" s="11"/>
      <c r="I19" s="22">
        <v>5000000</v>
      </c>
      <c r="J19" s="98"/>
      <c r="K19" s="277">
        <f t="shared" si="0"/>
        <v>5000000</v>
      </c>
      <c r="L19" s="278">
        <v>5000000</v>
      </c>
      <c r="M19" s="22">
        <f t="shared" si="1"/>
        <v>0</v>
      </c>
    </row>
    <row r="20" spans="1:13" ht="15">
      <c r="A20" s="174">
        <v>44097</v>
      </c>
      <c r="B20" s="24">
        <v>95</v>
      </c>
      <c r="C20" s="24">
        <v>1208</v>
      </c>
      <c r="D20" s="24">
        <v>1374</v>
      </c>
      <c r="E20" s="153" t="s">
        <v>834</v>
      </c>
      <c r="F20" s="25"/>
      <c r="G20" s="125" t="s">
        <v>275</v>
      </c>
      <c r="H20" s="11"/>
      <c r="I20" s="22">
        <v>8000000</v>
      </c>
      <c r="J20" s="98"/>
      <c r="K20" s="277">
        <f t="shared" si="0"/>
        <v>8000000</v>
      </c>
      <c r="L20" s="350">
        <v>8000000</v>
      </c>
      <c r="M20" s="22">
        <f t="shared" si="1"/>
        <v>0</v>
      </c>
    </row>
    <row r="21" spans="1:13" ht="15">
      <c r="A21" s="174">
        <v>44097</v>
      </c>
      <c r="B21" s="24">
        <v>114</v>
      </c>
      <c r="C21" s="24">
        <v>1253</v>
      </c>
      <c r="D21" s="24">
        <v>1391</v>
      </c>
      <c r="E21" s="153" t="s">
        <v>835</v>
      </c>
      <c r="F21" s="25"/>
      <c r="G21" s="125" t="s">
        <v>279</v>
      </c>
      <c r="H21" s="11"/>
      <c r="I21" s="22">
        <v>3500000</v>
      </c>
      <c r="J21" s="98"/>
      <c r="K21" s="277">
        <f t="shared" si="0"/>
        <v>3500000</v>
      </c>
      <c r="L21" s="351">
        <v>3500000</v>
      </c>
      <c r="M21" s="22">
        <f t="shared" si="1"/>
        <v>0</v>
      </c>
    </row>
    <row r="22" spans="1:13" ht="15">
      <c r="A22" s="174">
        <v>44097</v>
      </c>
      <c r="B22" s="24">
        <v>111</v>
      </c>
      <c r="C22" s="24">
        <v>1252</v>
      </c>
      <c r="D22" s="24">
        <v>1392</v>
      </c>
      <c r="E22" s="153" t="s">
        <v>836</v>
      </c>
      <c r="F22" s="25"/>
      <c r="G22" s="125" t="s">
        <v>822</v>
      </c>
      <c r="H22" s="11"/>
      <c r="I22" s="22">
        <v>5760000</v>
      </c>
      <c r="J22" s="98">
        <v>960000</v>
      </c>
      <c r="K22" s="277">
        <f t="shared" si="0"/>
        <v>4800000</v>
      </c>
      <c r="L22" s="278">
        <v>4800000</v>
      </c>
      <c r="M22" s="22">
        <f t="shared" si="1"/>
        <v>0</v>
      </c>
    </row>
    <row r="23" spans="1:13" ht="15">
      <c r="A23" s="174">
        <v>44097</v>
      </c>
      <c r="B23" s="24">
        <v>110</v>
      </c>
      <c r="C23" s="24">
        <v>1251</v>
      </c>
      <c r="D23" s="24">
        <v>1393</v>
      </c>
      <c r="E23" s="153" t="s">
        <v>837</v>
      </c>
      <c r="F23" s="25"/>
      <c r="G23" s="125" t="s">
        <v>278</v>
      </c>
      <c r="H23" s="11"/>
      <c r="I23" s="22">
        <v>2500000</v>
      </c>
      <c r="J23" s="98"/>
      <c r="K23" s="277">
        <f t="shared" si="0"/>
        <v>2500000</v>
      </c>
      <c r="L23" s="278">
        <v>2500000</v>
      </c>
      <c r="M23" s="22">
        <f t="shared" si="1"/>
        <v>0</v>
      </c>
    </row>
    <row r="24" spans="1:13" ht="14.25" customHeight="1">
      <c r="A24" s="174">
        <v>44097</v>
      </c>
      <c r="B24" s="24">
        <v>811</v>
      </c>
      <c r="C24" s="24">
        <v>1164</v>
      </c>
      <c r="D24" s="24">
        <v>1397</v>
      </c>
      <c r="E24" s="153" t="s">
        <v>838</v>
      </c>
      <c r="F24" s="25"/>
      <c r="G24" s="125" t="s">
        <v>823</v>
      </c>
      <c r="H24" s="11"/>
      <c r="I24" s="22">
        <v>5700000</v>
      </c>
      <c r="J24" s="98">
        <v>1200000</v>
      </c>
      <c r="K24" s="277">
        <f t="shared" si="0"/>
        <v>4500000</v>
      </c>
      <c r="L24" s="352">
        <v>4500000</v>
      </c>
      <c r="M24" s="22">
        <f t="shared" si="1"/>
        <v>0</v>
      </c>
    </row>
    <row r="25" spans="1:13" ht="15">
      <c r="A25" s="174">
        <v>44098</v>
      </c>
      <c r="B25" s="24">
        <v>46</v>
      </c>
      <c r="C25" s="24">
        <v>1276</v>
      </c>
      <c r="D25" s="24">
        <v>1413</v>
      </c>
      <c r="E25" s="153" t="s">
        <v>839</v>
      </c>
      <c r="F25" s="25"/>
      <c r="G25" s="125" t="s">
        <v>168</v>
      </c>
      <c r="H25" s="11"/>
      <c r="I25" s="22">
        <v>5500000</v>
      </c>
      <c r="J25" s="98"/>
      <c r="K25" s="277">
        <f t="shared" si="0"/>
        <v>5500000</v>
      </c>
      <c r="L25" s="278">
        <v>5500000</v>
      </c>
      <c r="M25" s="22">
        <f t="shared" si="1"/>
        <v>0</v>
      </c>
    </row>
    <row r="26" spans="1:13" ht="15">
      <c r="A26" s="174">
        <v>44098</v>
      </c>
      <c r="B26" s="24">
        <v>39</v>
      </c>
      <c r="C26" s="24">
        <v>1280</v>
      </c>
      <c r="D26" s="24">
        <v>1419</v>
      </c>
      <c r="E26" s="153" t="s">
        <v>840</v>
      </c>
      <c r="F26" s="25"/>
      <c r="G26" s="125" t="s">
        <v>824</v>
      </c>
      <c r="H26" s="11"/>
      <c r="I26" s="22">
        <v>6570000</v>
      </c>
      <c r="J26" s="98">
        <v>486667</v>
      </c>
      <c r="K26" s="277">
        <f t="shared" si="0"/>
        <v>6083333</v>
      </c>
      <c r="L26" s="278">
        <v>6083333</v>
      </c>
      <c r="M26" s="22">
        <f t="shared" si="1"/>
        <v>0</v>
      </c>
    </row>
    <row r="27" spans="1:13" ht="15">
      <c r="A27" s="169">
        <v>44130</v>
      </c>
      <c r="B27" s="24" t="s">
        <v>1147</v>
      </c>
      <c r="C27" s="24" t="s">
        <v>1118</v>
      </c>
      <c r="D27" s="24" t="s">
        <v>1119</v>
      </c>
      <c r="E27" s="9" t="s">
        <v>1109</v>
      </c>
      <c r="F27" s="25"/>
      <c r="G27" s="125" t="s">
        <v>1100</v>
      </c>
      <c r="H27" s="11"/>
      <c r="I27" s="22">
        <v>17864512</v>
      </c>
      <c r="J27" s="98"/>
      <c r="K27" s="277">
        <f t="shared" si="0"/>
        <v>17864512</v>
      </c>
      <c r="L27" s="278">
        <v>17864512</v>
      </c>
      <c r="M27" s="22">
        <f t="shared" si="1"/>
        <v>0</v>
      </c>
    </row>
    <row r="28" spans="1:13" ht="15">
      <c r="A28" s="169">
        <v>44131</v>
      </c>
      <c r="B28" s="24" t="s">
        <v>1168</v>
      </c>
      <c r="C28" s="24" t="s">
        <v>1166</v>
      </c>
      <c r="D28" s="24" t="s">
        <v>1167</v>
      </c>
      <c r="E28" s="9" t="s">
        <v>1164</v>
      </c>
      <c r="F28" s="25"/>
      <c r="G28" s="125" t="s">
        <v>280</v>
      </c>
      <c r="H28" s="11"/>
      <c r="I28" s="22">
        <v>4060000</v>
      </c>
      <c r="J28" s="98"/>
      <c r="K28" s="277">
        <f t="shared" si="0"/>
        <v>4060000</v>
      </c>
      <c r="L28" s="278">
        <v>4060000</v>
      </c>
      <c r="M28" s="22">
        <f t="shared" si="1"/>
        <v>0</v>
      </c>
    </row>
    <row r="29" spans="1:13" ht="15">
      <c r="A29" s="169">
        <v>44153</v>
      </c>
      <c r="B29" s="24" t="s">
        <v>1510</v>
      </c>
      <c r="C29" s="24" t="s">
        <v>987</v>
      </c>
      <c r="D29" s="24" t="s">
        <v>1504</v>
      </c>
      <c r="E29" s="9" t="s">
        <v>1498</v>
      </c>
      <c r="F29" s="25"/>
      <c r="G29" s="125" t="s">
        <v>1493</v>
      </c>
      <c r="H29" s="11"/>
      <c r="I29" s="22">
        <v>5600000</v>
      </c>
      <c r="J29" s="98"/>
      <c r="K29" s="277">
        <f t="shared" si="0"/>
        <v>5600000</v>
      </c>
      <c r="L29" s="278">
        <v>5600000</v>
      </c>
      <c r="M29" s="22">
        <f t="shared" si="1"/>
        <v>0</v>
      </c>
    </row>
    <row r="30" spans="1:13" ht="15">
      <c r="A30" s="169">
        <v>44153</v>
      </c>
      <c r="B30" s="24" t="s">
        <v>1511</v>
      </c>
      <c r="C30" s="24" t="s">
        <v>985</v>
      </c>
      <c r="D30" s="24" t="s">
        <v>1505</v>
      </c>
      <c r="E30" s="9" t="s">
        <v>1499</v>
      </c>
      <c r="F30" s="25"/>
      <c r="G30" s="125" t="s">
        <v>1494</v>
      </c>
      <c r="H30" s="11"/>
      <c r="I30" s="22">
        <v>2000000</v>
      </c>
      <c r="J30" s="98"/>
      <c r="K30" s="277">
        <f t="shared" si="0"/>
        <v>2000000</v>
      </c>
      <c r="L30" s="278">
        <v>2000000</v>
      </c>
      <c r="M30" s="22">
        <f t="shared" si="1"/>
        <v>0</v>
      </c>
    </row>
    <row r="31" spans="1:13" ht="15">
      <c r="A31" s="169">
        <v>44159</v>
      </c>
      <c r="B31" s="24" t="s">
        <v>1512</v>
      </c>
      <c r="C31" s="24" t="s">
        <v>1125</v>
      </c>
      <c r="D31" s="24" t="s">
        <v>1506</v>
      </c>
      <c r="E31" s="9" t="s">
        <v>1500</v>
      </c>
      <c r="F31" s="25"/>
      <c r="G31" s="125" t="s">
        <v>277</v>
      </c>
      <c r="H31" s="11"/>
      <c r="I31" s="22">
        <v>10766667</v>
      </c>
      <c r="J31" s="98">
        <v>1266667</v>
      </c>
      <c r="K31" s="277">
        <f t="shared" si="0"/>
        <v>9500000</v>
      </c>
      <c r="L31" s="278">
        <v>9500000</v>
      </c>
      <c r="M31" s="22">
        <f t="shared" si="1"/>
        <v>0</v>
      </c>
    </row>
    <row r="32" spans="1:13" ht="15">
      <c r="A32" s="169">
        <v>44160</v>
      </c>
      <c r="B32" s="24" t="s">
        <v>1513</v>
      </c>
      <c r="C32" s="24" t="s">
        <v>1214</v>
      </c>
      <c r="D32" s="24" t="s">
        <v>1507</v>
      </c>
      <c r="E32" s="9" t="s">
        <v>1501</v>
      </c>
      <c r="F32" s="25"/>
      <c r="G32" s="125" t="s">
        <v>1495</v>
      </c>
      <c r="H32" s="11"/>
      <c r="I32" s="22">
        <v>4350000</v>
      </c>
      <c r="J32" s="98"/>
      <c r="K32" s="277">
        <f t="shared" si="0"/>
        <v>4350000</v>
      </c>
      <c r="L32" s="278">
        <v>4350000</v>
      </c>
      <c r="M32" s="22">
        <f t="shared" si="1"/>
        <v>0</v>
      </c>
    </row>
    <row r="33" spans="1:13" ht="15">
      <c r="A33" s="169">
        <v>44161</v>
      </c>
      <c r="B33" s="24" t="s">
        <v>1514</v>
      </c>
      <c r="C33" s="24" t="s">
        <v>995</v>
      </c>
      <c r="D33" s="24" t="s">
        <v>1508</v>
      </c>
      <c r="E33" s="9" t="s">
        <v>1502</v>
      </c>
      <c r="F33" s="25"/>
      <c r="G33" s="125" t="s">
        <v>1496</v>
      </c>
      <c r="H33" s="11"/>
      <c r="I33" s="22">
        <v>6000000</v>
      </c>
      <c r="J33" s="98">
        <v>1650000</v>
      </c>
      <c r="K33" s="277">
        <f t="shared" si="0"/>
        <v>4350000</v>
      </c>
      <c r="L33" s="278">
        <v>4350000</v>
      </c>
      <c r="M33" s="22">
        <f t="shared" si="1"/>
        <v>0</v>
      </c>
    </row>
    <row r="34" spans="1:13" ht="15">
      <c r="A34" s="169">
        <v>44161</v>
      </c>
      <c r="B34" s="24" t="s">
        <v>1515</v>
      </c>
      <c r="C34" s="24" t="s">
        <v>997</v>
      </c>
      <c r="D34" s="24" t="s">
        <v>1509</v>
      </c>
      <c r="E34" s="9" t="s">
        <v>1503</v>
      </c>
      <c r="F34" s="25"/>
      <c r="G34" s="125" t="s">
        <v>1497</v>
      </c>
      <c r="H34" s="11"/>
      <c r="I34" s="22">
        <v>7000000</v>
      </c>
      <c r="J34" s="98"/>
      <c r="K34" s="277">
        <f t="shared" si="0"/>
        <v>7000000</v>
      </c>
      <c r="L34" s="279">
        <v>7000000</v>
      </c>
      <c r="M34" s="22">
        <f t="shared" si="1"/>
        <v>0</v>
      </c>
    </row>
    <row r="35" spans="1:13" ht="15">
      <c r="A35" s="13"/>
      <c r="B35" s="14"/>
      <c r="C35" s="14"/>
      <c r="D35" s="14"/>
      <c r="E35" s="14"/>
      <c r="F35" s="14"/>
      <c r="G35" s="382" t="s">
        <v>13</v>
      </c>
      <c r="H35" s="380"/>
      <c r="I35" s="27">
        <f>SUM(I7:I34)</f>
        <v>159444513</v>
      </c>
      <c r="J35" s="27">
        <f>SUM(J7:J34)</f>
        <v>14510001</v>
      </c>
      <c r="K35" s="27">
        <f>SUM(K7:K34)</f>
        <v>144934512</v>
      </c>
      <c r="L35" s="27">
        <f>SUM(L7:L34)</f>
        <v>144934512</v>
      </c>
      <c r="M35" s="27">
        <f>SUM(M7:M34)</f>
        <v>0</v>
      </c>
    </row>
    <row r="36" spans="1:13" ht="12.75" customHeight="1">
      <c r="A36" s="13"/>
      <c r="B36" s="14"/>
      <c r="C36" s="14"/>
      <c r="D36" s="14"/>
      <c r="E36" s="14"/>
      <c r="F36" s="18"/>
      <c r="G36" s="14"/>
      <c r="H36" s="14"/>
      <c r="I36" s="18"/>
      <c r="J36" s="18"/>
      <c r="K36" s="18"/>
      <c r="L36" s="18"/>
      <c r="M36" s="19"/>
    </row>
    <row r="38" spans="2:2" ht="15">
      <c r="B38" s="68"/>
    </row>
    <row r="39" spans="2:11" ht="15">
      <c r="B39" s="68"/>
      <c r="I39" s="68"/>
      <c r="J39" s="68"/>
      <c r="K39" s="68"/>
    </row>
    <row r="40" spans="2:2" ht="15">
      <c r="B40" s="68"/>
    </row>
  </sheetData>
  <mergeCells count="8">
    <mergeCell ref="L5:L6"/>
    <mergeCell ref="E6:F6"/>
    <mergeCell ref="G6:H6"/>
    <mergeCell ref="A3:L3"/>
    <mergeCell ref="G35:H35"/>
    <mergeCell ref="A5:A6"/>
    <mergeCell ref="E5:H5"/>
    <mergeCell ref="I5:I6"/>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7abfe33-b9ef-4e42-803b-514bbff47256}">
  <dimension ref="A1:M147"/>
  <sheetViews>
    <sheetView workbookViewId="0" topLeftCell="A119">
      <selection pane="topLeft" activeCell="J142" sqref="J142"/>
    </sheetView>
  </sheetViews>
  <sheetFormatPr defaultColWidth="11.424285714285714" defaultRowHeight="15"/>
  <cols>
    <col min="1" max="1" width="14" style="3" customWidth="1"/>
    <col min="2" max="2" width="12.428571428571429" style="3" customWidth="1"/>
    <col min="3" max="3" width="11.142857142857142" style="3" customWidth="1"/>
    <col min="4" max="4" width="13.571428571428571" style="3" customWidth="1"/>
    <col min="5" max="5" width="15.714285714285714" style="3" customWidth="1"/>
    <col min="6" max="6" width="14.714285714285714" style="3" customWidth="1"/>
    <col min="7" max="8" width="15.714285714285714" style="3" customWidth="1"/>
    <col min="9" max="9" width="15.857142857142858" style="308" customWidth="1"/>
    <col min="10" max="10" width="14.142857142857142" style="3" customWidth="1"/>
    <col min="11" max="11" width="15.714285714285714" style="3" customWidth="1"/>
    <col min="12" max="12" width="14.285714285714286" style="3" customWidth="1"/>
    <col min="13" max="13" width="17.571428571428573" style="3" customWidth="1"/>
    <col min="14" max="16384" width="11.428571428571429" style="3"/>
  </cols>
  <sheetData>
    <row r="1" spans="1:13" ht="12.75" customHeight="1">
      <c r="A1" s="1" t="s">
        <v>47</v>
      </c>
      <c r="B1" s="1"/>
      <c r="C1" s="1"/>
      <c r="D1" s="1"/>
      <c r="E1" s="2"/>
      <c r="F1" s="1"/>
      <c r="G1" s="2"/>
      <c r="H1" s="2"/>
      <c r="I1" s="300"/>
      <c r="J1" s="2"/>
      <c r="K1" s="2"/>
      <c r="L1" s="2"/>
      <c r="M1" s="2"/>
    </row>
    <row r="2" spans="1:13" ht="12.75" customHeight="1">
      <c r="A2" s="2"/>
      <c r="B2" s="2"/>
      <c r="C2" s="2"/>
      <c r="D2" s="2"/>
      <c r="E2" s="2"/>
      <c r="F2" s="2"/>
      <c r="G2" s="2"/>
      <c r="H2" s="2"/>
      <c r="I2" s="300"/>
      <c r="J2" s="2"/>
      <c r="K2" s="2"/>
      <c r="L2" s="2"/>
      <c r="M2" s="72"/>
    </row>
    <row r="3" spans="1:13" ht="15" customHeight="1">
      <c r="A3" s="384" t="s">
        <v>636</v>
      </c>
      <c r="B3" s="384"/>
      <c r="C3" s="384"/>
      <c r="D3" s="384"/>
      <c r="E3" s="384"/>
      <c r="F3" s="384"/>
      <c r="G3" s="384"/>
      <c r="H3" s="384"/>
      <c r="I3" s="384"/>
      <c r="J3" s="384"/>
      <c r="K3" s="384"/>
      <c r="L3" s="384"/>
      <c r="M3" s="78" t="s">
        <v>1984</v>
      </c>
    </row>
    <row r="4" spans="1:13" ht="12.75" customHeight="1">
      <c r="A4" s="5"/>
      <c r="B4" s="5"/>
      <c r="C4" s="5"/>
      <c r="D4" s="5"/>
      <c r="E4" s="5"/>
      <c r="F4" s="5"/>
      <c r="G4" s="5"/>
      <c r="H4" s="5"/>
      <c r="I4" s="301"/>
      <c r="J4" s="5"/>
      <c r="K4" s="5"/>
      <c r="L4" s="5"/>
      <c r="M4" s="6"/>
    </row>
    <row r="5" spans="1:13" ht="24">
      <c r="A5" s="371" t="s">
        <v>4</v>
      </c>
      <c r="B5" s="215" t="s">
        <v>10</v>
      </c>
      <c r="C5" s="211" t="s">
        <v>14</v>
      </c>
      <c r="D5" s="215" t="s">
        <v>14</v>
      </c>
      <c r="E5" s="376" t="s">
        <v>12</v>
      </c>
      <c r="F5" s="377"/>
      <c r="G5" s="377"/>
      <c r="H5" s="378"/>
      <c r="I5" s="385" t="s">
        <v>6</v>
      </c>
      <c r="J5" s="211" t="s">
        <v>1978</v>
      </c>
      <c r="K5" s="212" t="s">
        <v>1979</v>
      </c>
      <c r="L5" s="371" t="s">
        <v>5</v>
      </c>
      <c r="M5" s="211" t="s">
        <v>0</v>
      </c>
    </row>
    <row r="6" spans="1:13" ht="15">
      <c r="A6" s="372"/>
      <c r="B6" s="213" t="s">
        <v>11</v>
      </c>
      <c r="C6" s="213" t="s">
        <v>9</v>
      </c>
      <c r="D6" s="213" t="s">
        <v>8</v>
      </c>
      <c r="E6" s="376" t="s">
        <v>2</v>
      </c>
      <c r="F6" s="378"/>
      <c r="G6" s="376" t="s">
        <v>7</v>
      </c>
      <c r="H6" s="378"/>
      <c r="I6" s="386"/>
      <c r="J6" s="213"/>
      <c r="K6" s="213"/>
      <c r="L6" s="372"/>
      <c r="M6" s="213" t="s">
        <v>1</v>
      </c>
    </row>
    <row r="7" spans="1:13" ht="15">
      <c r="A7" s="281">
        <v>44019</v>
      </c>
      <c r="B7" s="252">
        <v>636</v>
      </c>
      <c r="C7" s="252">
        <v>916</v>
      </c>
      <c r="D7" s="252">
        <v>962</v>
      </c>
      <c r="E7" s="96" t="s">
        <v>622</v>
      </c>
      <c r="F7" s="282"/>
      <c r="G7" s="195" t="s">
        <v>612</v>
      </c>
      <c r="H7" s="283"/>
      <c r="I7" s="302">
        <v>6066667</v>
      </c>
      <c r="J7" s="299">
        <v>5133334</v>
      </c>
      <c r="K7" s="297">
        <f>+I7-J7</f>
        <v>933333</v>
      </c>
      <c r="L7" s="284">
        <v>933333</v>
      </c>
      <c r="M7" s="285">
        <f>+K7-L7</f>
        <v>0</v>
      </c>
    </row>
    <row r="8" spans="1:13" ht="15">
      <c r="A8" s="281">
        <v>44020</v>
      </c>
      <c r="B8" s="252">
        <v>637</v>
      </c>
      <c r="C8" s="252">
        <v>917</v>
      </c>
      <c r="D8" s="252">
        <v>968</v>
      </c>
      <c r="E8" s="96" t="s">
        <v>623</v>
      </c>
      <c r="F8" s="282"/>
      <c r="G8" s="196" t="s">
        <v>613</v>
      </c>
      <c r="H8" s="283"/>
      <c r="I8" s="302">
        <v>6300000</v>
      </c>
      <c r="J8" s="295"/>
      <c r="K8" s="297">
        <f t="shared" si="0" ref="K8:K71">+I8-J8</f>
        <v>6300000</v>
      </c>
      <c r="L8" s="353">
        <v>6300000</v>
      </c>
      <c r="M8" s="285">
        <f t="shared" si="1" ref="M8:M71">+K8-L8</f>
        <v>0</v>
      </c>
    </row>
    <row r="9" spans="1:13" ht="15">
      <c r="A9" s="281">
        <v>44028</v>
      </c>
      <c r="B9" s="252">
        <v>643</v>
      </c>
      <c r="C9" s="252">
        <v>926</v>
      </c>
      <c r="D9" s="252">
        <v>1003</v>
      </c>
      <c r="E9" s="96" t="s">
        <v>91</v>
      </c>
      <c r="F9" s="282"/>
      <c r="G9" s="196" t="s">
        <v>241</v>
      </c>
      <c r="H9" s="283"/>
      <c r="I9" s="302">
        <v>5000000</v>
      </c>
      <c r="J9" s="295"/>
      <c r="K9" s="297">
        <f t="shared" si="0"/>
        <v>5000000</v>
      </c>
      <c r="L9" s="284">
        <v>5000000</v>
      </c>
      <c r="M9" s="285">
        <f t="shared" si="1"/>
        <v>0</v>
      </c>
    </row>
    <row r="10" spans="1:13" ht="15">
      <c r="A10" s="281">
        <v>44035</v>
      </c>
      <c r="B10" s="252">
        <v>650</v>
      </c>
      <c r="C10" s="252">
        <v>939</v>
      </c>
      <c r="D10" s="252">
        <v>1056</v>
      </c>
      <c r="E10" s="96" t="s">
        <v>92</v>
      </c>
      <c r="F10" s="282"/>
      <c r="G10" s="196" t="s">
        <v>382</v>
      </c>
      <c r="H10" s="283"/>
      <c r="I10" s="302">
        <v>999500</v>
      </c>
      <c r="J10" s="295">
        <v>999500</v>
      </c>
      <c r="K10" s="297">
        <f t="shared" si="0"/>
        <v>0</v>
      </c>
      <c r="L10" s="284">
        <v>0</v>
      </c>
      <c r="M10" s="285">
        <f t="shared" si="1"/>
        <v>0</v>
      </c>
    </row>
    <row r="11" spans="1:13" ht="15">
      <c r="A11" s="281">
        <v>44036</v>
      </c>
      <c r="B11" s="252">
        <v>646</v>
      </c>
      <c r="C11" s="252">
        <v>940</v>
      </c>
      <c r="D11" s="252">
        <v>1060</v>
      </c>
      <c r="E11" s="96" t="s">
        <v>624</v>
      </c>
      <c r="F11" s="282"/>
      <c r="G11" s="196" t="s">
        <v>614</v>
      </c>
      <c r="H11" s="283"/>
      <c r="I11" s="302">
        <v>7600000</v>
      </c>
      <c r="J11" s="295">
        <v>1600000</v>
      </c>
      <c r="K11" s="297">
        <f t="shared" si="0"/>
        <v>6000000</v>
      </c>
      <c r="L11" s="284">
        <v>6000000</v>
      </c>
      <c r="M11" s="285">
        <f t="shared" si="1"/>
        <v>0</v>
      </c>
    </row>
    <row r="12" spans="1:13" ht="15">
      <c r="A12" s="281">
        <v>44036</v>
      </c>
      <c r="B12" s="252">
        <v>657</v>
      </c>
      <c r="C12" s="252">
        <v>957</v>
      </c>
      <c r="D12" s="252">
        <v>1065</v>
      </c>
      <c r="E12" s="96" t="s">
        <v>625</v>
      </c>
      <c r="F12" s="282"/>
      <c r="G12" s="196" t="s">
        <v>128</v>
      </c>
      <c r="H12" s="283"/>
      <c r="I12" s="302">
        <v>750000</v>
      </c>
      <c r="J12" s="295">
        <v>750000</v>
      </c>
      <c r="K12" s="297">
        <f t="shared" si="0"/>
        <v>0</v>
      </c>
      <c r="L12" s="284">
        <v>0</v>
      </c>
      <c r="M12" s="285">
        <f t="shared" si="1"/>
        <v>0</v>
      </c>
    </row>
    <row r="13" spans="1:13" ht="15">
      <c r="A13" s="281">
        <v>44039</v>
      </c>
      <c r="B13" s="252">
        <v>651</v>
      </c>
      <c r="C13" s="252">
        <v>950</v>
      </c>
      <c r="D13" s="252">
        <v>1066</v>
      </c>
      <c r="E13" s="96" t="s">
        <v>626</v>
      </c>
      <c r="F13" s="282"/>
      <c r="G13" s="196" t="s">
        <v>615</v>
      </c>
      <c r="H13" s="283"/>
      <c r="I13" s="302">
        <v>7516667</v>
      </c>
      <c r="J13" s="295">
        <v>2016667</v>
      </c>
      <c r="K13" s="297">
        <f t="shared" si="0"/>
        <v>5500000</v>
      </c>
      <c r="L13" s="354">
        <v>5500000</v>
      </c>
      <c r="M13" s="285">
        <f t="shared" si="1"/>
        <v>0</v>
      </c>
    </row>
    <row r="14" spans="1:13" ht="15">
      <c r="A14" s="281">
        <v>44039</v>
      </c>
      <c r="B14" s="252">
        <v>652</v>
      </c>
      <c r="C14" s="252">
        <v>949</v>
      </c>
      <c r="D14" s="252">
        <v>1067</v>
      </c>
      <c r="E14" s="96" t="s">
        <v>626</v>
      </c>
      <c r="F14" s="282"/>
      <c r="G14" s="196" t="s">
        <v>616</v>
      </c>
      <c r="H14" s="283"/>
      <c r="I14" s="302">
        <v>7516667</v>
      </c>
      <c r="J14" s="295">
        <v>2016667</v>
      </c>
      <c r="K14" s="297">
        <f t="shared" si="0"/>
        <v>5500000</v>
      </c>
      <c r="L14" s="354">
        <v>5500000</v>
      </c>
      <c r="M14" s="285">
        <f t="shared" si="1"/>
        <v>0</v>
      </c>
    </row>
    <row r="15" spans="1:13" ht="15">
      <c r="A15" s="281">
        <v>44039</v>
      </c>
      <c r="B15" s="252">
        <v>653</v>
      </c>
      <c r="C15" s="252">
        <v>948</v>
      </c>
      <c r="D15" s="252">
        <v>1068</v>
      </c>
      <c r="E15" s="96" t="s">
        <v>626</v>
      </c>
      <c r="F15" s="282"/>
      <c r="G15" s="196" t="s">
        <v>617</v>
      </c>
      <c r="H15" s="283"/>
      <c r="I15" s="302">
        <v>7516667</v>
      </c>
      <c r="J15" s="295">
        <v>2016667</v>
      </c>
      <c r="K15" s="297">
        <f t="shared" si="0"/>
        <v>5500000</v>
      </c>
      <c r="L15" s="354">
        <v>5500000</v>
      </c>
      <c r="M15" s="285">
        <f t="shared" si="1"/>
        <v>0</v>
      </c>
    </row>
    <row r="16" spans="1:13" ht="15">
      <c r="A16" s="281">
        <v>44039</v>
      </c>
      <c r="B16" s="252">
        <v>649</v>
      </c>
      <c r="C16" s="252">
        <v>943</v>
      </c>
      <c r="D16" s="252">
        <v>1070</v>
      </c>
      <c r="E16" s="96" t="s">
        <v>627</v>
      </c>
      <c r="F16" s="282"/>
      <c r="G16" s="196" t="s">
        <v>618</v>
      </c>
      <c r="H16" s="283"/>
      <c r="I16" s="302">
        <v>4166667</v>
      </c>
      <c r="J16" s="295"/>
      <c r="K16" s="297">
        <f t="shared" si="0"/>
        <v>4166667</v>
      </c>
      <c r="L16" s="284">
        <v>4166667</v>
      </c>
      <c r="M16" s="285">
        <f t="shared" si="1"/>
        <v>0</v>
      </c>
    </row>
    <row r="17" spans="1:13" ht="15">
      <c r="A17" s="281">
        <v>44039</v>
      </c>
      <c r="B17" s="252">
        <v>662</v>
      </c>
      <c r="C17" s="252">
        <v>956</v>
      </c>
      <c r="D17" s="252">
        <v>1071</v>
      </c>
      <c r="E17" s="96" t="s">
        <v>628</v>
      </c>
      <c r="F17" s="282"/>
      <c r="G17" s="196" t="s">
        <v>246</v>
      </c>
      <c r="H17" s="283"/>
      <c r="I17" s="302">
        <v>1500000</v>
      </c>
      <c r="J17" s="295">
        <v>1500000</v>
      </c>
      <c r="K17" s="297">
        <f t="shared" si="0"/>
        <v>0</v>
      </c>
      <c r="L17" s="284">
        <v>0</v>
      </c>
      <c r="M17" s="285">
        <f t="shared" si="1"/>
        <v>0</v>
      </c>
    </row>
    <row r="18" spans="1:13" ht="12.75" customHeight="1">
      <c r="A18" s="286">
        <v>44041</v>
      </c>
      <c r="B18" s="274">
        <v>660</v>
      </c>
      <c r="C18" s="252">
        <v>962</v>
      </c>
      <c r="D18" s="252">
        <v>1074</v>
      </c>
      <c r="E18" s="96" t="s">
        <v>629</v>
      </c>
      <c r="F18" s="154"/>
      <c r="G18" s="196" t="s">
        <v>619</v>
      </c>
      <c r="H18" s="156"/>
      <c r="I18" s="303">
        <v>7883333</v>
      </c>
      <c r="J18" s="296">
        <v>2383333</v>
      </c>
      <c r="K18" s="297">
        <f t="shared" si="0"/>
        <v>5500000</v>
      </c>
      <c r="L18" s="287">
        <v>5500000</v>
      </c>
      <c r="M18" s="285">
        <f t="shared" si="1"/>
        <v>0</v>
      </c>
    </row>
    <row r="19" spans="1:13" ht="15">
      <c r="A19" s="286">
        <v>44041</v>
      </c>
      <c r="B19" s="219">
        <v>663</v>
      </c>
      <c r="C19" s="254">
        <v>964</v>
      </c>
      <c r="D19" s="254">
        <v>1075</v>
      </c>
      <c r="E19" s="96" t="s">
        <v>88</v>
      </c>
      <c r="F19" s="157"/>
      <c r="G19" s="196" t="s">
        <v>620</v>
      </c>
      <c r="H19" s="159"/>
      <c r="I19" s="303">
        <v>6346667</v>
      </c>
      <c r="J19" s="296"/>
      <c r="K19" s="297">
        <f t="shared" si="0"/>
        <v>6346667</v>
      </c>
      <c r="L19" s="287">
        <v>6346667</v>
      </c>
      <c r="M19" s="285">
        <f t="shared" si="1"/>
        <v>0</v>
      </c>
    </row>
    <row r="20" spans="1:13" ht="15">
      <c r="A20" s="286">
        <v>44041</v>
      </c>
      <c r="B20" s="219">
        <v>665</v>
      </c>
      <c r="C20" s="254">
        <v>968</v>
      </c>
      <c r="D20" s="254">
        <v>1076</v>
      </c>
      <c r="E20" s="96" t="s">
        <v>88</v>
      </c>
      <c r="F20" s="157"/>
      <c r="G20" s="196" t="s">
        <v>621</v>
      </c>
      <c r="H20" s="159"/>
      <c r="I20" s="303">
        <v>2946667</v>
      </c>
      <c r="J20" s="296"/>
      <c r="K20" s="297">
        <f t="shared" si="0"/>
        <v>2946667</v>
      </c>
      <c r="L20" s="287">
        <v>2946667</v>
      </c>
      <c r="M20" s="285">
        <f t="shared" si="1"/>
        <v>0</v>
      </c>
    </row>
    <row r="21" spans="1:13" ht="15">
      <c r="A21" s="288">
        <v>44046</v>
      </c>
      <c r="B21" s="219">
        <v>661</v>
      </c>
      <c r="C21" s="219">
        <v>960</v>
      </c>
      <c r="D21" s="219">
        <v>1081</v>
      </c>
      <c r="E21" s="96" t="s">
        <v>88</v>
      </c>
      <c r="F21" s="157"/>
      <c r="G21" s="196" t="s">
        <v>743</v>
      </c>
      <c r="H21" s="161"/>
      <c r="I21" s="304">
        <v>453333</v>
      </c>
      <c r="J21" s="298"/>
      <c r="K21" s="297">
        <f t="shared" si="0"/>
        <v>453333</v>
      </c>
      <c r="L21" s="289">
        <v>453333</v>
      </c>
      <c r="M21" s="285">
        <f t="shared" si="1"/>
        <v>0</v>
      </c>
    </row>
    <row r="22" spans="1:13" ht="15">
      <c r="A22" s="288">
        <v>44046</v>
      </c>
      <c r="B22" s="219">
        <v>667</v>
      </c>
      <c r="C22" s="219">
        <v>963</v>
      </c>
      <c r="D22" s="219">
        <v>1083</v>
      </c>
      <c r="E22" s="96" t="s">
        <v>626</v>
      </c>
      <c r="F22" s="157"/>
      <c r="G22" s="196" t="s">
        <v>744</v>
      </c>
      <c r="H22" s="161"/>
      <c r="I22" s="304">
        <v>6400000</v>
      </c>
      <c r="J22" s="298">
        <v>400000</v>
      </c>
      <c r="K22" s="297">
        <f t="shared" si="0"/>
        <v>6000000</v>
      </c>
      <c r="L22" s="355">
        <v>6000000</v>
      </c>
      <c r="M22" s="285">
        <f t="shared" si="1"/>
        <v>0</v>
      </c>
    </row>
    <row r="23" spans="1:13" ht="15">
      <c r="A23" s="288">
        <v>44048</v>
      </c>
      <c r="B23" s="219">
        <v>664</v>
      </c>
      <c r="C23" s="219">
        <v>966</v>
      </c>
      <c r="D23" s="219">
        <v>1087</v>
      </c>
      <c r="E23" s="96" t="s">
        <v>727</v>
      </c>
      <c r="F23" s="157"/>
      <c r="G23" s="196" t="s">
        <v>424</v>
      </c>
      <c r="H23" s="161"/>
      <c r="I23" s="304">
        <v>7800000</v>
      </c>
      <c r="J23" s="298">
        <v>1800000</v>
      </c>
      <c r="K23" s="297">
        <f t="shared" si="0"/>
        <v>6000000</v>
      </c>
      <c r="L23" s="290">
        <v>6000000</v>
      </c>
      <c r="M23" s="285">
        <f t="shared" si="1"/>
        <v>0</v>
      </c>
    </row>
    <row r="24" spans="1:13" ht="15">
      <c r="A24" s="288">
        <v>44056</v>
      </c>
      <c r="B24" s="219">
        <v>687</v>
      </c>
      <c r="C24" s="219">
        <v>983</v>
      </c>
      <c r="D24" s="219">
        <v>1120</v>
      </c>
      <c r="E24" s="96" t="s">
        <v>623</v>
      </c>
      <c r="F24" s="157"/>
      <c r="G24" s="196" t="s">
        <v>745</v>
      </c>
      <c r="H24" s="161"/>
      <c r="I24" s="304">
        <v>6300000</v>
      </c>
      <c r="J24" s="298"/>
      <c r="K24" s="297">
        <f t="shared" si="0"/>
        <v>6300000</v>
      </c>
      <c r="L24" s="356">
        <v>6300000</v>
      </c>
      <c r="M24" s="285">
        <f t="shared" si="1"/>
        <v>0</v>
      </c>
    </row>
    <row r="25" spans="1:13" ht="15">
      <c r="A25" s="288">
        <v>44061</v>
      </c>
      <c r="B25" s="219">
        <v>696</v>
      </c>
      <c r="C25" s="219">
        <v>1005</v>
      </c>
      <c r="D25" s="219">
        <v>1133</v>
      </c>
      <c r="E25" s="96" t="s">
        <v>728</v>
      </c>
      <c r="F25" s="157"/>
      <c r="G25" s="196" t="s">
        <v>747</v>
      </c>
      <c r="H25" s="161"/>
      <c r="I25" s="304">
        <v>353334</v>
      </c>
      <c r="J25" s="298">
        <v>176667</v>
      </c>
      <c r="K25" s="297">
        <f t="shared" si="0"/>
        <v>176667</v>
      </c>
      <c r="L25" s="220">
        <v>176667</v>
      </c>
      <c r="M25" s="285">
        <f t="shared" si="1"/>
        <v>0</v>
      </c>
    </row>
    <row r="26" spans="1:13" ht="15">
      <c r="A26" s="288">
        <v>44061</v>
      </c>
      <c r="B26" s="219">
        <v>692</v>
      </c>
      <c r="C26" s="219">
        <v>1002</v>
      </c>
      <c r="D26" s="219">
        <v>1137</v>
      </c>
      <c r="E26" s="96" t="s">
        <v>95</v>
      </c>
      <c r="F26" s="157"/>
      <c r="G26" s="196" t="s">
        <v>748</v>
      </c>
      <c r="H26" s="161"/>
      <c r="I26" s="304">
        <v>266667</v>
      </c>
      <c r="J26" s="298">
        <v>266667</v>
      </c>
      <c r="K26" s="297">
        <f t="shared" si="0"/>
        <v>0</v>
      </c>
      <c r="L26" s="220">
        <v>0</v>
      </c>
      <c r="M26" s="285">
        <f t="shared" si="1"/>
        <v>0</v>
      </c>
    </row>
    <row r="27" spans="1:13" ht="15">
      <c r="A27" s="288">
        <v>44061</v>
      </c>
      <c r="B27" s="219">
        <v>693</v>
      </c>
      <c r="C27" s="219">
        <v>1001</v>
      </c>
      <c r="D27" s="219">
        <v>1138</v>
      </c>
      <c r="E27" s="96" t="s">
        <v>95</v>
      </c>
      <c r="F27" s="157"/>
      <c r="G27" s="196" t="s">
        <v>749</v>
      </c>
      <c r="H27" s="161"/>
      <c r="I27" s="304">
        <v>200000</v>
      </c>
      <c r="J27" s="298">
        <v>200000</v>
      </c>
      <c r="K27" s="297">
        <f t="shared" si="0"/>
        <v>0</v>
      </c>
      <c r="L27" s="220">
        <v>0</v>
      </c>
      <c r="M27" s="285">
        <f t="shared" si="1"/>
        <v>0</v>
      </c>
    </row>
    <row r="28" spans="1:13" ht="15">
      <c r="A28" s="288">
        <v>44064</v>
      </c>
      <c r="B28" s="219">
        <v>714</v>
      </c>
      <c r="C28" s="219">
        <v>1026</v>
      </c>
      <c r="D28" s="219">
        <v>1164</v>
      </c>
      <c r="E28" s="96" t="s">
        <v>729</v>
      </c>
      <c r="F28" s="157"/>
      <c r="G28" s="196" t="s">
        <v>750</v>
      </c>
      <c r="H28" s="161"/>
      <c r="I28" s="304">
        <v>666667</v>
      </c>
      <c r="J28" s="298">
        <v>666667</v>
      </c>
      <c r="K28" s="297">
        <f t="shared" si="0"/>
        <v>0</v>
      </c>
      <c r="L28" s="220">
        <v>0</v>
      </c>
      <c r="M28" s="285">
        <f t="shared" si="1"/>
        <v>0</v>
      </c>
    </row>
    <row r="29" spans="1:13" ht="15">
      <c r="A29" s="288">
        <v>44064</v>
      </c>
      <c r="B29" s="219">
        <v>2</v>
      </c>
      <c r="C29" s="219">
        <v>1024</v>
      </c>
      <c r="D29" s="219">
        <v>1167</v>
      </c>
      <c r="E29" s="96" t="s">
        <v>730</v>
      </c>
      <c r="F29" s="157"/>
      <c r="G29" s="196" t="s">
        <v>108</v>
      </c>
      <c r="H29" s="161"/>
      <c r="I29" s="304">
        <v>6799999</v>
      </c>
      <c r="J29" s="298"/>
      <c r="K29" s="297">
        <f t="shared" si="0"/>
        <v>6799999</v>
      </c>
      <c r="L29" s="220">
        <v>6799999</v>
      </c>
      <c r="M29" s="285">
        <f t="shared" si="1"/>
        <v>0</v>
      </c>
    </row>
    <row r="30" spans="1:13" ht="15">
      <c r="A30" s="288">
        <v>44064</v>
      </c>
      <c r="B30" s="219">
        <v>717</v>
      </c>
      <c r="C30" s="219">
        <v>1031</v>
      </c>
      <c r="D30" s="219">
        <v>1170</v>
      </c>
      <c r="E30" s="96" t="s">
        <v>731</v>
      </c>
      <c r="F30" s="157"/>
      <c r="G30" s="196" t="s">
        <v>751</v>
      </c>
      <c r="H30" s="161"/>
      <c r="I30" s="304">
        <v>4500000</v>
      </c>
      <c r="J30" s="298"/>
      <c r="K30" s="297">
        <f t="shared" si="0"/>
        <v>4500000</v>
      </c>
      <c r="L30" s="220">
        <v>4500000</v>
      </c>
      <c r="M30" s="285">
        <f t="shared" si="1"/>
        <v>0</v>
      </c>
    </row>
    <row r="31" spans="1:13" ht="15">
      <c r="A31" s="288">
        <v>44065</v>
      </c>
      <c r="B31" s="219">
        <v>718</v>
      </c>
      <c r="C31" s="219">
        <v>1037</v>
      </c>
      <c r="D31" s="219">
        <v>1193</v>
      </c>
      <c r="E31" s="96" t="s">
        <v>732</v>
      </c>
      <c r="F31" s="157"/>
      <c r="G31" s="196" t="s">
        <v>242</v>
      </c>
      <c r="H31" s="161"/>
      <c r="I31" s="304">
        <v>2666667</v>
      </c>
      <c r="J31" s="298">
        <v>2666667</v>
      </c>
      <c r="K31" s="297">
        <f t="shared" si="0"/>
        <v>0</v>
      </c>
      <c r="L31" s="220">
        <v>0</v>
      </c>
      <c r="M31" s="285">
        <f t="shared" si="1"/>
        <v>0</v>
      </c>
    </row>
    <row r="32" spans="1:13" ht="15">
      <c r="A32" s="288">
        <v>44065</v>
      </c>
      <c r="B32" s="219">
        <v>742</v>
      </c>
      <c r="C32" s="219">
        <v>1060</v>
      </c>
      <c r="D32" s="219">
        <v>1203</v>
      </c>
      <c r="E32" s="96" t="s">
        <v>733</v>
      </c>
      <c r="F32" s="157"/>
      <c r="G32" s="196" t="s">
        <v>238</v>
      </c>
      <c r="H32" s="161"/>
      <c r="I32" s="304">
        <v>5366667</v>
      </c>
      <c r="J32" s="298"/>
      <c r="K32" s="297">
        <f t="shared" si="0"/>
        <v>5366667</v>
      </c>
      <c r="L32" s="220">
        <v>5366667</v>
      </c>
      <c r="M32" s="285">
        <f t="shared" si="1"/>
        <v>0</v>
      </c>
    </row>
    <row r="33" spans="1:13" ht="15">
      <c r="A33" s="288">
        <v>44066</v>
      </c>
      <c r="B33" s="219">
        <v>776</v>
      </c>
      <c r="C33" s="219">
        <v>1102</v>
      </c>
      <c r="D33" s="219">
        <v>1226</v>
      </c>
      <c r="E33" s="96" t="s">
        <v>734</v>
      </c>
      <c r="F33" s="157"/>
      <c r="G33" s="196" t="s">
        <v>752</v>
      </c>
      <c r="H33" s="161"/>
      <c r="I33" s="304">
        <v>899033</v>
      </c>
      <c r="J33" s="298"/>
      <c r="K33" s="297">
        <f t="shared" si="0"/>
        <v>899033</v>
      </c>
      <c r="L33" s="220">
        <v>899033</v>
      </c>
      <c r="M33" s="285">
        <f t="shared" si="1"/>
        <v>0</v>
      </c>
    </row>
    <row r="34" spans="1:13" ht="15">
      <c r="A34" s="288">
        <v>44066</v>
      </c>
      <c r="B34" s="219">
        <v>766</v>
      </c>
      <c r="C34" s="219">
        <v>1090</v>
      </c>
      <c r="D34" s="219">
        <v>1227</v>
      </c>
      <c r="E34" s="96" t="s">
        <v>735</v>
      </c>
      <c r="F34" s="157"/>
      <c r="G34" s="196" t="s">
        <v>753</v>
      </c>
      <c r="H34" s="161"/>
      <c r="I34" s="304">
        <v>5199999</v>
      </c>
      <c r="J34" s="298">
        <v>216666</v>
      </c>
      <c r="K34" s="297">
        <f t="shared" si="0"/>
        <v>4983333</v>
      </c>
      <c r="L34" s="220">
        <v>4983333</v>
      </c>
      <c r="M34" s="285">
        <f t="shared" si="1"/>
        <v>0</v>
      </c>
    </row>
    <row r="35" spans="1:13" ht="15">
      <c r="A35" s="288">
        <v>44066</v>
      </c>
      <c r="B35" s="219">
        <v>761</v>
      </c>
      <c r="C35" s="219">
        <v>1105</v>
      </c>
      <c r="D35" s="219">
        <v>1228</v>
      </c>
      <c r="E35" s="96" t="s">
        <v>736</v>
      </c>
      <c r="F35" s="157"/>
      <c r="G35" s="196" t="s">
        <v>754</v>
      </c>
      <c r="H35" s="161"/>
      <c r="I35" s="304">
        <v>6500000</v>
      </c>
      <c r="J35" s="298"/>
      <c r="K35" s="297">
        <f t="shared" si="0"/>
        <v>6500000</v>
      </c>
      <c r="L35" s="220">
        <v>6500000</v>
      </c>
      <c r="M35" s="285">
        <f t="shared" si="1"/>
        <v>0</v>
      </c>
    </row>
    <row r="36" spans="1:13" ht="15">
      <c r="A36" s="288">
        <v>44067</v>
      </c>
      <c r="B36" s="219">
        <v>787</v>
      </c>
      <c r="C36" s="219">
        <v>1076</v>
      </c>
      <c r="D36" s="219">
        <v>1246</v>
      </c>
      <c r="E36" s="96" t="s">
        <v>737</v>
      </c>
      <c r="F36" s="157"/>
      <c r="G36" s="196" t="s">
        <v>756</v>
      </c>
      <c r="H36" s="161"/>
      <c r="I36" s="304">
        <v>533333</v>
      </c>
      <c r="J36" s="298">
        <v>533333</v>
      </c>
      <c r="K36" s="297">
        <f t="shared" si="0"/>
        <v>0</v>
      </c>
      <c r="L36" s="220">
        <v>0</v>
      </c>
      <c r="M36" s="285">
        <f t="shared" si="1"/>
        <v>0</v>
      </c>
    </row>
    <row r="37" spans="1:13" ht="15">
      <c r="A37" s="288">
        <v>44067</v>
      </c>
      <c r="B37" s="219">
        <v>788</v>
      </c>
      <c r="C37" s="219">
        <v>1025</v>
      </c>
      <c r="D37" s="219">
        <v>1252</v>
      </c>
      <c r="E37" s="96" t="s">
        <v>738</v>
      </c>
      <c r="F37" s="157"/>
      <c r="G37" s="196" t="s">
        <v>119</v>
      </c>
      <c r="H37" s="161"/>
      <c r="I37" s="304">
        <v>2240000</v>
      </c>
      <c r="J37" s="298"/>
      <c r="K37" s="297">
        <f t="shared" si="0"/>
        <v>2240000</v>
      </c>
      <c r="L37" s="220">
        <v>2240000</v>
      </c>
      <c r="M37" s="285">
        <f t="shared" si="1"/>
        <v>0</v>
      </c>
    </row>
    <row r="38" spans="1:13" ht="15">
      <c r="A38" s="288">
        <v>44067</v>
      </c>
      <c r="B38" s="219">
        <v>789</v>
      </c>
      <c r="C38" s="219">
        <v>1121</v>
      </c>
      <c r="D38" s="219">
        <v>1259</v>
      </c>
      <c r="E38" s="96" t="s">
        <v>739</v>
      </c>
      <c r="F38" s="157"/>
      <c r="G38" s="196" t="s">
        <v>757</v>
      </c>
      <c r="H38" s="161"/>
      <c r="I38" s="304">
        <v>4320000</v>
      </c>
      <c r="J38" s="298"/>
      <c r="K38" s="297">
        <f t="shared" si="0"/>
        <v>4320000</v>
      </c>
      <c r="L38" s="220">
        <v>4320000</v>
      </c>
      <c r="M38" s="285">
        <f t="shared" si="1"/>
        <v>0</v>
      </c>
    </row>
    <row r="39" spans="1:13" ht="15">
      <c r="A39" s="288">
        <v>44006</v>
      </c>
      <c r="B39" s="219">
        <v>62</v>
      </c>
      <c r="C39" s="219">
        <v>1124</v>
      </c>
      <c r="D39" s="219">
        <v>1274</v>
      </c>
      <c r="E39" s="96" t="s">
        <v>740</v>
      </c>
      <c r="F39" s="157"/>
      <c r="G39" s="196" t="s">
        <v>135</v>
      </c>
      <c r="H39" s="161"/>
      <c r="I39" s="304">
        <v>133333</v>
      </c>
      <c r="J39" s="298">
        <v>133333</v>
      </c>
      <c r="K39" s="297">
        <f t="shared" si="0"/>
        <v>0</v>
      </c>
      <c r="L39" s="220">
        <v>0</v>
      </c>
      <c r="M39" s="285">
        <f t="shared" si="1"/>
        <v>0</v>
      </c>
    </row>
    <row r="40" spans="1:13" ht="15">
      <c r="A40" s="288">
        <v>44006</v>
      </c>
      <c r="B40" s="219">
        <v>5</v>
      </c>
      <c r="C40" s="219">
        <v>1125</v>
      </c>
      <c r="D40" s="219">
        <v>1275</v>
      </c>
      <c r="E40" s="96" t="s">
        <v>741</v>
      </c>
      <c r="F40" s="157"/>
      <c r="G40" s="196" t="s">
        <v>117</v>
      </c>
      <c r="H40" s="161"/>
      <c r="I40" s="304">
        <v>5166666</v>
      </c>
      <c r="J40" s="298"/>
      <c r="K40" s="297">
        <f t="shared" si="0"/>
        <v>5166666</v>
      </c>
      <c r="L40" s="220">
        <v>5166666</v>
      </c>
      <c r="M40" s="285">
        <f t="shared" si="1"/>
        <v>0</v>
      </c>
    </row>
    <row r="41" spans="1:13" ht="15">
      <c r="A41" s="288">
        <v>44067</v>
      </c>
      <c r="B41" s="219">
        <v>744</v>
      </c>
      <c r="C41" s="219">
        <v>1066</v>
      </c>
      <c r="D41" s="219">
        <v>1283</v>
      </c>
      <c r="E41" s="96" t="s">
        <v>742</v>
      </c>
      <c r="F41" s="157"/>
      <c r="G41" s="196" t="s">
        <v>758</v>
      </c>
      <c r="H41" s="161"/>
      <c r="I41" s="304">
        <v>5200000</v>
      </c>
      <c r="J41" s="298"/>
      <c r="K41" s="297">
        <f t="shared" si="0"/>
        <v>5200000</v>
      </c>
      <c r="L41" s="220">
        <v>5200000</v>
      </c>
      <c r="M41" s="285">
        <f t="shared" si="1"/>
        <v>0</v>
      </c>
    </row>
    <row r="42" spans="1:13" ht="15">
      <c r="A42" s="288">
        <v>44084</v>
      </c>
      <c r="B42" s="219">
        <v>795</v>
      </c>
      <c r="C42" s="219">
        <v>1130</v>
      </c>
      <c r="D42" s="219">
        <v>1298</v>
      </c>
      <c r="E42" s="96" t="s">
        <v>841</v>
      </c>
      <c r="F42" s="157"/>
      <c r="G42" s="196" t="s">
        <v>875</v>
      </c>
      <c r="H42" s="161"/>
      <c r="I42" s="304">
        <v>4400000</v>
      </c>
      <c r="J42" s="298"/>
      <c r="K42" s="297">
        <f t="shared" si="0"/>
        <v>4400000</v>
      </c>
      <c r="L42" s="357">
        <v>4400000</v>
      </c>
      <c r="M42" s="285">
        <f t="shared" si="1"/>
        <v>0</v>
      </c>
    </row>
    <row r="43" spans="1:13" ht="15">
      <c r="A43" s="288">
        <v>44092</v>
      </c>
      <c r="B43" s="219">
        <v>92</v>
      </c>
      <c r="C43" s="219">
        <v>1152</v>
      </c>
      <c r="D43" s="219">
        <v>1319</v>
      </c>
      <c r="E43" s="96" t="s">
        <v>842</v>
      </c>
      <c r="F43" s="157"/>
      <c r="G43" s="196" t="s">
        <v>183</v>
      </c>
      <c r="H43" s="161"/>
      <c r="I43" s="304">
        <v>5133333</v>
      </c>
      <c r="J43" s="298"/>
      <c r="K43" s="297">
        <f t="shared" si="0"/>
        <v>5133333</v>
      </c>
      <c r="L43" s="220">
        <v>5133333</v>
      </c>
      <c r="M43" s="285">
        <f t="shared" si="1"/>
        <v>0</v>
      </c>
    </row>
    <row r="44" spans="1:13" ht="15">
      <c r="A44" s="288">
        <v>44095</v>
      </c>
      <c r="B44" s="219">
        <v>211</v>
      </c>
      <c r="C44" s="219">
        <v>1177</v>
      </c>
      <c r="D44" s="219">
        <v>1325</v>
      </c>
      <c r="E44" s="96" t="s">
        <v>843</v>
      </c>
      <c r="F44" s="157"/>
      <c r="G44" s="196" t="s">
        <v>109</v>
      </c>
      <c r="H44" s="161"/>
      <c r="I44" s="304">
        <v>1833333</v>
      </c>
      <c r="J44" s="298"/>
      <c r="K44" s="297">
        <f t="shared" si="0"/>
        <v>1833333</v>
      </c>
      <c r="L44" s="220">
        <v>1833333</v>
      </c>
      <c r="M44" s="285">
        <f t="shared" si="1"/>
        <v>0</v>
      </c>
    </row>
    <row r="45" spans="1:13" ht="15">
      <c r="A45" s="288">
        <v>44095</v>
      </c>
      <c r="B45" s="219">
        <v>223</v>
      </c>
      <c r="C45" s="219">
        <v>1176</v>
      </c>
      <c r="D45" s="219">
        <v>1326</v>
      </c>
      <c r="E45" s="96" t="s">
        <v>844</v>
      </c>
      <c r="F45" s="157"/>
      <c r="G45" s="196" t="s">
        <v>110</v>
      </c>
      <c r="H45" s="161"/>
      <c r="I45" s="304">
        <v>1833334</v>
      </c>
      <c r="J45" s="298"/>
      <c r="K45" s="297">
        <f t="shared" si="0"/>
        <v>1833334</v>
      </c>
      <c r="L45" s="220">
        <v>1833334</v>
      </c>
      <c r="M45" s="285">
        <f t="shared" si="1"/>
        <v>0</v>
      </c>
    </row>
    <row r="46" spans="1:13" ht="15">
      <c r="A46" s="288">
        <v>44095</v>
      </c>
      <c r="B46" s="219">
        <v>373</v>
      </c>
      <c r="C46" s="219">
        <v>1174</v>
      </c>
      <c r="D46" s="219">
        <v>1327</v>
      </c>
      <c r="E46" s="96" t="s">
        <v>845</v>
      </c>
      <c r="F46" s="157"/>
      <c r="G46" s="196" t="s">
        <v>321</v>
      </c>
      <c r="H46" s="161"/>
      <c r="I46" s="304">
        <v>2860000</v>
      </c>
      <c r="J46" s="298"/>
      <c r="K46" s="297">
        <f t="shared" si="0"/>
        <v>2860000</v>
      </c>
      <c r="L46" s="220">
        <v>2860000</v>
      </c>
      <c r="M46" s="285">
        <f t="shared" si="1"/>
        <v>0</v>
      </c>
    </row>
    <row r="47" spans="1:13" ht="15">
      <c r="A47" s="288">
        <v>44095</v>
      </c>
      <c r="B47" s="219">
        <v>301</v>
      </c>
      <c r="C47" s="219">
        <v>1175</v>
      </c>
      <c r="D47" s="219">
        <v>1328</v>
      </c>
      <c r="E47" s="96" t="s">
        <v>846</v>
      </c>
      <c r="F47" s="157"/>
      <c r="G47" s="196" t="s">
        <v>311</v>
      </c>
      <c r="H47" s="161"/>
      <c r="I47" s="304">
        <v>1906667</v>
      </c>
      <c r="J47" s="298"/>
      <c r="K47" s="297">
        <f t="shared" si="0"/>
        <v>1906667</v>
      </c>
      <c r="L47" s="220">
        <v>1906667</v>
      </c>
      <c r="M47" s="285">
        <f t="shared" si="1"/>
        <v>0</v>
      </c>
    </row>
    <row r="48" spans="1:13" ht="15">
      <c r="A48" s="288">
        <v>44095</v>
      </c>
      <c r="B48" s="219">
        <v>458</v>
      </c>
      <c r="C48" s="219">
        <v>1173</v>
      </c>
      <c r="D48" s="219">
        <v>1329</v>
      </c>
      <c r="E48" s="96" t="s">
        <v>847</v>
      </c>
      <c r="F48" s="157"/>
      <c r="G48" s="196" t="s">
        <v>413</v>
      </c>
      <c r="H48" s="161"/>
      <c r="I48" s="304">
        <v>2346667</v>
      </c>
      <c r="J48" s="298"/>
      <c r="K48" s="297">
        <f t="shared" si="0"/>
        <v>2346667</v>
      </c>
      <c r="L48" s="220">
        <v>2346667</v>
      </c>
      <c r="M48" s="285">
        <f t="shared" si="1"/>
        <v>0</v>
      </c>
    </row>
    <row r="49" spans="1:13" ht="15">
      <c r="A49" s="288">
        <v>44095</v>
      </c>
      <c r="B49" s="219">
        <v>161</v>
      </c>
      <c r="C49" s="219">
        <v>1192</v>
      </c>
      <c r="D49" s="219">
        <v>1330</v>
      </c>
      <c r="E49" s="96" t="s">
        <v>848</v>
      </c>
      <c r="F49" s="157"/>
      <c r="G49" s="196" t="s">
        <v>239</v>
      </c>
      <c r="H49" s="161"/>
      <c r="I49" s="304">
        <v>2713334</v>
      </c>
      <c r="J49" s="298"/>
      <c r="K49" s="297">
        <f t="shared" si="0"/>
        <v>2713334</v>
      </c>
      <c r="L49" s="220">
        <v>2713334</v>
      </c>
      <c r="M49" s="285">
        <f t="shared" si="1"/>
        <v>0</v>
      </c>
    </row>
    <row r="50" spans="1:13" ht="15">
      <c r="A50" s="288">
        <v>44095</v>
      </c>
      <c r="B50" s="219">
        <v>21</v>
      </c>
      <c r="C50" s="219">
        <v>1166</v>
      </c>
      <c r="D50" s="219">
        <v>1331</v>
      </c>
      <c r="E50" s="96" t="s">
        <v>849</v>
      </c>
      <c r="F50" s="157"/>
      <c r="G50" s="196" t="s">
        <v>126</v>
      </c>
      <c r="H50" s="161"/>
      <c r="I50" s="304">
        <v>6000000</v>
      </c>
      <c r="J50" s="298"/>
      <c r="K50" s="297">
        <f t="shared" si="0"/>
        <v>6000000</v>
      </c>
      <c r="L50" s="220">
        <v>6000000</v>
      </c>
      <c r="M50" s="285">
        <f t="shared" si="1"/>
        <v>0</v>
      </c>
    </row>
    <row r="51" spans="1:13" ht="15">
      <c r="A51" s="288">
        <v>44095</v>
      </c>
      <c r="B51" s="219">
        <v>210</v>
      </c>
      <c r="C51" s="219">
        <v>1202</v>
      </c>
      <c r="D51" s="219">
        <v>1341</v>
      </c>
      <c r="E51" s="96" t="s">
        <v>850</v>
      </c>
      <c r="F51" s="157"/>
      <c r="G51" s="196" t="s">
        <v>252</v>
      </c>
      <c r="H51" s="161"/>
      <c r="I51" s="304">
        <v>1466666</v>
      </c>
      <c r="J51" s="298"/>
      <c r="K51" s="297">
        <f t="shared" si="0"/>
        <v>1466666</v>
      </c>
      <c r="L51" s="220">
        <v>1466666</v>
      </c>
      <c r="M51" s="285">
        <f t="shared" si="1"/>
        <v>0</v>
      </c>
    </row>
    <row r="52" spans="1:13" ht="15">
      <c r="A52" s="288">
        <v>44095</v>
      </c>
      <c r="B52" s="219">
        <v>374</v>
      </c>
      <c r="C52" s="219">
        <v>1200</v>
      </c>
      <c r="D52" s="219">
        <v>1342</v>
      </c>
      <c r="E52" s="96" t="s">
        <v>851</v>
      </c>
      <c r="F52" s="157"/>
      <c r="G52" s="196" t="s">
        <v>381</v>
      </c>
      <c r="H52" s="161"/>
      <c r="I52" s="304">
        <v>533333</v>
      </c>
      <c r="J52" s="298"/>
      <c r="K52" s="297">
        <f t="shared" si="0"/>
        <v>533333</v>
      </c>
      <c r="L52" s="220">
        <v>533333</v>
      </c>
      <c r="M52" s="285">
        <f t="shared" si="1"/>
        <v>0</v>
      </c>
    </row>
    <row r="53" spans="1:13" ht="15">
      <c r="A53" s="288">
        <v>44096</v>
      </c>
      <c r="B53" s="219">
        <v>266</v>
      </c>
      <c r="C53" s="219">
        <v>1169</v>
      </c>
      <c r="D53" s="219">
        <v>1343</v>
      </c>
      <c r="E53" s="96" t="s">
        <v>852</v>
      </c>
      <c r="F53" s="157"/>
      <c r="G53" s="196" t="s">
        <v>253</v>
      </c>
      <c r="H53" s="161"/>
      <c r="I53" s="304">
        <v>1466667</v>
      </c>
      <c r="J53" s="298">
        <v>1</v>
      </c>
      <c r="K53" s="297">
        <f t="shared" si="0"/>
        <v>1466666</v>
      </c>
      <c r="L53" s="220">
        <v>1466666</v>
      </c>
      <c r="M53" s="285">
        <f t="shared" si="1"/>
        <v>0</v>
      </c>
    </row>
    <row r="54" spans="1:13" ht="15">
      <c r="A54" s="288">
        <v>44096</v>
      </c>
      <c r="B54" s="219">
        <v>294</v>
      </c>
      <c r="C54" s="219">
        <v>1158</v>
      </c>
      <c r="D54" s="219">
        <v>1344</v>
      </c>
      <c r="E54" s="96" t="s">
        <v>853</v>
      </c>
      <c r="F54" s="157"/>
      <c r="G54" s="196" t="s">
        <v>310</v>
      </c>
      <c r="H54" s="161"/>
      <c r="I54" s="304">
        <v>5000000</v>
      </c>
      <c r="J54" s="298"/>
      <c r="K54" s="297">
        <f t="shared" si="0"/>
        <v>5000000</v>
      </c>
      <c r="L54" s="220">
        <v>5000000</v>
      </c>
      <c r="M54" s="285">
        <f t="shared" si="1"/>
        <v>0</v>
      </c>
    </row>
    <row r="55" spans="1:13" ht="15">
      <c r="A55" s="288">
        <v>44096</v>
      </c>
      <c r="B55" s="219">
        <v>369</v>
      </c>
      <c r="C55" s="219">
        <v>1167</v>
      </c>
      <c r="D55" s="219">
        <v>1348</v>
      </c>
      <c r="E55" s="96" t="s">
        <v>854</v>
      </c>
      <c r="F55" s="157"/>
      <c r="G55" s="196" t="s">
        <v>320</v>
      </c>
      <c r="H55" s="161"/>
      <c r="I55" s="304">
        <v>1466666</v>
      </c>
      <c r="J55" s="298"/>
      <c r="K55" s="297">
        <f t="shared" si="0"/>
        <v>1466666</v>
      </c>
      <c r="L55" s="220">
        <v>1466666</v>
      </c>
      <c r="M55" s="285">
        <f t="shared" si="1"/>
        <v>0</v>
      </c>
    </row>
    <row r="56" spans="1:13" ht="15">
      <c r="A56" s="288">
        <v>44096</v>
      </c>
      <c r="B56" s="219">
        <v>806</v>
      </c>
      <c r="C56" s="219">
        <v>1195</v>
      </c>
      <c r="D56" s="219">
        <v>1352</v>
      </c>
      <c r="E56" s="96" t="s">
        <v>855</v>
      </c>
      <c r="F56" s="157"/>
      <c r="G56" s="196" t="s">
        <v>877</v>
      </c>
      <c r="H56" s="161"/>
      <c r="I56" s="304">
        <v>750000</v>
      </c>
      <c r="J56" s="298">
        <v>750000</v>
      </c>
      <c r="K56" s="297">
        <f t="shared" si="0"/>
        <v>0</v>
      </c>
      <c r="L56" s="220">
        <v>0</v>
      </c>
      <c r="M56" s="285">
        <f t="shared" si="1"/>
        <v>0</v>
      </c>
    </row>
    <row r="57" spans="1:13" ht="15">
      <c r="A57" s="288">
        <v>44096</v>
      </c>
      <c r="B57" s="219">
        <v>207</v>
      </c>
      <c r="C57" s="219">
        <v>1203</v>
      </c>
      <c r="D57" s="219">
        <v>1358</v>
      </c>
      <c r="E57" s="96" t="s">
        <v>856</v>
      </c>
      <c r="F57" s="157"/>
      <c r="G57" s="196" t="s">
        <v>243</v>
      </c>
      <c r="H57" s="161"/>
      <c r="I57" s="304">
        <v>1466666</v>
      </c>
      <c r="J57" s="298"/>
      <c r="K57" s="297">
        <f t="shared" si="0"/>
        <v>1466666</v>
      </c>
      <c r="L57" s="220">
        <v>1466666</v>
      </c>
      <c r="M57" s="285">
        <f t="shared" si="1"/>
        <v>0</v>
      </c>
    </row>
    <row r="58" spans="1:13" ht="15">
      <c r="A58" s="288">
        <v>44096</v>
      </c>
      <c r="B58" s="219">
        <v>309</v>
      </c>
      <c r="C58" s="219">
        <v>1141</v>
      </c>
      <c r="D58" s="219">
        <v>1363</v>
      </c>
      <c r="E58" s="96" t="s">
        <v>857</v>
      </c>
      <c r="F58" s="157"/>
      <c r="G58" s="196" t="s">
        <v>312</v>
      </c>
      <c r="H58" s="161"/>
      <c r="I58" s="304">
        <v>4400000</v>
      </c>
      <c r="J58" s="298"/>
      <c r="K58" s="297">
        <f t="shared" si="0"/>
        <v>4400000</v>
      </c>
      <c r="L58" s="220">
        <v>4400000</v>
      </c>
      <c r="M58" s="285">
        <f t="shared" si="1"/>
        <v>0</v>
      </c>
    </row>
    <row r="59" spans="1:13" ht="15">
      <c r="A59" s="288">
        <v>44096</v>
      </c>
      <c r="B59" s="219">
        <v>323</v>
      </c>
      <c r="C59" s="219">
        <v>1210</v>
      </c>
      <c r="D59" s="219">
        <v>1364</v>
      </c>
      <c r="E59" s="96" t="s">
        <v>858</v>
      </c>
      <c r="F59" s="157"/>
      <c r="G59" s="196" t="s">
        <v>313</v>
      </c>
      <c r="H59" s="161"/>
      <c r="I59" s="304">
        <v>3960000</v>
      </c>
      <c r="J59" s="298"/>
      <c r="K59" s="297">
        <f t="shared" si="0"/>
        <v>3960000</v>
      </c>
      <c r="L59" s="220">
        <v>3960000</v>
      </c>
      <c r="M59" s="285">
        <f t="shared" si="1"/>
        <v>0</v>
      </c>
    </row>
    <row r="60" spans="1:13" ht="15">
      <c r="A60" s="288">
        <v>44096</v>
      </c>
      <c r="B60" s="219">
        <v>335</v>
      </c>
      <c r="C60" s="219">
        <v>1212</v>
      </c>
      <c r="D60" s="219">
        <v>1365</v>
      </c>
      <c r="E60" s="96" t="s">
        <v>859</v>
      </c>
      <c r="F60" s="157"/>
      <c r="G60" s="196" t="s">
        <v>878</v>
      </c>
      <c r="H60" s="161"/>
      <c r="I60" s="304">
        <v>6666667</v>
      </c>
      <c r="J60" s="298">
        <v>6666667</v>
      </c>
      <c r="K60" s="297">
        <f t="shared" si="0"/>
        <v>0</v>
      </c>
      <c r="L60" s="220">
        <v>0</v>
      </c>
      <c r="M60" s="285">
        <f t="shared" si="1"/>
        <v>0</v>
      </c>
    </row>
    <row r="61" spans="1:13" ht="15">
      <c r="A61" s="288">
        <v>44096</v>
      </c>
      <c r="B61" s="219">
        <v>255</v>
      </c>
      <c r="C61" s="219">
        <v>1230</v>
      </c>
      <c r="D61" s="219">
        <v>1370</v>
      </c>
      <c r="E61" s="96" t="s">
        <v>860</v>
      </c>
      <c r="F61" s="157"/>
      <c r="G61" s="196" t="s">
        <v>249</v>
      </c>
      <c r="H61" s="161"/>
      <c r="I61" s="304">
        <v>1466666</v>
      </c>
      <c r="J61" s="298"/>
      <c r="K61" s="297">
        <f t="shared" si="0"/>
        <v>1466666</v>
      </c>
      <c r="L61" s="220">
        <v>1466666</v>
      </c>
      <c r="M61" s="285">
        <f t="shared" si="1"/>
        <v>0</v>
      </c>
    </row>
    <row r="62" spans="1:13" ht="15">
      <c r="A62" s="288">
        <v>44097</v>
      </c>
      <c r="B62" s="219">
        <v>37</v>
      </c>
      <c r="C62" s="219">
        <v>1221</v>
      </c>
      <c r="D62" s="219">
        <v>1375</v>
      </c>
      <c r="E62" s="96" t="s">
        <v>861</v>
      </c>
      <c r="F62" s="157"/>
      <c r="G62" s="196" t="s">
        <v>879</v>
      </c>
      <c r="H62" s="161"/>
      <c r="I62" s="304">
        <v>4060000</v>
      </c>
      <c r="J62" s="298">
        <v>3780000</v>
      </c>
      <c r="K62" s="297">
        <f t="shared" si="0"/>
        <v>280000</v>
      </c>
      <c r="L62" s="358">
        <v>280000</v>
      </c>
      <c r="M62" s="285">
        <f t="shared" si="1"/>
        <v>0</v>
      </c>
    </row>
    <row r="63" spans="1:13" ht="15">
      <c r="A63" s="288">
        <v>44097</v>
      </c>
      <c r="B63" s="219">
        <v>29</v>
      </c>
      <c r="C63" s="219">
        <v>1224</v>
      </c>
      <c r="D63" s="219">
        <v>1376</v>
      </c>
      <c r="E63" s="96" t="s">
        <v>862</v>
      </c>
      <c r="F63" s="157"/>
      <c r="G63" s="196" t="s">
        <v>127</v>
      </c>
      <c r="H63" s="161"/>
      <c r="I63" s="304">
        <v>2933333</v>
      </c>
      <c r="J63" s="298"/>
      <c r="K63" s="297">
        <f t="shared" si="0"/>
        <v>2933333</v>
      </c>
      <c r="L63" s="358">
        <v>2933333</v>
      </c>
      <c r="M63" s="285">
        <f t="shared" si="1"/>
        <v>0</v>
      </c>
    </row>
    <row r="64" spans="1:13" ht="15">
      <c r="A64" s="288">
        <v>44097</v>
      </c>
      <c r="B64" s="219">
        <v>70</v>
      </c>
      <c r="C64" s="219">
        <v>1223</v>
      </c>
      <c r="D64" s="219">
        <v>1377</v>
      </c>
      <c r="E64" s="96" t="s">
        <v>863</v>
      </c>
      <c r="F64" s="157"/>
      <c r="G64" s="196" t="s">
        <v>177</v>
      </c>
      <c r="H64" s="161"/>
      <c r="I64" s="304">
        <v>4200000</v>
      </c>
      <c r="J64" s="298"/>
      <c r="K64" s="297">
        <f t="shared" si="0"/>
        <v>4200000</v>
      </c>
      <c r="L64" s="220">
        <v>4200000</v>
      </c>
      <c r="M64" s="285">
        <f t="shared" si="1"/>
        <v>0</v>
      </c>
    </row>
    <row r="65" spans="1:13" ht="15">
      <c r="A65" s="288">
        <v>44097</v>
      </c>
      <c r="B65" s="219">
        <v>245</v>
      </c>
      <c r="C65" s="219">
        <v>1220</v>
      </c>
      <c r="D65" s="219">
        <v>1381</v>
      </c>
      <c r="E65" s="96" t="s">
        <v>864</v>
      </c>
      <c r="F65" s="157"/>
      <c r="G65" s="196" t="s">
        <v>245</v>
      </c>
      <c r="H65" s="161"/>
      <c r="I65" s="304">
        <v>280000</v>
      </c>
      <c r="J65" s="298">
        <v>280000</v>
      </c>
      <c r="K65" s="297">
        <f t="shared" si="0"/>
        <v>0</v>
      </c>
      <c r="L65" s="220">
        <v>0</v>
      </c>
      <c r="M65" s="285">
        <f t="shared" si="1"/>
        <v>0</v>
      </c>
    </row>
    <row r="66" spans="1:13" ht="15">
      <c r="A66" s="288">
        <v>44097</v>
      </c>
      <c r="B66" s="219">
        <v>100</v>
      </c>
      <c r="C66" s="219">
        <v>1190</v>
      </c>
      <c r="D66" s="219">
        <v>1383</v>
      </c>
      <c r="E66" s="96" t="s">
        <v>865</v>
      </c>
      <c r="F66" s="157"/>
      <c r="G66" s="196" t="s">
        <v>256</v>
      </c>
      <c r="H66" s="161"/>
      <c r="I66" s="304">
        <v>3200000</v>
      </c>
      <c r="J66" s="298"/>
      <c r="K66" s="297">
        <f t="shared" si="0"/>
        <v>3200000</v>
      </c>
      <c r="L66" s="220">
        <v>3200000</v>
      </c>
      <c r="M66" s="285">
        <f t="shared" si="1"/>
        <v>0</v>
      </c>
    </row>
    <row r="67" spans="1:13" ht="15">
      <c r="A67" s="288">
        <v>44097</v>
      </c>
      <c r="B67" s="219">
        <v>188</v>
      </c>
      <c r="C67" s="219">
        <v>1214</v>
      </c>
      <c r="D67" s="219">
        <v>1387</v>
      </c>
      <c r="E67" s="96" t="s">
        <v>866</v>
      </c>
      <c r="F67" s="157"/>
      <c r="G67" s="196" t="s">
        <v>240</v>
      </c>
      <c r="H67" s="161"/>
      <c r="I67" s="304">
        <v>2201333</v>
      </c>
      <c r="J67" s="298">
        <v>2201333</v>
      </c>
      <c r="K67" s="297">
        <f t="shared" si="0"/>
        <v>0</v>
      </c>
      <c r="L67" s="220">
        <v>0</v>
      </c>
      <c r="M67" s="285">
        <f t="shared" si="1"/>
        <v>0</v>
      </c>
    </row>
    <row r="68" spans="1:13" ht="15">
      <c r="A68" s="288">
        <v>44097</v>
      </c>
      <c r="B68" s="219">
        <v>239</v>
      </c>
      <c r="C68" s="219">
        <v>1172</v>
      </c>
      <c r="D68" s="219">
        <v>1389</v>
      </c>
      <c r="E68" s="96" t="s">
        <v>867</v>
      </c>
      <c r="F68" s="157"/>
      <c r="G68" s="196" t="s">
        <v>247</v>
      </c>
      <c r="H68" s="161"/>
      <c r="I68" s="304">
        <v>1466667</v>
      </c>
      <c r="J68" s="298"/>
      <c r="K68" s="297">
        <f t="shared" si="0"/>
        <v>1466667</v>
      </c>
      <c r="L68" s="220">
        <v>1466667</v>
      </c>
      <c r="M68" s="285">
        <f t="shared" si="1"/>
        <v>0</v>
      </c>
    </row>
    <row r="69" spans="1:13" ht="15">
      <c r="A69" s="288">
        <v>44097</v>
      </c>
      <c r="B69" s="219">
        <v>641</v>
      </c>
      <c r="C69" s="219">
        <v>1267</v>
      </c>
      <c r="D69" s="219">
        <v>1402</v>
      </c>
      <c r="E69" s="96" t="s">
        <v>868</v>
      </c>
      <c r="F69" s="157"/>
      <c r="G69" s="196" t="s">
        <v>235</v>
      </c>
      <c r="H69" s="161"/>
      <c r="I69" s="304">
        <v>1833334</v>
      </c>
      <c r="J69" s="298">
        <v>1833334</v>
      </c>
      <c r="K69" s="297">
        <f t="shared" si="0"/>
        <v>0</v>
      </c>
      <c r="L69" s="220">
        <v>0</v>
      </c>
      <c r="M69" s="285">
        <f t="shared" si="1"/>
        <v>0</v>
      </c>
    </row>
    <row r="70" spans="1:13" ht="15">
      <c r="A70" s="288">
        <v>44098</v>
      </c>
      <c r="B70" s="219">
        <v>261</v>
      </c>
      <c r="C70" s="219">
        <v>1213</v>
      </c>
      <c r="D70" s="219">
        <v>1414</v>
      </c>
      <c r="E70" s="96" t="s">
        <v>869</v>
      </c>
      <c r="F70" s="157"/>
      <c r="G70" s="196" t="s">
        <v>248</v>
      </c>
      <c r="H70" s="161"/>
      <c r="I70" s="304">
        <v>3960000</v>
      </c>
      <c r="J70" s="298"/>
      <c r="K70" s="297">
        <f t="shared" si="0"/>
        <v>3960000</v>
      </c>
      <c r="L70" s="359">
        <v>3960000</v>
      </c>
      <c r="M70" s="285">
        <f t="shared" si="1"/>
        <v>0</v>
      </c>
    </row>
    <row r="71" spans="1:13" ht="15">
      <c r="A71" s="288">
        <v>44099</v>
      </c>
      <c r="B71" s="219">
        <v>78</v>
      </c>
      <c r="C71" s="219">
        <v>1302</v>
      </c>
      <c r="D71" s="219">
        <v>1426</v>
      </c>
      <c r="E71" s="96" t="s">
        <v>870</v>
      </c>
      <c r="F71" s="157"/>
      <c r="G71" s="196" t="s">
        <v>181</v>
      </c>
      <c r="H71" s="161"/>
      <c r="I71" s="304">
        <v>3666666</v>
      </c>
      <c r="J71" s="298"/>
      <c r="K71" s="297">
        <f t="shared" si="0"/>
        <v>3666666</v>
      </c>
      <c r="L71" s="264">
        <v>3666666</v>
      </c>
      <c r="M71" s="285">
        <f t="shared" si="1"/>
        <v>0</v>
      </c>
    </row>
    <row r="72" spans="1:13" ht="15">
      <c r="A72" s="288">
        <v>44099</v>
      </c>
      <c r="B72" s="219">
        <v>823</v>
      </c>
      <c r="C72" s="219">
        <v>1318</v>
      </c>
      <c r="D72" s="219">
        <v>1435</v>
      </c>
      <c r="E72" s="96" t="s">
        <v>871</v>
      </c>
      <c r="F72" s="157"/>
      <c r="G72" s="196" t="s">
        <v>880</v>
      </c>
      <c r="H72" s="161"/>
      <c r="I72" s="304">
        <v>12800000</v>
      </c>
      <c r="J72" s="298">
        <v>800000</v>
      </c>
      <c r="K72" s="297">
        <f t="shared" si="2" ref="K72:K135">+I72-J72</f>
        <v>12000000</v>
      </c>
      <c r="L72" s="264">
        <v>12000000</v>
      </c>
      <c r="M72" s="285">
        <f t="shared" si="3" ref="M72:M135">+K72-L72</f>
        <v>0</v>
      </c>
    </row>
    <row r="73" spans="1:13" ht="15">
      <c r="A73" s="288">
        <v>44099</v>
      </c>
      <c r="B73" s="219">
        <v>112</v>
      </c>
      <c r="C73" s="219">
        <v>1274</v>
      </c>
      <c r="D73" s="219">
        <v>1436</v>
      </c>
      <c r="E73" s="96" t="s">
        <v>872</v>
      </c>
      <c r="F73" s="157"/>
      <c r="G73" s="196" t="s">
        <v>234</v>
      </c>
      <c r="H73" s="161"/>
      <c r="I73" s="304">
        <v>266667</v>
      </c>
      <c r="J73" s="298">
        <v>266667</v>
      </c>
      <c r="K73" s="297">
        <f t="shared" si="2"/>
        <v>0</v>
      </c>
      <c r="L73" s="264">
        <v>0</v>
      </c>
      <c r="M73" s="285">
        <f t="shared" si="3"/>
        <v>0</v>
      </c>
    </row>
    <row r="74" spans="1:13" ht="15">
      <c r="A74" s="288">
        <v>44099</v>
      </c>
      <c r="B74" s="219">
        <v>291</v>
      </c>
      <c r="C74" s="219">
        <v>1187</v>
      </c>
      <c r="D74" s="219">
        <v>1437</v>
      </c>
      <c r="E74" s="96" t="s">
        <v>873</v>
      </c>
      <c r="F74" s="157"/>
      <c r="G74" s="196" t="s">
        <v>106</v>
      </c>
      <c r="H74" s="161"/>
      <c r="I74" s="304">
        <v>4000000</v>
      </c>
      <c r="J74" s="298"/>
      <c r="K74" s="297">
        <f t="shared" si="2"/>
        <v>4000000</v>
      </c>
      <c r="L74" s="264">
        <v>4000000</v>
      </c>
      <c r="M74" s="285">
        <f t="shared" si="3"/>
        <v>0</v>
      </c>
    </row>
    <row r="75" spans="1:13" ht="15">
      <c r="A75" s="288">
        <v>44099</v>
      </c>
      <c r="B75" s="219">
        <v>812</v>
      </c>
      <c r="C75" s="219">
        <v>1199</v>
      </c>
      <c r="D75" s="219">
        <v>1440</v>
      </c>
      <c r="E75" s="96" t="s">
        <v>874</v>
      </c>
      <c r="F75" s="157"/>
      <c r="G75" s="196" t="s">
        <v>881</v>
      </c>
      <c r="H75" s="161"/>
      <c r="I75" s="304">
        <v>5200000</v>
      </c>
      <c r="J75" s="298">
        <v>1300000</v>
      </c>
      <c r="K75" s="297">
        <f t="shared" si="2"/>
        <v>3900000</v>
      </c>
      <c r="L75" s="264">
        <v>3900000</v>
      </c>
      <c r="M75" s="285">
        <f t="shared" si="3"/>
        <v>0</v>
      </c>
    </row>
    <row r="76" spans="1:13" ht="15">
      <c r="A76" s="225">
        <v>44131</v>
      </c>
      <c r="B76" s="219" t="s">
        <v>1234</v>
      </c>
      <c r="C76" s="267" t="s">
        <v>1192</v>
      </c>
      <c r="D76" s="219" t="s">
        <v>1193</v>
      </c>
      <c r="E76" s="196" t="s">
        <v>1177</v>
      </c>
      <c r="F76" s="157"/>
      <c r="G76" s="163" t="s">
        <v>317</v>
      </c>
      <c r="H76" s="161"/>
      <c r="I76" s="305">
        <v>1466667</v>
      </c>
      <c r="J76" s="261"/>
      <c r="K76" s="297">
        <f t="shared" si="2"/>
        <v>1466667</v>
      </c>
      <c r="L76" s="264">
        <v>1466667</v>
      </c>
      <c r="M76" s="285">
        <f t="shared" si="3"/>
        <v>0</v>
      </c>
    </row>
    <row r="77" spans="1:13" ht="15">
      <c r="A77" s="225">
        <v>44131</v>
      </c>
      <c r="B77" s="219" t="s">
        <v>1235</v>
      </c>
      <c r="C77" s="267" t="s">
        <v>1195</v>
      </c>
      <c r="D77" s="219" t="s">
        <v>1196</v>
      </c>
      <c r="E77" s="196" t="s">
        <v>1178</v>
      </c>
      <c r="F77" s="157"/>
      <c r="G77" s="163" t="s">
        <v>1169</v>
      </c>
      <c r="H77" s="161"/>
      <c r="I77" s="305">
        <v>1680000</v>
      </c>
      <c r="J77" s="261"/>
      <c r="K77" s="297">
        <f t="shared" si="2"/>
        <v>1680000</v>
      </c>
      <c r="L77" s="264">
        <v>1680000</v>
      </c>
      <c r="M77" s="285">
        <f t="shared" si="3"/>
        <v>0</v>
      </c>
    </row>
    <row r="78" spans="1:13" ht="15">
      <c r="A78" s="225">
        <v>44131</v>
      </c>
      <c r="B78" s="219" t="s">
        <v>1236</v>
      </c>
      <c r="C78" s="267" t="s">
        <v>1197</v>
      </c>
      <c r="D78" s="219" t="s">
        <v>1198</v>
      </c>
      <c r="E78" s="196" t="s">
        <v>1179</v>
      </c>
      <c r="F78" s="157"/>
      <c r="G78" s="163" t="s">
        <v>138</v>
      </c>
      <c r="H78" s="161"/>
      <c r="I78" s="305">
        <v>3000000</v>
      </c>
      <c r="J78" s="261"/>
      <c r="K78" s="297">
        <f t="shared" si="2"/>
        <v>3000000</v>
      </c>
      <c r="L78" s="264">
        <v>3000000</v>
      </c>
      <c r="M78" s="285">
        <f t="shared" si="3"/>
        <v>0</v>
      </c>
    </row>
    <row r="79" spans="1:13" ht="15">
      <c r="A79" s="225">
        <v>44131</v>
      </c>
      <c r="B79" s="219" t="s">
        <v>922</v>
      </c>
      <c r="C79" s="267" t="s">
        <v>1200</v>
      </c>
      <c r="D79" s="219" t="s">
        <v>1201</v>
      </c>
      <c r="E79" s="196" t="s">
        <v>1180</v>
      </c>
      <c r="F79" s="157"/>
      <c r="G79" s="163" t="s">
        <v>899</v>
      </c>
      <c r="H79" s="161"/>
      <c r="I79" s="305">
        <v>3066666</v>
      </c>
      <c r="J79" s="261"/>
      <c r="K79" s="297">
        <f t="shared" si="2"/>
        <v>3066666</v>
      </c>
      <c r="L79" s="264">
        <v>3066666</v>
      </c>
      <c r="M79" s="285">
        <f t="shared" si="3"/>
        <v>0</v>
      </c>
    </row>
    <row r="80" spans="1:13" ht="15">
      <c r="A80" s="225">
        <v>44133</v>
      </c>
      <c r="B80" s="219" t="s">
        <v>1239</v>
      </c>
      <c r="C80" s="267" t="s">
        <v>1206</v>
      </c>
      <c r="D80" s="219" t="s">
        <v>1207</v>
      </c>
      <c r="E80" s="196" t="s">
        <v>1181</v>
      </c>
      <c r="F80" s="157"/>
      <c r="G80" s="163" t="s">
        <v>244</v>
      </c>
      <c r="H80" s="161"/>
      <c r="I80" s="305">
        <v>4840000</v>
      </c>
      <c r="J80" s="261"/>
      <c r="K80" s="297">
        <f t="shared" si="2"/>
        <v>4840000</v>
      </c>
      <c r="L80" s="264">
        <v>4840000</v>
      </c>
      <c r="M80" s="285">
        <f t="shared" si="3"/>
        <v>0</v>
      </c>
    </row>
    <row r="81" spans="1:13" ht="15">
      <c r="A81" s="225">
        <v>44133</v>
      </c>
      <c r="B81" s="219" t="s">
        <v>1240</v>
      </c>
      <c r="C81" s="267" t="s">
        <v>1208</v>
      </c>
      <c r="D81" s="219" t="s">
        <v>1209</v>
      </c>
      <c r="E81" s="196" t="s">
        <v>1182</v>
      </c>
      <c r="F81" s="157"/>
      <c r="G81" s="163" t="s">
        <v>314</v>
      </c>
      <c r="H81" s="161"/>
      <c r="I81" s="305">
        <v>1833333</v>
      </c>
      <c r="J81" s="261"/>
      <c r="K81" s="297">
        <f t="shared" si="2"/>
        <v>1833333</v>
      </c>
      <c r="L81" s="264">
        <v>1833333</v>
      </c>
      <c r="M81" s="285">
        <f t="shared" si="3"/>
        <v>0</v>
      </c>
    </row>
    <row r="82" spans="1:13" ht="15">
      <c r="A82" s="225">
        <v>44134</v>
      </c>
      <c r="B82" s="219" t="s">
        <v>1242</v>
      </c>
      <c r="C82" s="267" t="s">
        <v>1216</v>
      </c>
      <c r="D82" s="219" t="s">
        <v>1217</v>
      </c>
      <c r="E82" s="196" t="s">
        <v>1183</v>
      </c>
      <c r="F82" s="157"/>
      <c r="G82" s="163" t="s">
        <v>1172</v>
      </c>
      <c r="H82" s="161"/>
      <c r="I82" s="305">
        <v>11166667</v>
      </c>
      <c r="J82" s="261">
        <v>6166667</v>
      </c>
      <c r="K82" s="297">
        <f t="shared" si="2"/>
        <v>5000000</v>
      </c>
      <c r="L82" s="264">
        <v>5000000</v>
      </c>
      <c r="M82" s="285">
        <f t="shared" si="3"/>
        <v>0</v>
      </c>
    </row>
    <row r="83" spans="1:13" ht="15">
      <c r="A83" s="225">
        <v>44134</v>
      </c>
      <c r="B83" s="219" t="s">
        <v>1243</v>
      </c>
      <c r="C83" s="267" t="s">
        <v>1218</v>
      </c>
      <c r="D83" s="219" t="s">
        <v>1219</v>
      </c>
      <c r="E83" s="196" t="s">
        <v>1184</v>
      </c>
      <c r="F83" s="157"/>
      <c r="G83" s="163" t="s">
        <v>250</v>
      </c>
      <c r="H83" s="161"/>
      <c r="I83" s="305">
        <v>1466666</v>
      </c>
      <c r="J83" s="261"/>
      <c r="K83" s="297">
        <f t="shared" si="2"/>
        <v>1466666</v>
      </c>
      <c r="L83" s="264">
        <v>1466666</v>
      </c>
      <c r="M83" s="285">
        <f t="shared" si="3"/>
        <v>0</v>
      </c>
    </row>
    <row r="84" spans="1:13" ht="15">
      <c r="A84" s="225">
        <v>44134</v>
      </c>
      <c r="B84" s="219" t="s">
        <v>1244</v>
      </c>
      <c r="C84" s="267" t="s">
        <v>1220</v>
      </c>
      <c r="D84" s="219" t="s">
        <v>1221</v>
      </c>
      <c r="E84" s="196" t="s">
        <v>1185</v>
      </c>
      <c r="F84" s="157"/>
      <c r="G84" s="163" t="s">
        <v>318</v>
      </c>
      <c r="H84" s="161"/>
      <c r="I84" s="305">
        <v>1466667</v>
      </c>
      <c r="J84" s="261">
        <v>1</v>
      </c>
      <c r="K84" s="297">
        <f t="shared" si="2"/>
        <v>1466666</v>
      </c>
      <c r="L84" s="264">
        <v>1466666</v>
      </c>
      <c r="M84" s="285">
        <f t="shared" si="3"/>
        <v>0</v>
      </c>
    </row>
    <row r="85" spans="1:13" ht="15">
      <c r="A85" s="225">
        <v>44134</v>
      </c>
      <c r="B85" s="219" t="s">
        <v>1245</v>
      </c>
      <c r="C85" s="267" t="s">
        <v>1224</v>
      </c>
      <c r="D85" s="219" t="s">
        <v>1225</v>
      </c>
      <c r="E85" s="196" t="s">
        <v>1186</v>
      </c>
      <c r="F85" s="157"/>
      <c r="G85" s="163" t="s">
        <v>316</v>
      </c>
      <c r="H85" s="161"/>
      <c r="I85" s="305">
        <v>10616667</v>
      </c>
      <c r="J85" s="261">
        <v>4116667</v>
      </c>
      <c r="K85" s="297">
        <f t="shared" si="2"/>
        <v>6500000</v>
      </c>
      <c r="L85" s="264">
        <v>6500000</v>
      </c>
      <c r="M85" s="285">
        <f t="shared" si="3"/>
        <v>0</v>
      </c>
    </row>
    <row r="86" spans="1:13" ht="15">
      <c r="A86" s="225">
        <v>44134</v>
      </c>
      <c r="B86" s="219" t="s">
        <v>1246</v>
      </c>
      <c r="C86" s="267" t="s">
        <v>1226</v>
      </c>
      <c r="D86" s="219" t="s">
        <v>1227</v>
      </c>
      <c r="E86" s="196" t="s">
        <v>1187</v>
      </c>
      <c r="F86" s="157"/>
      <c r="G86" s="163" t="s">
        <v>1173</v>
      </c>
      <c r="H86" s="161"/>
      <c r="I86" s="305">
        <v>1681600</v>
      </c>
      <c r="J86" s="261">
        <v>1681600</v>
      </c>
      <c r="K86" s="297">
        <f t="shared" si="2"/>
        <v>0</v>
      </c>
      <c r="L86" s="264">
        <v>0</v>
      </c>
      <c r="M86" s="285">
        <f t="shared" si="3"/>
        <v>0</v>
      </c>
    </row>
    <row r="87" spans="1:13" ht="15">
      <c r="A87" s="225">
        <v>44134</v>
      </c>
      <c r="B87" s="219" t="s">
        <v>1247</v>
      </c>
      <c r="C87" s="267" t="s">
        <v>1228</v>
      </c>
      <c r="D87" s="219" t="s">
        <v>1229</v>
      </c>
      <c r="E87" s="196" t="s">
        <v>1188</v>
      </c>
      <c r="F87" s="157"/>
      <c r="G87" s="163" t="s">
        <v>1174</v>
      </c>
      <c r="H87" s="161"/>
      <c r="I87" s="305">
        <v>13933333</v>
      </c>
      <c r="J87" s="261"/>
      <c r="K87" s="297">
        <f t="shared" si="2"/>
        <v>13933333</v>
      </c>
      <c r="L87" s="264">
        <v>13933333</v>
      </c>
      <c r="M87" s="285">
        <f t="shared" si="3"/>
        <v>0</v>
      </c>
    </row>
    <row r="88" spans="1:13" ht="15">
      <c r="A88" s="225">
        <v>44134</v>
      </c>
      <c r="B88" s="219" t="s">
        <v>1248</v>
      </c>
      <c r="C88" s="267" t="s">
        <v>1230</v>
      </c>
      <c r="D88" s="219" t="s">
        <v>1231</v>
      </c>
      <c r="E88" s="196" t="s">
        <v>1189</v>
      </c>
      <c r="F88" s="157"/>
      <c r="G88" s="163" t="s">
        <v>1175</v>
      </c>
      <c r="H88" s="161"/>
      <c r="I88" s="305">
        <v>5280000</v>
      </c>
      <c r="J88" s="261">
        <v>480000</v>
      </c>
      <c r="K88" s="297">
        <f t="shared" si="2"/>
        <v>4800000</v>
      </c>
      <c r="L88" s="264">
        <v>4800000</v>
      </c>
      <c r="M88" s="285">
        <f t="shared" si="3"/>
        <v>0</v>
      </c>
    </row>
    <row r="89" spans="1:13" ht="15">
      <c r="A89" s="225">
        <v>44134</v>
      </c>
      <c r="B89" s="219" t="s">
        <v>1249</v>
      </c>
      <c r="C89" s="267" t="s">
        <v>1232</v>
      </c>
      <c r="D89" s="219" t="s">
        <v>1233</v>
      </c>
      <c r="E89" s="196" t="s">
        <v>1190</v>
      </c>
      <c r="F89" s="157"/>
      <c r="G89" s="163" t="s">
        <v>1176</v>
      </c>
      <c r="H89" s="161"/>
      <c r="I89" s="305">
        <v>13566667</v>
      </c>
      <c r="J89" s="261">
        <v>2566667</v>
      </c>
      <c r="K89" s="297">
        <f t="shared" si="2"/>
        <v>11000000</v>
      </c>
      <c r="L89" s="264">
        <v>11000000</v>
      </c>
      <c r="M89" s="285">
        <f t="shared" si="3"/>
        <v>0</v>
      </c>
    </row>
    <row r="90" spans="1:13" ht="15">
      <c r="A90" s="225">
        <v>44140</v>
      </c>
      <c r="B90" s="219" t="s">
        <v>1549</v>
      </c>
      <c r="C90" s="267" t="s">
        <v>1536</v>
      </c>
      <c r="D90" s="219" t="s">
        <v>1537</v>
      </c>
      <c r="E90" s="196" t="s">
        <v>1526</v>
      </c>
      <c r="F90" s="157"/>
      <c r="G90" s="163" t="s">
        <v>1516</v>
      </c>
      <c r="H90" s="161"/>
      <c r="I90" s="305">
        <v>8386667</v>
      </c>
      <c r="J90" s="261">
        <v>986667</v>
      </c>
      <c r="K90" s="297">
        <f t="shared" si="2"/>
        <v>7400000</v>
      </c>
      <c r="L90" s="264">
        <v>7400000</v>
      </c>
      <c r="M90" s="285">
        <f t="shared" si="3"/>
        <v>0</v>
      </c>
    </row>
    <row r="91" spans="1:13" ht="15">
      <c r="A91" s="225">
        <v>44144</v>
      </c>
      <c r="B91" s="219" t="s">
        <v>1550</v>
      </c>
      <c r="C91" s="267" t="s">
        <v>972</v>
      </c>
      <c r="D91" s="219" t="s">
        <v>1538</v>
      </c>
      <c r="E91" s="196" t="s">
        <v>1527</v>
      </c>
      <c r="F91" s="157"/>
      <c r="G91" s="163" t="s">
        <v>1517</v>
      </c>
      <c r="H91" s="161"/>
      <c r="I91" s="305">
        <v>4833333</v>
      </c>
      <c r="J91" s="261"/>
      <c r="K91" s="297">
        <f t="shared" si="2"/>
        <v>4833333</v>
      </c>
      <c r="L91" s="264">
        <v>4833333</v>
      </c>
      <c r="M91" s="285">
        <f t="shared" si="3"/>
        <v>0</v>
      </c>
    </row>
    <row r="92" spans="1:13" ht="15">
      <c r="A92" s="225">
        <v>44144</v>
      </c>
      <c r="B92" s="219" t="s">
        <v>1551</v>
      </c>
      <c r="C92" s="267" t="s">
        <v>966</v>
      </c>
      <c r="D92" s="219" t="s">
        <v>1539</v>
      </c>
      <c r="E92" s="196" t="s">
        <v>1528</v>
      </c>
      <c r="F92" s="157"/>
      <c r="G92" s="163" t="s">
        <v>1518</v>
      </c>
      <c r="H92" s="161"/>
      <c r="I92" s="305">
        <v>6500000</v>
      </c>
      <c r="J92" s="261">
        <v>1500000</v>
      </c>
      <c r="K92" s="297">
        <f t="shared" si="2"/>
        <v>5000000</v>
      </c>
      <c r="L92" s="264">
        <v>5000000</v>
      </c>
      <c r="M92" s="285">
        <f t="shared" si="3"/>
        <v>0</v>
      </c>
    </row>
    <row r="93" spans="1:13" ht="15">
      <c r="A93" s="225">
        <v>44144</v>
      </c>
      <c r="B93" s="219" t="s">
        <v>1552</v>
      </c>
      <c r="C93" s="267" t="s">
        <v>968</v>
      </c>
      <c r="D93" s="219" t="s">
        <v>1540</v>
      </c>
      <c r="E93" s="196" t="s">
        <v>1529</v>
      </c>
      <c r="F93" s="157"/>
      <c r="G93" s="163" t="s">
        <v>1519</v>
      </c>
      <c r="H93" s="161"/>
      <c r="I93" s="305">
        <v>3200000</v>
      </c>
      <c r="J93" s="261"/>
      <c r="K93" s="297">
        <f t="shared" si="2"/>
        <v>3200000</v>
      </c>
      <c r="L93" s="264">
        <v>3200000</v>
      </c>
      <c r="M93" s="285">
        <f t="shared" si="3"/>
        <v>0</v>
      </c>
    </row>
    <row r="94" spans="1:13" ht="15">
      <c r="A94" s="225">
        <v>44153</v>
      </c>
      <c r="B94" s="219" t="s">
        <v>927</v>
      </c>
      <c r="C94" s="267" t="s">
        <v>1541</v>
      </c>
      <c r="D94" s="219" t="s">
        <v>1542</v>
      </c>
      <c r="E94" s="196" t="s">
        <v>1530</v>
      </c>
      <c r="F94" s="157"/>
      <c r="G94" s="163" t="s">
        <v>902</v>
      </c>
      <c r="H94" s="161"/>
      <c r="I94" s="305">
        <v>6800000</v>
      </c>
      <c r="J94" s="261"/>
      <c r="K94" s="297">
        <f t="shared" si="2"/>
        <v>6800000</v>
      </c>
      <c r="L94" s="264">
        <v>6800000</v>
      </c>
      <c r="M94" s="285">
        <f t="shared" si="3"/>
        <v>0</v>
      </c>
    </row>
    <row r="95" spans="1:13" ht="15">
      <c r="A95" s="225">
        <v>44153</v>
      </c>
      <c r="B95" s="219" t="s">
        <v>1232</v>
      </c>
      <c r="C95" s="267" t="s">
        <v>1277</v>
      </c>
      <c r="D95" s="219" t="s">
        <v>1543</v>
      </c>
      <c r="E95" s="196" t="s">
        <v>1531</v>
      </c>
      <c r="F95" s="157"/>
      <c r="G95" s="163" t="s">
        <v>1520</v>
      </c>
      <c r="H95" s="161"/>
      <c r="I95" s="305">
        <v>450000</v>
      </c>
      <c r="J95" s="261">
        <v>450000</v>
      </c>
      <c r="K95" s="297">
        <f t="shared" si="2"/>
        <v>0</v>
      </c>
      <c r="L95" s="264">
        <v>0</v>
      </c>
      <c r="M95" s="285">
        <f t="shared" si="3"/>
        <v>0</v>
      </c>
    </row>
    <row r="96" spans="1:13" ht="15">
      <c r="A96" s="225">
        <v>44154</v>
      </c>
      <c r="B96" s="219" t="s">
        <v>1554</v>
      </c>
      <c r="C96" s="267" t="s">
        <v>1544</v>
      </c>
      <c r="D96" s="219" t="s">
        <v>1545</v>
      </c>
      <c r="E96" s="196" t="s">
        <v>1532</v>
      </c>
      <c r="F96" s="157"/>
      <c r="G96" s="163" t="s">
        <v>1522</v>
      </c>
      <c r="H96" s="161"/>
      <c r="I96" s="305">
        <v>560000</v>
      </c>
      <c r="J96" s="261"/>
      <c r="K96" s="297">
        <f t="shared" si="2"/>
        <v>560000</v>
      </c>
      <c r="L96" s="264">
        <v>560000</v>
      </c>
      <c r="M96" s="285">
        <f t="shared" si="3"/>
        <v>0</v>
      </c>
    </row>
    <row r="97" spans="1:13" ht="15">
      <c r="A97" s="225">
        <v>44154</v>
      </c>
      <c r="B97" s="219" t="s">
        <v>1555</v>
      </c>
      <c r="C97" s="267" t="s">
        <v>1209</v>
      </c>
      <c r="D97" s="219" t="s">
        <v>1546</v>
      </c>
      <c r="E97" s="196" t="s">
        <v>1533</v>
      </c>
      <c r="F97" s="157"/>
      <c r="G97" s="163" t="s">
        <v>1523</v>
      </c>
      <c r="H97" s="161"/>
      <c r="I97" s="305">
        <v>650001</v>
      </c>
      <c r="J97" s="261"/>
      <c r="K97" s="297">
        <f t="shared" si="2"/>
        <v>650001</v>
      </c>
      <c r="L97" s="264">
        <v>650001</v>
      </c>
      <c r="M97" s="285">
        <f t="shared" si="3"/>
        <v>0</v>
      </c>
    </row>
    <row r="98" spans="1:13" ht="15">
      <c r="A98" s="225">
        <v>44155</v>
      </c>
      <c r="B98" s="219" t="s">
        <v>1194</v>
      </c>
      <c r="C98" s="267" t="s">
        <v>1127</v>
      </c>
      <c r="D98" s="219" t="s">
        <v>1547</v>
      </c>
      <c r="E98" s="196" t="s">
        <v>1534</v>
      </c>
      <c r="F98" s="157"/>
      <c r="G98" s="163" t="s">
        <v>1524</v>
      </c>
      <c r="H98" s="161"/>
      <c r="I98" s="305">
        <v>7000000</v>
      </c>
      <c r="J98" s="261">
        <v>1960000</v>
      </c>
      <c r="K98" s="297">
        <f t="shared" si="2"/>
        <v>5040000</v>
      </c>
      <c r="L98" s="220">
        <v>5040000</v>
      </c>
      <c r="M98" s="285">
        <f t="shared" si="3"/>
        <v>0</v>
      </c>
    </row>
    <row r="99" spans="1:13" ht="15">
      <c r="A99" s="225">
        <v>44162</v>
      </c>
      <c r="B99" s="219" t="s">
        <v>1556</v>
      </c>
      <c r="C99" s="267" t="s">
        <v>1003</v>
      </c>
      <c r="D99" s="219" t="s">
        <v>1548</v>
      </c>
      <c r="E99" s="196" t="s">
        <v>1535</v>
      </c>
      <c r="F99" s="157"/>
      <c r="G99" s="163" t="s">
        <v>1525</v>
      </c>
      <c r="H99" s="161"/>
      <c r="I99" s="305">
        <v>4200000</v>
      </c>
      <c r="J99" s="261">
        <v>420000</v>
      </c>
      <c r="K99" s="297">
        <f t="shared" si="2"/>
        <v>3780000</v>
      </c>
      <c r="L99" s="360">
        <v>3780000</v>
      </c>
      <c r="M99" s="285">
        <f t="shared" si="3"/>
        <v>0</v>
      </c>
    </row>
    <row r="100" spans="1:13" ht="15">
      <c r="A100" s="225">
        <v>44166</v>
      </c>
      <c r="B100" s="267" t="s">
        <v>1926</v>
      </c>
      <c r="C100" s="219" t="s">
        <v>1675</v>
      </c>
      <c r="D100" s="219" t="s">
        <v>1880</v>
      </c>
      <c r="E100" s="196" t="s">
        <v>1839</v>
      </c>
      <c r="F100" s="291"/>
      <c r="G100" s="293" t="s">
        <v>1829</v>
      </c>
      <c r="H100" s="161"/>
      <c r="I100" s="305">
        <v>2000000</v>
      </c>
      <c r="J100" s="261"/>
      <c r="K100" s="297">
        <f t="shared" si="2"/>
        <v>2000000</v>
      </c>
      <c r="L100" s="220">
        <v>2000000</v>
      </c>
      <c r="M100" s="285">
        <f t="shared" si="3"/>
        <v>0</v>
      </c>
    </row>
    <row r="101" spans="1:13" ht="15">
      <c r="A101" s="225">
        <v>44166</v>
      </c>
      <c r="B101" s="267" t="s">
        <v>1927</v>
      </c>
      <c r="C101" s="219" t="s">
        <v>1213</v>
      </c>
      <c r="D101" s="219" t="s">
        <v>1881</v>
      </c>
      <c r="E101" s="196" t="s">
        <v>1840</v>
      </c>
      <c r="F101" s="291"/>
      <c r="G101" s="293" t="s">
        <v>1830</v>
      </c>
      <c r="H101" s="161"/>
      <c r="I101" s="305">
        <v>7000000</v>
      </c>
      <c r="J101" s="261"/>
      <c r="K101" s="297">
        <f t="shared" si="2"/>
        <v>7000000</v>
      </c>
      <c r="L101" s="220">
        <v>7000000</v>
      </c>
      <c r="M101" s="285">
        <f t="shared" si="3"/>
        <v>0</v>
      </c>
    </row>
    <row r="102" spans="1:13" ht="15">
      <c r="A102" s="225">
        <v>44176</v>
      </c>
      <c r="B102" s="267" t="s">
        <v>1929</v>
      </c>
      <c r="C102" s="219" t="s">
        <v>1882</v>
      </c>
      <c r="D102" s="219" t="s">
        <v>1883</v>
      </c>
      <c r="E102" s="293" t="s">
        <v>1841</v>
      </c>
      <c r="F102" s="291"/>
      <c r="G102" s="293" t="s">
        <v>1832</v>
      </c>
      <c r="H102" s="161"/>
      <c r="I102" s="305">
        <v>15873001</v>
      </c>
      <c r="J102" s="261"/>
      <c r="K102" s="297">
        <f t="shared" si="2"/>
        <v>15873001</v>
      </c>
      <c r="L102" s="220">
        <v>15873001</v>
      </c>
      <c r="M102" s="285">
        <f t="shared" si="3"/>
        <v>0</v>
      </c>
    </row>
    <row r="103" spans="1:13" ht="15">
      <c r="A103" s="225">
        <v>44176</v>
      </c>
      <c r="B103" s="267" t="s">
        <v>1238</v>
      </c>
      <c r="C103" s="219" t="s">
        <v>904</v>
      </c>
      <c r="D103" s="219" t="s">
        <v>1884</v>
      </c>
      <c r="E103" s="293" t="s">
        <v>1842</v>
      </c>
      <c r="F103" s="291"/>
      <c r="G103" s="293" t="s">
        <v>1171</v>
      </c>
      <c r="H103" s="161"/>
      <c r="I103" s="305">
        <v>140000</v>
      </c>
      <c r="J103" s="261">
        <v>140000</v>
      </c>
      <c r="K103" s="297">
        <f t="shared" si="2"/>
        <v>0</v>
      </c>
      <c r="L103" s="220">
        <v>0</v>
      </c>
      <c r="M103" s="285">
        <f t="shared" si="3"/>
        <v>0</v>
      </c>
    </row>
    <row r="104" spans="1:13" ht="15">
      <c r="A104" s="225">
        <v>44176</v>
      </c>
      <c r="B104" s="267" t="s">
        <v>1930</v>
      </c>
      <c r="C104" s="219" t="s">
        <v>1137</v>
      </c>
      <c r="D104" s="219" t="s">
        <v>1885</v>
      </c>
      <c r="E104" s="293" t="s">
        <v>1843</v>
      </c>
      <c r="F104" s="291"/>
      <c r="G104" s="293" t="s">
        <v>1833</v>
      </c>
      <c r="H104" s="161"/>
      <c r="I104" s="305">
        <v>6500000</v>
      </c>
      <c r="J104" s="261">
        <v>2166667</v>
      </c>
      <c r="K104" s="297">
        <f t="shared" si="2"/>
        <v>4333333</v>
      </c>
      <c r="L104" s="220">
        <v>4333333</v>
      </c>
      <c r="M104" s="285">
        <f t="shared" si="3"/>
        <v>0</v>
      </c>
    </row>
    <row r="105" spans="1:13" ht="15">
      <c r="A105" s="225">
        <v>44179</v>
      </c>
      <c r="B105" s="267" t="s">
        <v>1826</v>
      </c>
      <c r="C105" s="219" t="s">
        <v>946</v>
      </c>
      <c r="D105" s="219" t="s">
        <v>1820</v>
      </c>
      <c r="E105" s="293" t="s">
        <v>1814</v>
      </c>
      <c r="F105" s="291"/>
      <c r="G105" s="293" t="s">
        <v>1467</v>
      </c>
      <c r="H105" s="161"/>
      <c r="I105" s="305">
        <v>232000000</v>
      </c>
      <c r="J105" s="261"/>
      <c r="K105" s="297">
        <f t="shared" si="2"/>
        <v>232000000</v>
      </c>
      <c r="L105" s="220">
        <v>232000000</v>
      </c>
      <c r="M105" s="285">
        <f t="shared" si="3"/>
        <v>0</v>
      </c>
    </row>
    <row r="106" spans="1:13" ht="15">
      <c r="A106" s="225">
        <v>44179</v>
      </c>
      <c r="B106" s="267" t="s">
        <v>1931</v>
      </c>
      <c r="C106" s="219" t="s">
        <v>916</v>
      </c>
      <c r="D106" s="219" t="s">
        <v>1886</v>
      </c>
      <c r="E106" s="293" t="s">
        <v>1844</v>
      </c>
      <c r="F106" s="291"/>
      <c r="G106" s="293" t="s">
        <v>121</v>
      </c>
      <c r="H106" s="161"/>
      <c r="I106" s="305">
        <v>150000</v>
      </c>
      <c r="J106" s="261">
        <v>150000</v>
      </c>
      <c r="K106" s="297">
        <f t="shared" si="2"/>
        <v>0</v>
      </c>
      <c r="L106" s="220">
        <v>0</v>
      </c>
      <c r="M106" s="285">
        <f t="shared" si="3"/>
        <v>0</v>
      </c>
    </row>
    <row r="107" spans="1:13" ht="15">
      <c r="A107" s="225">
        <v>44180</v>
      </c>
      <c r="B107" s="267" t="s">
        <v>1932</v>
      </c>
      <c r="C107" s="219" t="s">
        <v>1636</v>
      </c>
      <c r="D107" s="219" t="s">
        <v>1887</v>
      </c>
      <c r="E107" s="293" t="s">
        <v>1845</v>
      </c>
      <c r="F107" s="291"/>
      <c r="G107" s="293" t="s">
        <v>256</v>
      </c>
      <c r="H107" s="161"/>
      <c r="I107" s="305">
        <v>2800000</v>
      </c>
      <c r="J107" s="261"/>
      <c r="K107" s="297">
        <f t="shared" si="2"/>
        <v>2800000</v>
      </c>
      <c r="L107" s="220">
        <v>2800000</v>
      </c>
      <c r="M107" s="285">
        <f t="shared" si="3"/>
        <v>0</v>
      </c>
    </row>
    <row r="108" spans="1:13" ht="15">
      <c r="A108" s="225">
        <v>44182</v>
      </c>
      <c r="B108" s="267" t="s">
        <v>1933</v>
      </c>
      <c r="C108" s="219" t="s">
        <v>975</v>
      </c>
      <c r="D108" s="219" t="s">
        <v>1888</v>
      </c>
      <c r="E108" s="293" t="s">
        <v>1846</v>
      </c>
      <c r="F108" s="291"/>
      <c r="G108" s="293" t="s">
        <v>1834</v>
      </c>
      <c r="H108" s="161"/>
      <c r="I108" s="305">
        <v>920769</v>
      </c>
      <c r="J108" s="261"/>
      <c r="K108" s="297">
        <f t="shared" si="2"/>
        <v>920769</v>
      </c>
      <c r="L108" s="220">
        <v>920769</v>
      </c>
      <c r="M108" s="285">
        <f t="shared" si="3"/>
        <v>0</v>
      </c>
    </row>
    <row r="109" spans="1:13" ht="15">
      <c r="A109" s="225">
        <v>44182</v>
      </c>
      <c r="B109" s="267" t="s">
        <v>1934</v>
      </c>
      <c r="C109" s="219" t="s">
        <v>914</v>
      </c>
      <c r="D109" s="219" t="s">
        <v>1889</v>
      </c>
      <c r="E109" s="293" t="s">
        <v>1847</v>
      </c>
      <c r="F109" s="291"/>
      <c r="G109" s="293" t="s">
        <v>755</v>
      </c>
      <c r="H109" s="161"/>
      <c r="I109" s="305">
        <v>166666</v>
      </c>
      <c r="J109" s="261">
        <v>166666</v>
      </c>
      <c r="K109" s="297">
        <f t="shared" si="2"/>
        <v>0</v>
      </c>
      <c r="L109" s="220">
        <v>0</v>
      </c>
      <c r="M109" s="285">
        <f t="shared" si="3"/>
        <v>0</v>
      </c>
    </row>
    <row r="110" spans="1:13" ht="15">
      <c r="A110" s="225">
        <v>44182</v>
      </c>
      <c r="B110" s="267" t="s">
        <v>1935</v>
      </c>
      <c r="C110" s="219" t="s">
        <v>1430</v>
      </c>
      <c r="D110" s="219" t="s">
        <v>1890</v>
      </c>
      <c r="E110" s="293" t="s">
        <v>1848</v>
      </c>
      <c r="F110" s="291"/>
      <c r="G110" s="293" t="s">
        <v>122</v>
      </c>
      <c r="H110" s="161"/>
      <c r="I110" s="305">
        <v>1800000</v>
      </c>
      <c r="J110" s="220">
        <v>150000</v>
      </c>
      <c r="K110" s="297">
        <f t="shared" si="2"/>
        <v>1650000</v>
      </c>
      <c r="L110" s="361">
        <v>1650000</v>
      </c>
      <c r="M110" s="285">
        <f t="shared" si="3"/>
        <v>0</v>
      </c>
    </row>
    <row r="111" spans="1:13" ht="15">
      <c r="A111" s="225">
        <v>44182</v>
      </c>
      <c r="B111" s="267" t="s">
        <v>1936</v>
      </c>
      <c r="C111" s="219" t="s">
        <v>1652</v>
      </c>
      <c r="D111" s="219" t="s">
        <v>1891</v>
      </c>
      <c r="E111" s="293" t="s">
        <v>1849</v>
      </c>
      <c r="F111" s="291"/>
      <c r="G111" s="293" t="s">
        <v>1835</v>
      </c>
      <c r="H111" s="161"/>
      <c r="I111" s="305">
        <v>83333</v>
      </c>
      <c r="J111" s="220">
        <v>83333</v>
      </c>
      <c r="K111" s="297">
        <f t="shared" si="2"/>
        <v>0</v>
      </c>
      <c r="L111" s="220">
        <v>0</v>
      </c>
      <c r="M111" s="285">
        <f t="shared" si="3"/>
        <v>0</v>
      </c>
    </row>
    <row r="112" spans="1:13" ht="15">
      <c r="A112" s="225">
        <v>44183</v>
      </c>
      <c r="B112" s="267" t="s">
        <v>1937</v>
      </c>
      <c r="C112" s="219" t="s">
        <v>1643</v>
      </c>
      <c r="D112" s="219" t="s">
        <v>1892</v>
      </c>
      <c r="E112" s="293" t="s">
        <v>1850</v>
      </c>
      <c r="F112" s="291"/>
      <c r="G112" s="293" t="s">
        <v>119</v>
      </c>
      <c r="H112" s="161"/>
      <c r="I112" s="305">
        <v>5600000</v>
      </c>
      <c r="J112" s="220"/>
      <c r="K112" s="297">
        <f t="shared" si="2"/>
        <v>5600000</v>
      </c>
      <c r="L112" s="220">
        <v>5600000</v>
      </c>
      <c r="M112" s="285">
        <f t="shared" si="3"/>
        <v>0</v>
      </c>
    </row>
    <row r="113" spans="1:13" ht="15">
      <c r="A113" s="225">
        <v>44183</v>
      </c>
      <c r="B113" s="267" t="s">
        <v>1702</v>
      </c>
      <c r="C113" s="219" t="s">
        <v>1699</v>
      </c>
      <c r="D113" s="219" t="s">
        <v>1893</v>
      </c>
      <c r="E113" s="293" t="s">
        <v>1851</v>
      </c>
      <c r="F113" s="291"/>
      <c r="G113" s="293" t="s">
        <v>1692</v>
      </c>
      <c r="H113" s="161"/>
      <c r="I113" s="305">
        <v>6800000</v>
      </c>
      <c r="J113" s="220">
        <v>226667</v>
      </c>
      <c r="K113" s="297">
        <f t="shared" si="2"/>
        <v>6573333</v>
      </c>
      <c r="L113" s="220">
        <v>6573333</v>
      </c>
      <c r="M113" s="285">
        <f t="shared" si="3"/>
        <v>0</v>
      </c>
    </row>
    <row r="114" spans="1:13" ht="15">
      <c r="A114" s="225">
        <v>44186</v>
      </c>
      <c r="B114" s="267" t="s">
        <v>1938</v>
      </c>
      <c r="C114" s="219" t="s">
        <v>1700</v>
      </c>
      <c r="D114" s="219" t="s">
        <v>1894</v>
      </c>
      <c r="E114" s="293" t="s">
        <v>1852</v>
      </c>
      <c r="F114" s="291"/>
      <c r="G114" s="293" t="s">
        <v>108</v>
      </c>
      <c r="H114" s="161"/>
      <c r="I114" s="305">
        <v>1813333</v>
      </c>
      <c r="J114" s="220"/>
      <c r="K114" s="297">
        <f t="shared" si="2"/>
        <v>1813333</v>
      </c>
      <c r="L114" s="220">
        <v>1813333</v>
      </c>
      <c r="M114" s="285">
        <f t="shared" si="3"/>
        <v>0</v>
      </c>
    </row>
    <row r="115" spans="1:13" ht="15">
      <c r="A115" s="225">
        <v>44186</v>
      </c>
      <c r="B115" s="267" t="s">
        <v>926</v>
      </c>
      <c r="C115" s="219" t="s">
        <v>1438</v>
      </c>
      <c r="D115" s="219" t="s">
        <v>1895</v>
      </c>
      <c r="E115" s="293" t="s">
        <v>1853</v>
      </c>
      <c r="F115" s="291"/>
      <c r="G115" s="293" t="s">
        <v>129</v>
      </c>
      <c r="H115" s="161"/>
      <c r="I115" s="305">
        <v>8193333</v>
      </c>
      <c r="J115" s="220">
        <v>260000</v>
      </c>
      <c r="K115" s="297">
        <f t="shared" si="2"/>
        <v>7933333</v>
      </c>
      <c r="L115" s="220">
        <v>7933333</v>
      </c>
      <c r="M115" s="285">
        <f t="shared" si="3"/>
        <v>0</v>
      </c>
    </row>
    <row r="116" spans="1:13" ht="15">
      <c r="A116" s="225">
        <v>44186</v>
      </c>
      <c r="B116" s="267" t="s">
        <v>1939</v>
      </c>
      <c r="C116" s="219" t="s">
        <v>1439</v>
      </c>
      <c r="D116" s="219" t="s">
        <v>1896</v>
      </c>
      <c r="E116" s="293" t="s">
        <v>1854</v>
      </c>
      <c r="F116" s="291"/>
      <c r="G116" s="293" t="s">
        <v>621</v>
      </c>
      <c r="H116" s="161"/>
      <c r="I116" s="305">
        <v>6800000</v>
      </c>
      <c r="J116" s="220">
        <v>2946667</v>
      </c>
      <c r="K116" s="297">
        <f t="shared" si="2"/>
        <v>3853333</v>
      </c>
      <c r="L116" s="220">
        <v>3853333</v>
      </c>
      <c r="M116" s="285">
        <f t="shared" si="3"/>
        <v>0</v>
      </c>
    </row>
    <row r="117" spans="1:13" ht="15">
      <c r="A117" s="225">
        <v>44186</v>
      </c>
      <c r="B117" s="267" t="s">
        <v>1940</v>
      </c>
      <c r="C117" s="219" t="s">
        <v>1592</v>
      </c>
      <c r="D117" s="219" t="s">
        <v>1897</v>
      </c>
      <c r="E117" s="293" t="s">
        <v>1855</v>
      </c>
      <c r="F117" s="291"/>
      <c r="G117" s="293" t="s">
        <v>308</v>
      </c>
      <c r="H117" s="161"/>
      <c r="I117" s="305">
        <v>4986666</v>
      </c>
      <c r="J117" s="220"/>
      <c r="K117" s="297">
        <f t="shared" si="2"/>
        <v>4986666</v>
      </c>
      <c r="L117" s="220">
        <v>4986666</v>
      </c>
      <c r="M117" s="285">
        <f t="shared" si="3"/>
        <v>0</v>
      </c>
    </row>
    <row r="118" spans="1:13" ht="15">
      <c r="A118" s="225">
        <v>44186</v>
      </c>
      <c r="B118" s="267" t="s">
        <v>1941</v>
      </c>
      <c r="C118" s="219" t="s">
        <v>1436</v>
      </c>
      <c r="D118" s="219" t="s">
        <v>1898</v>
      </c>
      <c r="E118" s="293" t="s">
        <v>1856</v>
      </c>
      <c r="F118" s="291"/>
      <c r="G118" s="293" t="s">
        <v>746</v>
      </c>
      <c r="H118" s="161"/>
      <c r="I118" s="305">
        <v>5580000</v>
      </c>
      <c r="J118" s="220"/>
      <c r="K118" s="297">
        <f t="shared" si="2"/>
        <v>5580000</v>
      </c>
      <c r="L118" s="220">
        <v>5580000</v>
      </c>
      <c r="M118" s="285">
        <f t="shared" si="3"/>
        <v>0</v>
      </c>
    </row>
    <row r="119" spans="1:13" ht="15">
      <c r="A119" s="225">
        <v>44187</v>
      </c>
      <c r="B119" s="267" t="s">
        <v>1928</v>
      </c>
      <c r="C119" s="219" t="s">
        <v>1656</v>
      </c>
      <c r="D119" s="219" t="s">
        <v>1899</v>
      </c>
      <c r="E119" s="293" t="s">
        <v>1857</v>
      </c>
      <c r="F119" s="291"/>
      <c r="G119" s="293" t="s">
        <v>1831</v>
      </c>
      <c r="H119" s="161"/>
      <c r="I119" s="305">
        <v>3400000</v>
      </c>
      <c r="J119" s="220"/>
      <c r="K119" s="297">
        <f t="shared" si="2"/>
        <v>3400000</v>
      </c>
      <c r="L119" s="220">
        <v>3400000</v>
      </c>
      <c r="M119" s="285">
        <f t="shared" si="3"/>
        <v>0</v>
      </c>
    </row>
    <row r="120" spans="1:13" ht="15">
      <c r="A120" s="225">
        <v>44187</v>
      </c>
      <c r="B120" s="267" t="s">
        <v>1942</v>
      </c>
      <c r="C120" s="219" t="s">
        <v>1590</v>
      </c>
      <c r="D120" s="219" t="s">
        <v>1900</v>
      </c>
      <c r="E120" s="293" t="s">
        <v>1858</v>
      </c>
      <c r="F120" s="291"/>
      <c r="G120" s="293" t="s">
        <v>743</v>
      </c>
      <c r="H120" s="161"/>
      <c r="I120" s="305">
        <v>6346667</v>
      </c>
      <c r="J120" s="220"/>
      <c r="K120" s="297">
        <f t="shared" si="2"/>
        <v>6346667</v>
      </c>
      <c r="L120" s="220">
        <v>6346667</v>
      </c>
      <c r="M120" s="285">
        <f t="shared" si="3"/>
        <v>0</v>
      </c>
    </row>
    <row r="121" spans="1:13" ht="15">
      <c r="A121" s="225">
        <v>44187</v>
      </c>
      <c r="B121" s="267" t="s">
        <v>1943</v>
      </c>
      <c r="C121" s="219" t="s">
        <v>1441</v>
      </c>
      <c r="D121" s="219" t="s">
        <v>1901</v>
      </c>
      <c r="E121" s="293" t="s">
        <v>1859</v>
      </c>
      <c r="F121" s="291"/>
      <c r="G121" s="293" t="s">
        <v>130</v>
      </c>
      <c r="H121" s="161"/>
      <c r="I121" s="305">
        <v>6120000</v>
      </c>
      <c r="J121" s="220"/>
      <c r="K121" s="297">
        <f t="shared" si="2"/>
        <v>6120000</v>
      </c>
      <c r="L121" s="220">
        <v>6120000</v>
      </c>
      <c r="M121" s="285">
        <f t="shared" si="3"/>
        <v>0</v>
      </c>
    </row>
    <row r="122" spans="1:13" ht="15">
      <c r="A122" s="225">
        <v>44187</v>
      </c>
      <c r="B122" s="267" t="s">
        <v>1944</v>
      </c>
      <c r="C122" s="219" t="s">
        <v>1444</v>
      </c>
      <c r="D122" s="219" t="s">
        <v>1902</v>
      </c>
      <c r="E122" s="293" t="s">
        <v>1860</v>
      </c>
      <c r="F122" s="291"/>
      <c r="G122" s="293" t="s">
        <v>181</v>
      </c>
      <c r="H122" s="161"/>
      <c r="I122" s="305">
        <v>6333333</v>
      </c>
      <c r="J122" s="220"/>
      <c r="K122" s="297">
        <f t="shared" si="2"/>
        <v>6333333</v>
      </c>
      <c r="L122" s="220">
        <v>6333333</v>
      </c>
      <c r="M122" s="285">
        <f t="shared" si="3"/>
        <v>0</v>
      </c>
    </row>
    <row r="123" spans="1:13" ht="15">
      <c r="A123" s="225">
        <v>44187</v>
      </c>
      <c r="B123" s="267" t="s">
        <v>1555</v>
      </c>
      <c r="C123" s="219" t="s">
        <v>1372</v>
      </c>
      <c r="D123" s="219" t="s">
        <v>1903</v>
      </c>
      <c r="E123" s="293" t="s">
        <v>1861</v>
      </c>
      <c r="F123" s="291"/>
      <c r="G123" s="293" t="s">
        <v>1523</v>
      </c>
      <c r="H123" s="161"/>
      <c r="I123" s="305">
        <v>3900000</v>
      </c>
      <c r="J123" s="220">
        <v>650001</v>
      </c>
      <c r="K123" s="297">
        <f t="shared" si="2"/>
        <v>3249999</v>
      </c>
      <c r="L123" s="220">
        <v>3249999</v>
      </c>
      <c r="M123" s="285">
        <f t="shared" si="3"/>
        <v>0</v>
      </c>
    </row>
    <row r="124" spans="1:13" ht="15">
      <c r="A124" s="225">
        <v>44188</v>
      </c>
      <c r="B124" s="267" t="s">
        <v>1945</v>
      </c>
      <c r="C124" s="219" t="s">
        <v>1594</v>
      </c>
      <c r="D124" s="219" t="s">
        <v>1904</v>
      </c>
      <c r="E124" s="293" t="s">
        <v>1862</v>
      </c>
      <c r="F124" s="291"/>
      <c r="G124" s="293" t="s">
        <v>1836</v>
      </c>
      <c r="H124" s="161"/>
      <c r="I124" s="305">
        <v>3166666</v>
      </c>
      <c r="J124" s="220"/>
      <c r="K124" s="297">
        <f t="shared" si="2"/>
        <v>3166666</v>
      </c>
      <c r="L124" s="220">
        <v>3166666</v>
      </c>
      <c r="M124" s="285">
        <f t="shared" si="3"/>
        <v>0</v>
      </c>
    </row>
    <row r="125" spans="1:13" ht="15">
      <c r="A125" s="225">
        <v>44188</v>
      </c>
      <c r="B125" s="267" t="s">
        <v>1946</v>
      </c>
      <c r="C125" s="219" t="s">
        <v>1595</v>
      </c>
      <c r="D125" s="219" t="s">
        <v>1905</v>
      </c>
      <c r="E125" s="293" t="s">
        <v>1863</v>
      </c>
      <c r="F125" s="291"/>
      <c r="G125" s="293" t="s">
        <v>247</v>
      </c>
      <c r="H125" s="161"/>
      <c r="I125" s="305">
        <v>2533333</v>
      </c>
      <c r="J125" s="220"/>
      <c r="K125" s="297">
        <f t="shared" si="2"/>
        <v>2533333</v>
      </c>
      <c r="L125" s="220">
        <v>2533333</v>
      </c>
      <c r="M125" s="285">
        <f t="shared" si="3"/>
        <v>0</v>
      </c>
    </row>
    <row r="126" spans="1:13" ht="15">
      <c r="A126" s="225">
        <v>44188</v>
      </c>
      <c r="B126" s="267" t="s">
        <v>922</v>
      </c>
      <c r="C126" s="219" t="s">
        <v>1490</v>
      </c>
      <c r="D126" s="219" t="s">
        <v>1906</v>
      </c>
      <c r="E126" s="293" t="s">
        <v>1864</v>
      </c>
      <c r="F126" s="291"/>
      <c r="G126" s="293" t="s">
        <v>899</v>
      </c>
      <c r="H126" s="161"/>
      <c r="I126" s="305">
        <v>5066666</v>
      </c>
      <c r="J126" s="220">
        <v>133332</v>
      </c>
      <c r="K126" s="297">
        <f t="shared" si="2"/>
        <v>4933334</v>
      </c>
      <c r="L126" s="220">
        <v>4933334</v>
      </c>
      <c r="M126" s="285">
        <f t="shared" si="3"/>
        <v>0</v>
      </c>
    </row>
    <row r="127" spans="1:13" ht="15">
      <c r="A127" s="225">
        <v>44188</v>
      </c>
      <c r="B127" s="267" t="s">
        <v>1947</v>
      </c>
      <c r="C127" s="219" t="s">
        <v>1907</v>
      </c>
      <c r="D127" s="219" t="s">
        <v>1908</v>
      </c>
      <c r="E127" s="293" t="s">
        <v>1865</v>
      </c>
      <c r="F127" s="291"/>
      <c r="G127" s="293" t="s">
        <v>413</v>
      </c>
      <c r="H127" s="161"/>
      <c r="I127" s="305">
        <v>4053333</v>
      </c>
      <c r="J127" s="220"/>
      <c r="K127" s="297">
        <f t="shared" si="2"/>
        <v>4053333</v>
      </c>
      <c r="L127" s="220">
        <v>4053333</v>
      </c>
      <c r="M127" s="285">
        <f t="shared" si="3"/>
        <v>0</v>
      </c>
    </row>
    <row r="128" spans="1:13" ht="15">
      <c r="A128" s="225">
        <v>44188</v>
      </c>
      <c r="B128" s="267" t="s">
        <v>1240</v>
      </c>
      <c r="C128" s="219" t="s">
        <v>1540</v>
      </c>
      <c r="D128" s="219" t="s">
        <v>1909</v>
      </c>
      <c r="E128" s="293" t="s">
        <v>1866</v>
      </c>
      <c r="F128" s="291"/>
      <c r="G128" s="293" t="s">
        <v>314</v>
      </c>
      <c r="H128" s="161"/>
      <c r="I128" s="305">
        <v>3166666</v>
      </c>
      <c r="J128" s="220"/>
      <c r="K128" s="297">
        <f t="shared" si="2"/>
        <v>3166666</v>
      </c>
      <c r="L128" s="220">
        <v>3166666</v>
      </c>
      <c r="M128" s="285">
        <f t="shared" si="3"/>
        <v>0</v>
      </c>
    </row>
    <row r="129" spans="1:13" ht="15">
      <c r="A129" s="225">
        <v>44188</v>
      </c>
      <c r="B129" s="267" t="s">
        <v>1948</v>
      </c>
      <c r="C129" s="219" t="s">
        <v>1539</v>
      </c>
      <c r="D129" s="219" t="s">
        <v>1910</v>
      </c>
      <c r="E129" s="293" t="s">
        <v>1867</v>
      </c>
      <c r="F129" s="291"/>
      <c r="G129" s="293" t="s">
        <v>311</v>
      </c>
      <c r="H129" s="161"/>
      <c r="I129" s="305">
        <v>3293333</v>
      </c>
      <c r="J129" s="220"/>
      <c r="K129" s="297">
        <f t="shared" si="2"/>
        <v>3293333</v>
      </c>
      <c r="L129" s="220">
        <v>3293333</v>
      </c>
      <c r="M129" s="285">
        <f t="shared" si="3"/>
        <v>0</v>
      </c>
    </row>
    <row r="130" spans="1:13" ht="15">
      <c r="A130" s="225">
        <v>44188</v>
      </c>
      <c r="B130" s="267" t="s">
        <v>1949</v>
      </c>
      <c r="C130" s="219" t="s">
        <v>1593</v>
      </c>
      <c r="D130" s="219" t="s">
        <v>1911</v>
      </c>
      <c r="E130" s="293" t="s">
        <v>1868</v>
      </c>
      <c r="F130" s="291"/>
      <c r="G130" s="293" t="s">
        <v>1837</v>
      </c>
      <c r="H130" s="161"/>
      <c r="I130" s="305">
        <v>6840000</v>
      </c>
      <c r="J130" s="220"/>
      <c r="K130" s="297">
        <f t="shared" si="2"/>
        <v>6840000</v>
      </c>
      <c r="L130" s="220">
        <v>6840000</v>
      </c>
      <c r="M130" s="285">
        <f t="shared" si="3"/>
        <v>0</v>
      </c>
    </row>
    <row r="131" spans="1:13" ht="15">
      <c r="A131" s="225">
        <v>44188</v>
      </c>
      <c r="B131" s="267" t="s">
        <v>1950</v>
      </c>
      <c r="C131" s="219" t="s">
        <v>1537</v>
      </c>
      <c r="D131" s="219" t="s">
        <v>1912</v>
      </c>
      <c r="E131" s="293" t="s">
        <v>1869</v>
      </c>
      <c r="F131" s="291"/>
      <c r="G131" s="293" t="s">
        <v>179</v>
      </c>
      <c r="H131" s="161"/>
      <c r="I131" s="305">
        <v>6000000</v>
      </c>
      <c r="J131" s="220"/>
      <c r="K131" s="297">
        <f t="shared" si="2"/>
        <v>6000000</v>
      </c>
      <c r="L131" s="220">
        <v>6000000</v>
      </c>
      <c r="M131" s="285">
        <f t="shared" si="3"/>
        <v>0</v>
      </c>
    </row>
    <row r="132" spans="1:13" ht="15">
      <c r="A132" s="225">
        <v>44189</v>
      </c>
      <c r="B132" s="267" t="s">
        <v>1657</v>
      </c>
      <c r="C132" s="219" t="s">
        <v>1693</v>
      </c>
      <c r="D132" s="219" t="s">
        <v>1913</v>
      </c>
      <c r="E132" s="293" t="s">
        <v>1870</v>
      </c>
      <c r="F132" s="291"/>
      <c r="G132" s="293" t="s">
        <v>132</v>
      </c>
      <c r="H132" s="161"/>
      <c r="I132" s="305">
        <v>6000000</v>
      </c>
      <c r="J132" s="220"/>
      <c r="K132" s="297">
        <f t="shared" si="2"/>
        <v>6000000</v>
      </c>
      <c r="L132" s="220">
        <v>6000000</v>
      </c>
      <c r="M132" s="285">
        <f t="shared" si="3"/>
        <v>0</v>
      </c>
    </row>
    <row r="133" spans="1:13" ht="15">
      <c r="A133" s="225">
        <v>44193</v>
      </c>
      <c r="B133" s="267" t="s">
        <v>1951</v>
      </c>
      <c r="C133" s="219" t="s">
        <v>1914</v>
      </c>
      <c r="D133" s="219" t="s">
        <v>1915</v>
      </c>
      <c r="E133" s="293" t="s">
        <v>1871</v>
      </c>
      <c r="F133" s="291"/>
      <c r="G133" s="293" t="s">
        <v>133</v>
      </c>
      <c r="H133" s="161"/>
      <c r="I133" s="305">
        <v>4480000</v>
      </c>
      <c r="J133" s="220"/>
      <c r="K133" s="297">
        <f t="shared" si="2"/>
        <v>4480000</v>
      </c>
      <c r="L133" s="220">
        <v>4480000</v>
      </c>
      <c r="M133" s="285">
        <f t="shared" si="3"/>
        <v>0</v>
      </c>
    </row>
    <row r="134" spans="1:13" ht="15">
      <c r="A134" s="225">
        <v>44193</v>
      </c>
      <c r="B134" s="267" t="s">
        <v>1952</v>
      </c>
      <c r="C134" s="219" t="s">
        <v>1916</v>
      </c>
      <c r="D134" s="219" t="s">
        <v>1917</v>
      </c>
      <c r="E134" s="293" t="s">
        <v>1872</v>
      </c>
      <c r="F134" s="291"/>
      <c r="G134" s="293" t="s">
        <v>137</v>
      </c>
      <c r="H134" s="161"/>
      <c r="I134" s="305">
        <v>6000000</v>
      </c>
      <c r="J134" s="220"/>
      <c r="K134" s="297">
        <f t="shared" si="2"/>
        <v>6000000</v>
      </c>
      <c r="L134" s="220">
        <v>6000000</v>
      </c>
      <c r="M134" s="285">
        <f t="shared" si="3"/>
        <v>0</v>
      </c>
    </row>
    <row r="135" spans="1:13" ht="15">
      <c r="A135" s="225">
        <v>44193</v>
      </c>
      <c r="B135" s="267" t="s">
        <v>1553</v>
      </c>
      <c r="C135" s="219" t="s">
        <v>1538</v>
      </c>
      <c r="D135" s="219" t="s">
        <v>1918</v>
      </c>
      <c r="E135" s="293" t="s">
        <v>1873</v>
      </c>
      <c r="F135" s="291"/>
      <c r="G135" s="293" t="s">
        <v>1521</v>
      </c>
      <c r="H135" s="161"/>
      <c r="I135" s="305">
        <v>3600000</v>
      </c>
      <c r="J135" s="220"/>
      <c r="K135" s="297">
        <f t="shared" si="2"/>
        <v>3600000</v>
      </c>
      <c r="L135" s="220">
        <v>3600000</v>
      </c>
      <c r="M135" s="285">
        <f t="shared" si="3"/>
        <v>0</v>
      </c>
    </row>
    <row r="136" spans="1:13" ht="15">
      <c r="A136" s="225">
        <v>44193</v>
      </c>
      <c r="B136" s="267" t="s">
        <v>1953</v>
      </c>
      <c r="C136" s="219" t="s">
        <v>1919</v>
      </c>
      <c r="D136" s="219" t="s">
        <v>1920</v>
      </c>
      <c r="E136" s="293" t="s">
        <v>1874</v>
      </c>
      <c r="F136" s="291"/>
      <c r="G136" s="293" t="s">
        <v>116</v>
      </c>
      <c r="H136" s="161"/>
      <c r="I136" s="305">
        <v>3593333</v>
      </c>
      <c r="J136" s="220"/>
      <c r="K136" s="297">
        <f t="shared" si="4" ref="K136:K141">+I136-J136</f>
        <v>3593333</v>
      </c>
      <c r="L136" s="220">
        <v>3593333</v>
      </c>
      <c r="M136" s="285">
        <f t="shared" si="5" ref="M136:M141">+K136-L136</f>
        <v>0</v>
      </c>
    </row>
    <row r="137" spans="1:13" ht="15">
      <c r="A137" s="225">
        <v>44193</v>
      </c>
      <c r="B137" s="267" t="s">
        <v>1954</v>
      </c>
      <c r="C137" s="219" t="s">
        <v>1204</v>
      </c>
      <c r="D137" s="219" t="s">
        <v>1921</v>
      </c>
      <c r="E137" s="293" t="s">
        <v>1875</v>
      </c>
      <c r="F137" s="291"/>
      <c r="G137" s="293" t="s">
        <v>1838</v>
      </c>
      <c r="H137" s="161"/>
      <c r="I137" s="305">
        <v>2740000</v>
      </c>
      <c r="J137" s="220"/>
      <c r="K137" s="297">
        <f t="shared" si="4"/>
        <v>2740000</v>
      </c>
      <c r="L137" s="220">
        <v>2740000</v>
      </c>
      <c r="M137" s="285">
        <f t="shared" si="5"/>
        <v>0</v>
      </c>
    </row>
    <row r="138" spans="1:13" ht="15">
      <c r="A138" s="225">
        <v>44194</v>
      </c>
      <c r="B138" s="267" t="s">
        <v>1241</v>
      </c>
      <c r="C138" s="219" t="s">
        <v>1597</v>
      </c>
      <c r="D138" s="219" t="s">
        <v>1922</v>
      </c>
      <c r="E138" s="293" t="s">
        <v>1876</v>
      </c>
      <c r="F138" s="291"/>
      <c r="G138" s="293" t="s">
        <v>251</v>
      </c>
      <c r="H138" s="161"/>
      <c r="I138" s="305">
        <v>3800000</v>
      </c>
      <c r="J138" s="220"/>
      <c r="K138" s="297">
        <f t="shared" si="4"/>
        <v>3800000</v>
      </c>
      <c r="L138" s="220">
        <v>3800000</v>
      </c>
      <c r="M138" s="285">
        <f t="shared" si="5"/>
        <v>0</v>
      </c>
    </row>
    <row r="139" spans="1:13" ht="15">
      <c r="A139" s="225">
        <v>44195</v>
      </c>
      <c r="B139" s="267" t="s">
        <v>1554</v>
      </c>
      <c r="C139" s="219" t="s">
        <v>1378</v>
      </c>
      <c r="D139" s="219" t="s">
        <v>1923</v>
      </c>
      <c r="E139" s="293" t="s">
        <v>1877</v>
      </c>
      <c r="F139" s="291"/>
      <c r="G139" s="293" t="s">
        <v>1522</v>
      </c>
      <c r="H139" s="161"/>
      <c r="I139" s="305">
        <v>3080000</v>
      </c>
      <c r="J139" s="220">
        <v>140000</v>
      </c>
      <c r="K139" s="297">
        <f t="shared" si="4"/>
        <v>2940000</v>
      </c>
      <c r="L139" s="220">
        <v>2940000</v>
      </c>
      <c r="M139" s="285">
        <f t="shared" si="5"/>
        <v>0</v>
      </c>
    </row>
    <row r="140" spans="1:13" ht="15">
      <c r="A140" s="225">
        <v>44195</v>
      </c>
      <c r="B140" s="267" t="s">
        <v>918</v>
      </c>
      <c r="C140" s="219" t="s">
        <v>1475</v>
      </c>
      <c r="D140" s="219" t="s">
        <v>1924</v>
      </c>
      <c r="E140" s="293" t="s">
        <v>1878</v>
      </c>
      <c r="F140" s="291"/>
      <c r="G140" s="293" t="s">
        <v>895</v>
      </c>
      <c r="H140" s="161"/>
      <c r="I140" s="305">
        <v>6283333</v>
      </c>
      <c r="J140" s="220">
        <v>216666</v>
      </c>
      <c r="K140" s="297">
        <f t="shared" si="4"/>
        <v>6066667</v>
      </c>
      <c r="L140" s="220">
        <v>6066667</v>
      </c>
      <c r="M140" s="285">
        <f t="shared" si="5"/>
        <v>0</v>
      </c>
    </row>
    <row r="141" spans="1:13" ht="15">
      <c r="A141" s="225">
        <v>44195</v>
      </c>
      <c r="B141" s="269" t="s">
        <v>1247</v>
      </c>
      <c r="C141" s="268" t="s">
        <v>1598</v>
      </c>
      <c r="D141" s="268" t="s">
        <v>1925</v>
      </c>
      <c r="E141" s="294" t="s">
        <v>1879</v>
      </c>
      <c r="F141" s="292"/>
      <c r="G141" s="294" t="s">
        <v>1174</v>
      </c>
      <c r="H141" s="270"/>
      <c r="I141" s="305">
        <v>5066667</v>
      </c>
      <c r="J141" s="262"/>
      <c r="K141" s="297">
        <f t="shared" si="4"/>
        <v>5066667</v>
      </c>
      <c r="L141" s="220">
        <v>5066667</v>
      </c>
      <c r="M141" s="285">
        <f t="shared" si="5"/>
        <v>0</v>
      </c>
    </row>
    <row r="142" spans="1:13" ht="15">
      <c r="A142" s="13"/>
      <c r="B142" s="14"/>
      <c r="C142" s="14"/>
      <c r="D142" s="14"/>
      <c r="E142" s="14"/>
      <c r="F142" s="14"/>
      <c r="G142" s="382" t="s">
        <v>13</v>
      </c>
      <c r="H142" s="380"/>
      <c r="I142" s="306">
        <f>SUM(I7:I141)</f>
        <v>783528564</v>
      </c>
      <c r="J142" s="27">
        <f>SUM(J7:J141)</f>
        <v>71112438</v>
      </c>
      <c r="K142" s="27">
        <f>SUM(K7:K141)</f>
        <v>712416126</v>
      </c>
      <c r="L142" s="27">
        <f>SUM(L7:L141)</f>
        <v>712416126</v>
      </c>
      <c r="M142" s="27">
        <f>SUM(M7:M141)</f>
        <v>0</v>
      </c>
    </row>
    <row r="143" spans="1:13" ht="12.75" customHeight="1">
      <c r="A143" s="13"/>
      <c r="B143" s="14"/>
      <c r="C143" s="14"/>
      <c r="D143" s="14"/>
      <c r="E143" s="14"/>
      <c r="F143" s="18"/>
      <c r="G143" s="14"/>
      <c r="H143" s="14"/>
      <c r="I143" s="307"/>
      <c r="J143" s="18"/>
      <c r="K143" s="18"/>
      <c r="L143" s="18"/>
      <c r="M143" s="19"/>
    </row>
    <row r="145" spans="2:2" ht="15">
      <c r="B145" s="68"/>
    </row>
    <row r="146" spans="2:11" ht="15">
      <c r="B146" s="68"/>
      <c r="I146" s="309"/>
      <c r="J146" s="68"/>
      <c r="K146" s="68"/>
    </row>
    <row r="147" spans="2:2" ht="15">
      <c r="B147" s="68"/>
    </row>
  </sheetData>
  <mergeCells count="8">
    <mergeCell ref="L5:L6"/>
    <mergeCell ref="E6:F6"/>
    <mergeCell ref="G6:H6"/>
    <mergeCell ref="A3:L3"/>
    <mergeCell ref="G142:H142"/>
    <mergeCell ref="A5:A6"/>
    <mergeCell ref="E5:H5"/>
    <mergeCell ref="I5:I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cfb31bf-799c-4f64-b08f-f9a7f5649955}">
  <dimension ref="A1:M81"/>
  <sheetViews>
    <sheetView tabSelected="1" workbookViewId="0" topLeftCell="A47">
      <selection pane="topLeft" activeCell="J73" sqref="J73"/>
    </sheetView>
  </sheetViews>
  <sheetFormatPr defaultColWidth="11.424285714285714" defaultRowHeight="15"/>
  <cols>
    <col min="1" max="1" width="14.142857142857142" style="3" customWidth="1"/>
    <col min="2" max="2" width="12.428571428571429" style="3" customWidth="1"/>
    <col min="3" max="4" width="12.857142857142858" style="3" customWidth="1"/>
    <col min="5" max="5" width="15.714285714285714" style="3" customWidth="1"/>
    <col min="6" max="6" width="14.714285714285714" style="3" customWidth="1"/>
    <col min="7" max="13" width="15.714285714285714" style="3" customWidth="1"/>
    <col min="14" max="16384" width="11.428571428571429" style="3"/>
  </cols>
  <sheetData>
    <row r="1" spans="1:13" ht="12.75" customHeight="1">
      <c r="A1" s="1" t="s">
        <v>47</v>
      </c>
      <c r="B1" s="1"/>
      <c r="C1" s="1"/>
      <c r="D1" s="1"/>
      <c r="E1" s="2"/>
      <c r="F1" s="1"/>
      <c r="G1" s="2"/>
      <c r="H1" s="2"/>
      <c r="I1" s="2"/>
      <c r="J1" s="2"/>
      <c r="K1" s="2"/>
      <c r="L1" s="2"/>
      <c r="M1" s="2"/>
    </row>
    <row r="2" spans="1:13" ht="12.75" customHeight="1">
      <c r="A2" s="2"/>
      <c r="B2" s="2"/>
      <c r="C2" s="2"/>
      <c r="D2" s="2"/>
      <c r="E2" s="2"/>
      <c r="F2" s="2"/>
      <c r="G2" s="2"/>
      <c r="H2" s="2"/>
      <c r="I2" s="2"/>
      <c r="J2" s="2"/>
      <c r="K2" s="2"/>
      <c r="L2" s="2"/>
      <c r="M2" s="72"/>
    </row>
    <row r="3" spans="1:13" ht="15" customHeight="1">
      <c r="A3" s="384" t="s">
        <v>1976</v>
      </c>
      <c r="B3" s="384"/>
      <c r="C3" s="384"/>
      <c r="D3" s="384"/>
      <c r="E3" s="384"/>
      <c r="F3" s="384"/>
      <c r="G3" s="384"/>
      <c r="H3" s="384"/>
      <c r="I3" s="384"/>
      <c r="J3" s="384"/>
      <c r="K3" s="384"/>
      <c r="L3" s="384"/>
      <c r="M3" s="78" t="s">
        <v>1984</v>
      </c>
    </row>
    <row r="4" spans="1:13" ht="12.75" customHeight="1">
      <c r="A4" s="5"/>
      <c r="B4" s="5"/>
      <c r="C4" s="5"/>
      <c r="D4" s="5"/>
      <c r="E4" s="5"/>
      <c r="F4" s="5"/>
      <c r="G4" s="5"/>
      <c r="H4" s="5"/>
      <c r="I4" s="5"/>
      <c r="J4" s="5"/>
      <c r="K4" s="5"/>
      <c r="L4" s="5"/>
      <c r="M4" s="6"/>
    </row>
    <row r="5" spans="1:13" ht="15">
      <c r="A5" s="13"/>
      <c r="B5" s="14"/>
      <c r="C5" s="14"/>
      <c r="D5" s="14"/>
      <c r="E5" s="14"/>
      <c r="F5" s="14"/>
      <c r="G5" s="382" t="s">
        <v>13</v>
      </c>
      <c r="H5" s="380"/>
      <c r="I5" s="15"/>
      <c r="J5" s="99"/>
      <c r="K5" s="99"/>
      <c r="L5" s="16"/>
      <c r="M5" s="17"/>
    </row>
    <row r="6" spans="1:13" ht="24">
      <c r="A6" s="371" t="s">
        <v>4</v>
      </c>
      <c r="B6" s="215" t="s">
        <v>10</v>
      </c>
      <c r="C6" s="211" t="s">
        <v>14</v>
      </c>
      <c r="D6" s="215" t="s">
        <v>14</v>
      </c>
      <c r="E6" s="376" t="s">
        <v>12</v>
      </c>
      <c r="F6" s="377"/>
      <c r="G6" s="377"/>
      <c r="H6" s="378"/>
      <c r="I6" s="371" t="s">
        <v>6</v>
      </c>
      <c r="J6" s="211"/>
      <c r="K6" s="211"/>
      <c r="L6" s="371" t="s">
        <v>5</v>
      </c>
      <c r="M6" s="211" t="s">
        <v>0</v>
      </c>
    </row>
    <row r="7" spans="1:13" ht="24">
      <c r="A7" s="372"/>
      <c r="B7" s="213" t="s">
        <v>11</v>
      </c>
      <c r="C7" s="213" t="s">
        <v>9</v>
      </c>
      <c r="D7" s="213" t="s">
        <v>8</v>
      </c>
      <c r="E7" s="376" t="s">
        <v>2</v>
      </c>
      <c r="F7" s="378"/>
      <c r="G7" s="376" t="s">
        <v>7</v>
      </c>
      <c r="H7" s="378"/>
      <c r="I7" s="372"/>
      <c r="J7" s="213" t="s">
        <v>1978</v>
      </c>
      <c r="K7" s="214" t="s">
        <v>1979</v>
      </c>
      <c r="L7" s="372"/>
      <c r="M7" s="213" t="s">
        <v>1</v>
      </c>
    </row>
    <row r="8" spans="1:13" ht="12.75" customHeight="1">
      <c r="A8" s="21">
        <v>44040</v>
      </c>
      <c r="B8" s="123">
        <v>659</v>
      </c>
      <c r="C8" s="69">
        <v>959</v>
      </c>
      <c r="D8" s="69">
        <v>1073</v>
      </c>
      <c r="E8" s="153" t="s">
        <v>630</v>
      </c>
      <c r="F8" s="156"/>
      <c r="G8" s="127" t="s">
        <v>631</v>
      </c>
      <c r="H8" s="156"/>
      <c r="I8" s="220">
        <v>6300000</v>
      </c>
      <c r="J8" s="220">
        <v>6300000</v>
      </c>
      <c r="K8" s="220">
        <f>+I8-J8</f>
        <v>0</v>
      </c>
      <c r="L8" s="220">
        <v>0</v>
      </c>
      <c r="M8" s="220">
        <f>+K8-L8</f>
        <v>0</v>
      </c>
    </row>
    <row r="9" spans="1:13" ht="15">
      <c r="A9" s="21">
        <v>44047</v>
      </c>
      <c r="B9" s="24">
        <v>671</v>
      </c>
      <c r="C9" s="71">
        <v>969</v>
      </c>
      <c r="D9" s="71">
        <v>1084</v>
      </c>
      <c r="E9" s="153" t="s">
        <v>759</v>
      </c>
      <c r="F9" s="157"/>
      <c r="G9" s="94" t="s">
        <v>402</v>
      </c>
      <c r="H9" s="159"/>
      <c r="I9" s="220">
        <v>1583333</v>
      </c>
      <c r="J9" s="220">
        <v>1583333</v>
      </c>
      <c r="K9" s="220">
        <f t="shared" si="0" ref="K9:K72">+I9-J9</f>
        <v>0</v>
      </c>
      <c r="L9" s="220">
        <v>0</v>
      </c>
      <c r="M9" s="220">
        <f t="shared" si="1" ref="M9:M72">+K9-L9</f>
        <v>0</v>
      </c>
    </row>
    <row r="10" spans="1:13" ht="15">
      <c r="A10" s="21">
        <v>44047</v>
      </c>
      <c r="B10" s="24">
        <v>670</v>
      </c>
      <c r="C10" s="71">
        <v>971</v>
      </c>
      <c r="D10" s="71">
        <v>1085</v>
      </c>
      <c r="E10" s="153" t="s">
        <v>760</v>
      </c>
      <c r="F10" s="157"/>
      <c r="G10" s="94" t="s">
        <v>171</v>
      </c>
      <c r="H10" s="159"/>
      <c r="I10" s="220">
        <v>950000</v>
      </c>
      <c r="J10" s="220">
        <v>950000</v>
      </c>
      <c r="K10" s="220">
        <f t="shared" si="0"/>
        <v>0</v>
      </c>
      <c r="L10" s="220">
        <v>0</v>
      </c>
      <c r="M10" s="220">
        <f t="shared" si="1"/>
        <v>0</v>
      </c>
    </row>
    <row r="11" spans="1:13" ht="15">
      <c r="A11" s="21">
        <v>44048</v>
      </c>
      <c r="B11" s="24">
        <v>672</v>
      </c>
      <c r="C11" s="71">
        <v>970</v>
      </c>
      <c r="D11" s="71">
        <v>1099</v>
      </c>
      <c r="E11" s="153" t="s">
        <v>761</v>
      </c>
      <c r="F11" s="157"/>
      <c r="G11" s="94" t="s">
        <v>149</v>
      </c>
      <c r="H11" s="159"/>
      <c r="I11" s="220">
        <v>9020700</v>
      </c>
      <c r="J11" s="220">
        <v>2081700</v>
      </c>
      <c r="K11" s="220">
        <f t="shared" si="0"/>
        <v>6939000</v>
      </c>
      <c r="L11" s="220">
        <v>6939000</v>
      </c>
      <c r="M11" s="220">
        <f t="shared" si="1"/>
        <v>0</v>
      </c>
    </row>
    <row r="12" spans="1:13" ht="15">
      <c r="A12" s="21">
        <v>44057</v>
      </c>
      <c r="B12" s="24">
        <v>686</v>
      </c>
      <c r="C12" s="71">
        <v>990</v>
      </c>
      <c r="D12" s="71">
        <v>1129</v>
      </c>
      <c r="E12" s="153" t="s">
        <v>762</v>
      </c>
      <c r="F12" s="157"/>
      <c r="G12" s="94" t="s">
        <v>776</v>
      </c>
      <c r="H12" s="159"/>
      <c r="I12" s="220">
        <v>8470000</v>
      </c>
      <c r="J12" s="220">
        <v>8470000</v>
      </c>
      <c r="K12" s="220">
        <f t="shared" si="0"/>
        <v>0</v>
      </c>
      <c r="L12" s="220">
        <v>0</v>
      </c>
      <c r="M12" s="220">
        <f t="shared" si="1"/>
        <v>0</v>
      </c>
    </row>
    <row r="13" spans="1:13" ht="15">
      <c r="A13" s="21">
        <v>44061</v>
      </c>
      <c r="B13" s="24">
        <v>703</v>
      </c>
      <c r="C13" s="71">
        <v>1009</v>
      </c>
      <c r="D13" s="71">
        <v>1139</v>
      </c>
      <c r="E13" s="153" t="s">
        <v>763</v>
      </c>
      <c r="F13" s="157"/>
      <c r="G13" s="94" t="s">
        <v>777</v>
      </c>
      <c r="H13" s="159"/>
      <c r="I13" s="220">
        <v>800000</v>
      </c>
      <c r="J13" s="220">
        <v>800000</v>
      </c>
      <c r="K13" s="220">
        <f t="shared" si="0"/>
        <v>0</v>
      </c>
      <c r="L13" s="220">
        <v>0</v>
      </c>
      <c r="M13" s="220">
        <f t="shared" si="1"/>
        <v>0</v>
      </c>
    </row>
    <row r="14" spans="1:13" ht="15">
      <c r="A14" s="21">
        <v>44061</v>
      </c>
      <c r="B14" s="24">
        <v>704</v>
      </c>
      <c r="C14" s="71">
        <v>1008</v>
      </c>
      <c r="D14" s="71">
        <v>1140</v>
      </c>
      <c r="E14" s="153" t="s">
        <v>764</v>
      </c>
      <c r="F14" s="157"/>
      <c r="G14" s="94" t="s">
        <v>778</v>
      </c>
      <c r="H14" s="159"/>
      <c r="I14" s="220">
        <v>866666</v>
      </c>
      <c r="J14" s="220">
        <v>866666</v>
      </c>
      <c r="K14" s="220">
        <f t="shared" si="0"/>
        <v>0</v>
      </c>
      <c r="L14" s="220">
        <v>0</v>
      </c>
      <c r="M14" s="220">
        <f t="shared" si="1"/>
        <v>0</v>
      </c>
    </row>
    <row r="15" spans="1:13" ht="15">
      <c r="A15" s="21">
        <v>44061</v>
      </c>
      <c r="B15" s="24">
        <v>708</v>
      </c>
      <c r="C15" s="71">
        <v>1013</v>
      </c>
      <c r="D15" s="71">
        <v>1141</v>
      </c>
      <c r="E15" s="153" t="s">
        <v>765</v>
      </c>
      <c r="F15" s="157"/>
      <c r="G15" s="94" t="s">
        <v>779</v>
      </c>
      <c r="H15" s="159"/>
      <c r="I15" s="220">
        <v>280000</v>
      </c>
      <c r="J15" s="220">
        <v>280000</v>
      </c>
      <c r="K15" s="220">
        <f t="shared" si="0"/>
        <v>0</v>
      </c>
      <c r="L15" s="220">
        <v>0</v>
      </c>
      <c r="M15" s="220">
        <f t="shared" si="1"/>
        <v>0</v>
      </c>
    </row>
    <row r="16" spans="1:13" ht="15">
      <c r="A16" s="21">
        <v>44061</v>
      </c>
      <c r="B16" s="24">
        <v>707</v>
      </c>
      <c r="C16" s="71">
        <v>1014</v>
      </c>
      <c r="D16" s="71">
        <v>1142</v>
      </c>
      <c r="E16" s="153" t="s">
        <v>766</v>
      </c>
      <c r="F16" s="157"/>
      <c r="G16" s="94" t="s">
        <v>780</v>
      </c>
      <c r="H16" s="159"/>
      <c r="I16" s="220">
        <v>166667</v>
      </c>
      <c r="J16" s="220">
        <v>166667</v>
      </c>
      <c r="K16" s="220">
        <f t="shared" si="0"/>
        <v>0</v>
      </c>
      <c r="L16" s="220">
        <v>0</v>
      </c>
      <c r="M16" s="220">
        <f t="shared" si="1"/>
        <v>0</v>
      </c>
    </row>
    <row r="17" spans="1:13" ht="15">
      <c r="A17" s="21">
        <v>44061</v>
      </c>
      <c r="B17" s="24">
        <v>697</v>
      </c>
      <c r="C17" s="71">
        <v>993</v>
      </c>
      <c r="D17" s="71">
        <v>1143</v>
      </c>
      <c r="E17" s="153" t="s">
        <v>767</v>
      </c>
      <c r="F17" s="157"/>
      <c r="G17" s="94" t="s">
        <v>781</v>
      </c>
      <c r="H17" s="159"/>
      <c r="I17" s="220">
        <v>8800000</v>
      </c>
      <c r="J17" s="220">
        <v>800000</v>
      </c>
      <c r="K17" s="220">
        <f t="shared" si="0"/>
        <v>8000000</v>
      </c>
      <c r="L17" s="220">
        <v>8000000</v>
      </c>
      <c r="M17" s="220">
        <f t="shared" si="1"/>
        <v>0</v>
      </c>
    </row>
    <row r="18" spans="1:13" ht="15">
      <c r="A18" s="21">
        <v>44063</v>
      </c>
      <c r="B18" s="24">
        <v>713</v>
      </c>
      <c r="C18" s="71">
        <v>1021</v>
      </c>
      <c r="D18" s="71">
        <v>1156</v>
      </c>
      <c r="E18" s="153" t="s">
        <v>768</v>
      </c>
      <c r="F18" s="157"/>
      <c r="G18" s="94" t="s">
        <v>476</v>
      </c>
      <c r="H18" s="159"/>
      <c r="I18" s="220">
        <v>1250000</v>
      </c>
      <c r="J18" s="220">
        <v>1250000</v>
      </c>
      <c r="K18" s="220">
        <f t="shared" si="0"/>
        <v>0</v>
      </c>
      <c r="L18" s="220">
        <v>0</v>
      </c>
      <c r="M18" s="220">
        <f t="shared" si="1"/>
        <v>0</v>
      </c>
    </row>
    <row r="19" spans="1:13" ht="15">
      <c r="A19" s="21">
        <v>44064</v>
      </c>
      <c r="B19" s="24">
        <v>712</v>
      </c>
      <c r="C19" s="71">
        <v>1022</v>
      </c>
      <c r="D19" s="71">
        <v>1174</v>
      </c>
      <c r="E19" s="153" t="s">
        <v>769</v>
      </c>
      <c r="F19" s="157"/>
      <c r="G19" s="94" t="s">
        <v>782</v>
      </c>
      <c r="H19" s="159"/>
      <c r="I19" s="220">
        <v>1066667</v>
      </c>
      <c r="J19" s="220">
        <v>1066667</v>
      </c>
      <c r="K19" s="220">
        <f t="shared" si="0"/>
        <v>0</v>
      </c>
      <c r="L19" s="220">
        <v>0</v>
      </c>
      <c r="M19" s="220">
        <f t="shared" si="1"/>
        <v>0</v>
      </c>
    </row>
    <row r="20" spans="1:13" ht="15">
      <c r="A20" s="21">
        <v>44065</v>
      </c>
      <c r="B20" s="24">
        <v>719</v>
      </c>
      <c r="C20" s="71">
        <v>911</v>
      </c>
      <c r="D20" s="71">
        <v>1192</v>
      </c>
      <c r="E20" s="153" t="s">
        <v>645</v>
      </c>
      <c r="F20" s="157"/>
      <c r="G20" s="94" t="s">
        <v>659</v>
      </c>
      <c r="H20" s="159"/>
      <c r="I20" s="220">
        <v>173308103</v>
      </c>
      <c r="J20" s="220"/>
      <c r="K20" s="220">
        <f t="shared" si="0"/>
        <v>173308103</v>
      </c>
      <c r="L20" s="220">
        <v>173308103</v>
      </c>
      <c r="M20" s="220">
        <f t="shared" si="1"/>
        <v>0</v>
      </c>
    </row>
    <row r="21" spans="1:13" ht="15">
      <c r="A21" s="21">
        <v>44066</v>
      </c>
      <c r="B21" s="24">
        <v>752</v>
      </c>
      <c r="C21" s="71">
        <v>1085</v>
      </c>
      <c r="D21" s="71">
        <v>1218</v>
      </c>
      <c r="E21" s="153" t="s">
        <v>770</v>
      </c>
      <c r="F21" s="157"/>
      <c r="G21" s="94" t="s">
        <v>783</v>
      </c>
      <c r="H21" s="159"/>
      <c r="I21" s="220">
        <v>3450000</v>
      </c>
      <c r="J21" s="220">
        <v>3450000</v>
      </c>
      <c r="K21" s="220">
        <f t="shared" si="0"/>
        <v>0</v>
      </c>
      <c r="L21" s="220">
        <v>0</v>
      </c>
      <c r="M21" s="220">
        <f t="shared" si="1"/>
        <v>0</v>
      </c>
    </row>
    <row r="22" spans="1:13" ht="15">
      <c r="A22" s="21">
        <v>44066</v>
      </c>
      <c r="B22" s="24">
        <v>746</v>
      </c>
      <c r="C22" s="71">
        <v>1072</v>
      </c>
      <c r="D22" s="71">
        <v>1221</v>
      </c>
      <c r="E22" s="153" t="s">
        <v>771</v>
      </c>
      <c r="F22" s="157"/>
      <c r="G22" s="94" t="s">
        <v>784</v>
      </c>
      <c r="H22" s="159"/>
      <c r="I22" s="220">
        <v>3833333</v>
      </c>
      <c r="J22" s="220"/>
      <c r="K22" s="220">
        <f t="shared" si="0"/>
        <v>3833333</v>
      </c>
      <c r="L22" s="220">
        <v>3833333</v>
      </c>
      <c r="M22" s="220">
        <f t="shared" si="1"/>
        <v>0</v>
      </c>
    </row>
    <row r="23" spans="1:13" ht="15">
      <c r="A23" s="21">
        <v>44066</v>
      </c>
      <c r="B23" s="24">
        <v>753</v>
      </c>
      <c r="C23" s="71">
        <v>1079</v>
      </c>
      <c r="D23" s="71">
        <v>1224</v>
      </c>
      <c r="E23" s="153" t="s">
        <v>772</v>
      </c>
      <c r="F23" s="157"/>
      <c r="G23" s="94" t="s">
        <v>785</v>
      </c>
      <c r="H23" s="159"/>
      <c r="I23" s="220">
        <v>3360000</v>
      </c>
      <c r="J23" s="220"/>
      <c r="K23" s="220">
        <f t="shared" si="0"/>
        <v>3360000</v>
      </c>
      <c r="L23" s="220">
        <v>3360000</v>
      </c>
      <c r="M23" s="220">
        <f t="shared" si="1"/>
        <v>0</v>
      </c>
    </row>
    <row r="24" spans="1:13" ht="15">
      <c r="A24" s="21">
        <v>44067</v>
      </c>
      <c r="B24" s="24">
        <v>763</v>
      </c>
      <c r="C24" s="71">
        <v>1099</v>
      </c>
      <c r="D24" s="71">
        <v>1236</v>
      </c>
      <c r="E24" s="153" t="s">
        <v>773</v>
      </c>
      <c r="F24" s="157"/>
      <c r="G24" s="94" t="s">
        <v>786</v>
      </c>
      <c r="H24" s="159"/>
      <c r="I24" s="220">
        <v>666667</v>
      </c>
      <c r="J24" s="220">
        <v>666667</v>
      </c>
      <c r="K24" s="220">
        <f t="shared" si="0"/>
        <v>0</v>
      </c>
      <c r="L24" s="220">
        <v>0</v>
      </c>
      <c r="M24" s="220">
        <f t="shared" si="1"/>
        <v>0</v>
      </c>
    </row>
    <row r="25" spans="1:13" ht="15">
      <c r="A25" s="21">
        <v>44067</v>
      </c>
      <c r="B25" s="24">
        <v>750</v>
      </c>
      <c r="C25" s="71">
        <v>1086</v>
      </c>
      <c r="D25" s="71">
        <v>1248</v>
      </c>
      <c r="E25" s="153" t="s">
        <v>774</v>
      </c>
      <c r="F25" s="157"/>
      <c r="G25" s="94" t="s">
        <v>787</v>
      </c>
      <c r="H25" s="159"/>
      <c r="I25" s="220">
        <v>150000</v>
      </c>
      <c r="J25" s="220">
        <v>150000</v>
      </c>
      <c r="K25" s="220">
        <f t="shared" si="0"/>
        <v>0</v>
      </c>
      <c r="L25" s="220">
        <v>0</v>
      </c>
      <c r="M25" s="220">
        <f t="shared" si="1"/>
        <v>0</v>
      </c>
    </row>
    <row r="26" spans="1:13" ht="15">
      <c r="A26" s="21">
        <v>44067</v>
      </c>
      <c r="B26" s="24">
        <v>749</v>
      </c>
      <c r="C26" s="71">
        <v>1074</v>
      </c>
      <c r="D26" s="71">
        <v>1260</v>
      </c>
      <c r="E26" s="153" t="s">
        <v>775</v>
      </c>
      <c r="F26" s="157"/>
      <c r="G26" s="94" t="s">
        <v>788</v>
      </c>
      <c r="H26" s="159"/>
      <c r="I26" s="220">
        <v>3220000</v>
      </c>
      <c r="J26" s="220"/>
      <c r="K26" s="220">
        <f t="shared" si="0"/>
        <v>3220000</v>
      </c>
      <c r="L26" s="362">
        <v>3220000</v>
      </c>
      <c r="M26" s="220">
        <f t="shared" si="1"/>
        <v>0</v>
      </c>
    </row>
    <row r="27" spans="1:13" ht="15">
      <c r="A27" s="21">
        <v>44085</v>
      </c>
      <c r="B27" s="24">
        <v>796</v>
      </c>
      <c r="C27" s="71">
        <v>1063</v>
      </c>
      <c r="D27" s="71">
        <v>1305</v>
      </c>
      <c r="E27" s="153" t="s">
        <v>889</v>
      </c>
      <c r="F27" s="157"/>
      <c r="G27" s="94" t="s">
        <v>882</v>
      </c>
      <c r="H27" s="159"/>
      <c r="I27" s="220">
        <v>1950000</v>
      </c>
      <c r="J27" s="220">
        <v>1950000</v>
      </c>
      <c r="K27" s="220">
        <f t="shared" si="0"/>
        <v>0</v>
      </c>
      <c r="L27" s="220">
        <v>0</v>
      </c>
      <c r="M27" s="220">
        <f t="shared" si="1"/>
        <v>0</v>
      </c>
    </row>
    <row r="28" spans="1:13" ht="15">
      <c r="A28" s="21">
        <v>44096</v>
      </c>
      <c r="B28" s="24">
        <v>810</v>
      </c>
      <c r="C28" s="71">
        <v>1165</v>
      </c>
      <c r="D28" s="71">
        <v>1353</v>
      </c>
      <c r="E28" s="153" t="s">
        <v>890</v>
      </c>
      <c r="F28" s="157"/>
      <c r="G28" s="94" t="s">
        <v>154</v>
      </c>
      <c r="H28" s="159"/>
      <c r="I28" s="220">
        <v>1400000</v>
      </c>
      <c r="J28" s="220">
        <v>1400000</v>
      </c>
      <c r="K28" s="220">
        <f t="shared" si="0"/>
        <v>0</v>
      </c>
      <c r="L28" s="220">
        <v>0</v>
      </c>
      <c r="M28" s="220">
        <f t="shared" si="1"/>
        <v>0</v>
      </c>
    </row>
    <row r="29" spans="1:13" ht="15">
      <c r="A29" s="21">
        <v>44097</v>
      </c>
      <c r="B29" s="24">
        <v>814</v>
      </c>
      <c r="C29" s="71">
        <v>1193</v>
      </c>
      <c r="D29" s="71">
        <v>1384</v>
      </c>
      <c r="E29" s="153" t="s">
        <v>888</v>
      </c>
      <c r="F29" s="157"/>
      <c r="G29" s="94" t="s">
        <v>883</v>
      </c>
      <c r="H29" s="159"/>
      <c r="I29" s="220">
        <v>670000</v>
      </c>
      <c r="J29" s="220">
        <v>670000</v>
      </c>
      <c r="K29" s="220">
        <f t="shared" si="0"/>
        <v>0</v>
      </c>
      <c r="L29" s="220">
        <v>0</v>
      </c>
      <c r="M29" s="220">
        <f t="shared" si="1"/>
        <v>0</v>
      </c>
    </row>
    <row r="30" spans="1:13" ht="15">
      <c r="A30" s="21">
        <v>44097</v>
      </c>
      <c r="B30" s="24">
        <v>815</v>
      </c>
      <c r="C30" s="71">
        <v>1249</v>
      </c>
      <c r="D30" s="71">
        <v>1398</v>
      </c>
      <c r="E30" s="153" t="s">
        <v>891</v>
      </c>
      <c r="F30" s="157"/>
      <c r="G30" s="94" t="s">
        <v>884</v>
      </c>
      <c r="H30" s="159"/>
      <c r="I30" s="220">
        <v>280000</v>
      </c>
      <c r="J30" s="220">
        <v>280000</v>
      </c>
      <c r="K30" s="220">
        <f t="shared" si="0"/>
        <v>0</v>
      </c>
      <c r="L30" s="220">
        <v>0</v>
      </c>
      <c r="M30" s="220">
        <f t="shared" si="1"/>
        <v>0</v>
      </c>
    </row>
    <row r="31" spans="1:13" ht="15">
      <c r="A31" s="21">
        <v>44098</v>
      </c>
      <c r="B31" s="24">
        <v>818</v>
      </c>
      <c r="C31" s="71">
        <v>1265</v>
      </c>
      <c r="D31" s="71">
        <v>1421</v>
      </c>
      <c r="E31" s="153" t="s">
        <v>892</v>
      </c>
      <c r="F31" s="157"/>
      <c r="G31" s="94" t="s">
        <v>885</v>
      </c>
      <c r="H31" s="159"/>
      <c r="I31" s="220">
        <v>1333333</v>
      </c>
      <c r="J31" s="220">
        <v>1333333</v>
      </c>
      <c r="K31" s="220">
        <f t="shared" si="0"/>
        <v>0</v>
      </c>
      <c r="L31" s="220">
        <v>0</v>
      </c>
      <c r="M31" s="220">
        <f t="shared" si="1"/>
        <v>0</v>
      </c>
    </row>
    <row r="32" spans="1:13" ht="15">
      <c r="A32" s="21">
        <v>44098</v>
      </c>
      <c r="B32" s="24">
        <v>817</v>
      </c>
      <c r="C32" s="71">
        <v>1233</v>
      </c>
      <c r="D32" s="71">
        <v>1422</v>
      </c>
      <c r="E32" s="153" t="s">
        <v>893</v>
      </c>
      <c r="F32" s="157"/>
      <c r="G32" s="94" t="s">
        <v>886</v>
      </c>
      <c r="H32" s="159"/>
      <c r="I32" s="220">
        <v>800000</v>
      </c>
      <c r="J32" s="220">
        <v>800000</v>
      </c>
      <c r="K32" s="220">
        <f t="shared" si="0"/>
        <v>0</v>
      </c>
      <c r="L32" s="220">
        <v>0</v>
      </c>
      <c r="M32" s="220">
        <f t="shared" si="1"/>
        <v>0</v>
      </c>
    </row>
    <row r="33" spans="1:13" ht="15">
      <c r="A33" s="21">
        <v>44099</v>
      </c>
      <c r="B33" s="24">
        <v>831</v>
      </c>
      <c r="C33" s="71">
        <v>1312</v>
      </c>
      <c r="D33" s="71">
        <v>1441</v>
      </c>
      <c r="E33" s="153" t="s">
        <v>894</v>
      </c>
      <c r="F33" s="157"/>
      <c r="G33" s="94" t="s">
        <v>887</v>
      </c>
      <c r="H33" s="159"/>
      <c r="I33" s="220">
        <v>666667</v>
      </c>
      <c r="J33" s="220">
        <v>666667</v>
      </c>
      <c r="K33" s="220">
        <f t="shared" si="0"/>
        <v>0</v>
      </c>
      <c r="L33" s="220">
        <v>0</v>
      </c>
      <c r="M33" s="220">
        <f t="shared" si="1"/>
        <v>0</v>
      </c>
    </row>
    <row r="34" spans="1:13" ht="15">
      <c r="A34" s="21">
        <v>44134</v>
      </c>
      <c r="B34" s="24" t="s">
        <v>1298</v>
      </c>
      <c r="C34" s="71" t="s">
        <v>1262</v>
      </c>
      <c r="D34" s="71" t="s">
        <v>1263</v>
      </c>
      <c r="E34" s="310" t="s">
        <v>1314</v>
      </c>
      <c r="F34" s="157"/>
      <c r="G34" s="293" t="s">
        <v>1250</v>
      </c>
      <c r="H34" s="159"/>
      <c r="I34" s="220">
        <v>1400000</v>
      </c>
      <c r="J34" s="220">
        <v>1400000</v>
      </c>
      <c r="K34" s="220">
        <f t="shared" si="0"/>
        <v>0</v>
      </c>
      <c r="L34" s="220">
        <v>0</v>
      </c>
      <c r="M34" s="220">
        <f t="shared" si="1"/>
        <v>0</v>
      </c>
    </row>
    <row r="35" spans="1:13" ht="15">
      <c r="A35" s="21">
        <v>44134</v>
      </c>
      <c r="B35" s="24" t="s">
        <v>1299</v>
      </c>
      <c r="C35" s="71" t="s">
        <v>1264</v>
      </c>
      <c r="D35" s="71" t="s">
        <v>1265</v>
      </c>
      <c r="E35" s="310" t="s">
        <v>1314</v>
      </c>
      <c r="F35" s="157"/>
      <c r="G35" s="293" t="s">
        <v>1251</v>
      </c>
      <c r="H35" s="159"/>
      <c r="I35" s="220">
        <v>1740000</v>
      </c>
      <c r="J35" s="220">
        <v>1740000</v>
      </c>
      <c r="K35" s="220">
        <f t="shared" si="0"/>
        <v>0</v>
      </c>
      <c r="L35" s="220">
        <v>0</v>
      </c>
      <c r="M35" s="220">
        <f t="shared" si="1"/>
        <v>0</v>
      </c>
    </row>
    <row r="36" spans="1:13" ht="15">
      <c r="A36" s="21">
        <v>44134</v>
      </c>
      <c r="B36" s="24" t="s">
        <v>1147</v>
      </c>
      <c r="C36" s="71" t="s">
        <v>1118</v>
      </c>
      <c r="D36" s="71" t="s">
        <v>1119</v>
      </c>
      <c r="E36" s="310" t="s">
        <v>1109</v>
      </c>
      <c r="F36" s="157"/>
      <c r="G36" s="293" t="s">
        <v>1100</v>
      </c>
      <c r="H36" s="159"/>
      <c r="I36" s="220">
        <v>54661279</v>
      </c>
      <c r="J36" s="220"/>
      <c r="K36" s="220">
        <f t="shared" si="0"/>
        <v>54661279</v>
      </c>
      <c r="L36" s="220">
        <v>54661279</v>
      </c>
      <c r="M36" s="220">
        <f t="shared" si="1"/>
        <v>0</v>
      </c>
    </row>
    <row r="37" spans="1:13" ht="15">
      <c r="A37" s="21">
        <v>44134</v>
      </c>
      <c r="B37" s="24" t="s">
        <v>1300</v>
      </c>
      <c r="C37" s="71" t="s">
        <v>1266</v>
      </c>
      <c r="D37" s="71" t="s">
        <v>1267</v>
      </c>
      <c r="E37" s="310" t="s">
        <v>1315</v>
      </c>
      <c r="F37" s="157"/>
      <c r="G37" s="293" t="s">
        <v>487</v>
      </c>
      <c r="H37" s="159"/>
      <c r="I37" s="220">
        <v>2380000</v>
      </c>
      <c r="J37" s="220">
        <v>2380000</v>
      </c>
      <c r="K37" s="220">
        <f t="shared" si="0"/>
        <v>0</v>
      </c>
      <c r="L37" s="220">
        <v>0</v>
      </c>
      <c r="M37" s="220">
        <f t="shared" si="1"/>
        <v>0</v>
      </c>
    </row>
    <row r="38" spans="1:13" ht="15">
      <c r="A38" s="21">
        <v>44134</v>
      </c>
      <c r="B38" s="24" t="s">
        <v>1301</v>
      </c>
      <c r="C38" s="71" t="s">
        <v>1268</v>
      </c>
      <c r="D38" s="71" t="s">
        <v>1269</v>
      </c>
      <c r="E38" s="310" t="s">
        <v>1316</v>
      </c>
      <c r="F38" s="157"/>
      <c r="G38" s="293" t="s">
        <v>1252</v>
      </c>
      <c r="H38" s="159"/>
      <c r="I38" s="220">
        <v>2600000</v>
      </c>
      <c r="J38" s="220">
        <v>2600000</v>
      </c>
      <c r="K38" s="220">
        <f t="shared" si="0"/>
        <v>0</v>
      </c>
      <c r="L38" s="220">
        <v>0</v>
      </c>
      <c r="M38" s="220">
        <f t="shared" si="1"/>
        <v>0</v>
      </c>
    </row>
    <row r="39" spans="1:13" ht="15">
      <c r="A39" s="21">
        <v>44134</v>
      </c>
      <c r="B39" s="24" t="s">
        <v>1302</v>
      </c>
      <c r="C39" s="71" t="s">
        <v>1270</v>
      </c>
      <c r="D39" s="71" t="s">
        <v>1271</v>
      </c>
      <c r="E39" s="310" t="s">
        <v>1317</v>
      </c>
      <c r="F39" s="157"/>
      <c r="G39" s="293" t="s">
        <v>519</v>
      </c>
      <c r="H39" s="159"/>
      <c r="I39" s="220">
        <v>13333333</v>
      </c>
      <c r="J39" s="220">
        <v>5333333</v>
      </c>
      <c r="K39" s="220">
        <f t="shared" si="0"/>
        <v>8000000</v>
      </c>
      <c r="L39" s="220">
        <v>8000000</v>
      </c>
      <c r="M39" s="220">
        <f t="shared" si="1"/>
        <v>0</v>
      </c>
    </row>
    <row r="40" spans="1:13" ht="15">
      <c r="A40" s="21">
        <v>44134</v>
      </c>
      <c r="B40" s="24" t="s">
        <v>1303</v>
      </c>
      <c r="C40" s="71" t="s">
        <v>1273</v>
      </c>
      <c r="D40" s="71" t="s">
        <v>1274</v>
      </c>
      <c r="E40" s="310" t="s">
        <v>1318</v>
      </c>
      <c r="F40" s="157"/>
      <c r="G40" s="293" t="s">
        <v>1253</v>
      </c>
      <c r="H40" s="159"/>
      <c r="I40" s="220">
        <v>7000000</v>
      </c>
      <c r="J40" s="220">
        <v>7000000</v>
      </c>
      <c r="K40" s="220">
        <f t="shared" si="0"/>
        <v>0</v>
      </c>
      <c r="L40" s="220">
        <v>0</v>
      </c>
      <c r="M40" s="220">
        <f t="shared" si="1"/>
        <v>0</v>
      </c>
    </row>
    <row r="41" spans="1:13" ht="15">
      <c r="A41" s="21">
        <v>44134</v>
      </c>
      <c r="B41" s="24" t="s">
        <v>1304</v>
      </c>
      <c r="C41" s="71" t="s">
        <v>1276</v>
      </c>
      <c r="D41" s="71" t="s">
        <v>1277</v>
      </c>
      <c r="E41" s="310" t="s">
        <v>1319</v>
      </c>
      <c r="F41" s="157"/>
      <c r="G41" s="293" t="s">
        <v>1254</v>
      </c>
      <c r="H41" s="159"/>
      <c r="I41" s="220">
        <v>4166666</v>
      </c>
      <c r="J41" s="261">
        <v>4166666</v>
      </c>
      <c r="K41" s="220">
        <f t="shared" si="0"/>
        <v>0</v>
      </c>
      <c r="L41" s="220">
        <v>0</v>
      </c>
      <c r="M41" s="220">
        <f t="shared" si="1"/>
        <v>0</v>
      </c>
    </row>
    <row r="42" spans="1:13" ht="15">
      <c r="A42" s="21">
        <v>44134</v>
      </c>
      <c r="B42" s="24" t="s">
        <v>1305</v>
      </c>
      <c r="C42" s="71" t="s">
        <v>1278</v>
      </c>
      <c r="D42" s="71" t="s">
        <v>1279</v>
      </c>
      <c r="E42" s="310" t="s">
        <v>1320</v>
      </c>
      <c r="F42" s="157"/>
      <c r="G42" s="293" t="s">
        <v>1255</v>
      </c>
      <c r="H42" s="159"/>
      <c r="I42" s="220">
        <v>3333333</v>
      </c>
      <c r="J42" s="261">
        <v>3333333</v>
      </c>
      <c r="K42" s="220">
        <f t="shared" si="0"/>
        <v>0</v>
      </c>
      <c r="L42" s="220">
        <v>0</v>
      </c>
      <c r="M42" s="220">
        <f t="shared" si="1"/>
        <v>0</v>
      </c>
    </row>
    <row r="43" spans="1:13" ht="15">
      <c r="A43" s="21">
        <v>44134</v>
      </c>
      <c r="B43" s="24" t="s">
        <v>1306</v>
      </c>
      <c r="C43" s="71" t="s">
        <v>1280</v>
      </c>
      <c r="D43" s="71" t="s">
        <v>1281</v>
      </c>
      <c r="E43" s="310" t="s">
        <v>1321</v>
      </c>
      <c r="F43" s="157"/>
      <c r="G43" s="293" t="s">
        <v>1256</v>
      </c>
      <c r="H43" s="159"/>
      <c r="I43" s="220">
        <v>2580000</v>
      </c>
      <c r="J43" s="261">
        <v>2580000</v>
      </c>
      <c r="K43" s="220">
        <f t="shared" si="0"/>
        <v>0</v>
      </c>
      <c r="L43" s="220">
        <v>0</v>
      </c>
      <c r="M43" s="220">
        <f t="shared" si="1"/>
        <v>0</v>
      </c>
    </row>
    <row r="44" spans="1:13" ht="15">
      <c r="A44" s="21">
        <v>44134</v>
      </c>
      <c r="B44" s="24" t="s">
        <v>1307</v>
      </c>
      <c r="C44" s="71" t="s">
        <v>1282</v>
      </c>
      <c r="D44" s="71" t="s">
        <v>1283</v>
      </c>
      <c r="E44" s="310" t="s">
        <v>1322</v>
      </c>
      <c r="F44" s="157"/>
      <c r="G44" s="293" t="s">
        <v>393</v>
      </c>
      <c r="H44" s="159"/>
      <c r="I44" s="220">
        <v>500000</v>
      </c>
      <c r="J44" s="261">
        <v>500000</v>
      </c>
      <c r="K44" s="220">
        <f t="shared" si="0"/>
        <v>0</v>
      </c>
      <c r="L44" s="220">
        <v>0</v>
      </c>
      <c r="M44" s="220">
        <f t="shared" si="1"/>
        <v>0</v>
      </c>
    </row>
    <row r="45" spans="1:13" ht="15">
      <c r="A45" s="21">
        <v>44134</v>
      </c>
      <c r="B45" s="24" t="s">
        <v>1308</v>
      </c>
      <c r="C45" s="71" t="s">
        <v>1284</v>
      </c>
      <c r="D45" s="71" t="s">
        <v>1285</v>
      </c>
      <c r="E45" s="310" t="s">
        <v>1323</v>
      </c>
      <c r="F45" s="157"/>
      <c r="G45" s="293" t="s">
        <v>1257</v>
      </c>
      <c r="H45" s="159"/>
      <c r="I45" s="220">
        <v>166666</v>
      </c>
      <c r="J45" s="244">
        <v>166666</v>
      </c>
      <c r="K45" s="220">
        <f t="shared" si="0"/>
        <v>0</v>
      </c>
      <c r="L45" s="311">
        <v>0</v>
      </c>
      <c r="M45" s="220">
        <f t="shared" si="1"/>
        <v>0</v>
      </c>
    </row>
    <row r="46" spans="1:13" ht="15">
      <c r="A46" s="21">
        <v>44134</v>
      </c>
      <c r="B46" s="24" t="s">
        <v>1309</v>
      </c>
      <c r="C46" s="71" t="s">
        <v>1286</v>
      </c>
      <c r="D46" s="71" t="s">
        <v>1287</v>
      </c>
      <c r="E46" s="310" t="s">
        <v>1324</v>
      </c>
      <c r="F46" s="157"/>
      <c r="G46" s="293" t="s">
        <v>1258</v>
      </c>
      <c r="H46" s="159"/>
      <c r="I46" s="220">
        <v>3080000</v>
      </c>
      <c r="J46" s="244">
        <v>3080000</v>
      </c>
      <c r="K46" s="220">
        <f t="shared" si="0"/>
        <v>0</v>
      </c>
      <c r="L46" s="311">
        <v>0</v>
      </c>
      <c r="M46" s="220">
        <f t="shared" si="1"/>
        <v>0</v>
      </c>
    </row>
    <row r="47" spans="1:13" ht="15">
      <c r="A47" s="21">
        <v>44134</v>
      </c>
      <c r="B47" s="24" t="s">
        <v>1310</v>
      </c>
      <c r="C47" s="71" t="s">
        <v>1288</v>
      </c>
      <c r="D47" s="71" t="s">
        <v>1289</v>
      </c>
      <c r="E47" s="310" t="s">
        <v>1325</v>
      </c>
      <c r="F47" s="157"/>
      <c r="G47" s="293" t="s">
        <v>1259</v>
      </c>
      <c r="H47" s="159"/>
      <c r="I47" s="220">
        <v>1500000</v>
      </c>
      <c r="J47" s="244">
        <v>1500000</v>
      </c>
      <c r="K47" s="220">
        <f t="shared" si="0"/>
        <v>0</v>
      </c>
      <c r="L47" s="311">
        <v>0</v>
      </c>
      <c r="M47" s="220">
        <f t="shared" si="1"/>
        <v>0</v>
      </c>
    </row>
    <row r="48" spans="1:13" ht="15">
      <c r="A48" s="21">
        <v>44134</v>
      </c>
      <c r="B48" s="24" t="s">
        <v>1311</v>
      </c>
      <c r="C48" s="71" t="s">
        <v>1290</v>
      </c>
      <c r="D48" s="71" t="s">
        <v>1291</v>
      </c>
      <c r="E48" s="310" t="s">
        <v>1323</v>
      </c>
      <c r="F48" s="157"/>
      <c r="G48" s="293" t="s">
        <v>1260</v>
      </c>
      <c r="H48" s="159"/>
      <c r="I48" s="220">
        <v>2083333</v>
      </c>
      <c r="J48" s="244">
        <v>2083333</v>
      </c>
      <c r="K48" s="220">
        <f t="shared" si="0"/>
        <v>0</v>
      </c>
      <c r="L48" s="311">
        <v>0</v>
      </c>
      <c r="M48" s="220">
        <f t="shared" si="1"/>
        <v>0</v>
      </c>
    </row>
    <row r="49" spans="1:13" ht="15">
      <c r="A49" s="21">
        <v>44134</v>
      </c>
      <c r="B49" s="24" t="s">
        <v>1312</v>
      </c>
      <c r="C49" s="71" t="s">
        <v>1292</v>
      </c>
      <c r="D49" s="71" t="s">
        <v>1293</v>
      </c>
      <c r="E49" s="310" t="s">
        <v>1326</v>
      </c>
      <c r="F49" s="157"/>
      <c r="G49" s="293" t="s">
        <v>269</v>
      </c>
      <c r="H49" s="159"/>
      <c r="I49" s="220">
        <v>3466667</v>
      </c>
      <c r="J49" s="244">
        <v>3466667</v>
      </c>
      <c r="K49" s="220">
        <f t="shared" si="0"/>
        <v>0</v>
      </c>
      <c r="L49" s="311">
        <v>0</v>
      </c>
      <c r="M49" s="220">
        <f t="shared" si="1"/>
        <v>0</v>
      </c>
    </row>
    <row r="50" spans="1:13" ht="15">
      <c r="A50" s="21">
        <v>44134</v>
      </c>
      <c r="B50" s="24" t="s">
        <v>1313</v>
      </c>
      <c r="C50" s="71" t="s">
        <v>1294</v>
      </c>
      <c r="D50" s="71" t="s">
        <v>1295</v>
      </c>
      <c r="E50" s="310" t="s">
        <v>1327</v>
      </c>
      <c r="F50" s="157"/>
      <c r="G50" s="293" t="s">
        <v>1261</v>
      </c>
      <c r="H50" s="159"/>
      <c r="I50" s="220">
        <v>280000</v>
      </c>
      <c r="J50" s="244">
        <v>280000</v>
      </c>
      <c r="K50" s="220">
        <f t="shared" si="0"/>
        <v>0</v>
      </c>
      <c r="L50" s="311">
        <v>0</v>
      </c>
      <c r="M50" s="220">
        <f t="shared" si="1"/>
        <v>0</v>
      </c>
    </row>
    <row r="51" spans="1:13" ht="15">
      <c r="A51" s="21">
        <v>44138</v>
      </c>
      <c r="B51" s="24" t="s">
        <v>1611</v>
      </c>
      <c r="C51" s="71" t="s">
        <v>1580</v>
      </c>
      <c r="D51" s="71" t="s">
        <v>1581</v>
      </c>
      <c r="E51" s="310" t="s">
        <v>1565</v>
      </c>
      <c r="F51" s="157"/>
      <c r="G51" s="293" t="s">
        <v>503</v>
      </c>
      <c r="H51" s="159"/>
      <c r="I51" s="220">
        <v>4550000</v>
      </c>
      <c r="J51" s="244">
        <v>650000</v>
      </c>
      <c r="K51" s="220">
        <f t="shared" si="0"/>
        <v>3900000</v>
      </c>
      <c r="L51" s="311">
        <v>3900000</v>
      </c>
      <c r="M51" s="220">
        <f t="shared" si="1"/>
        <v>0</v>
      </c>
    </row>
    <row r="52" spans="1:13" ht="15">
      <c r="A52" s="21">
        <v>44138</v>
      </c>
      <c r="B52" s="24" t="s">
        <v>1612</v>
      </c>
      <c r="C52" s="71" t="s">
        <v>1582</v>
      </c>
      <c r="D52" s="71" t="s">
        <v>1583</v>
      </c>
      <c r="E52" s="310" t="s">
        <v>1566</v>
      </c>
      <c r="F52" s="157"/>
      <c r="G52" s="293" t="s">
        <v>268</v>
      </c>
      <c r="H52" s="159"/>
      <c r="I52" s="220">
        <v>493334</v>
      </c>
      <c r="J52" s="244">
        <v>493334</v>
      </c>
      <c r="K52" s="220">
        <f t="shared" si="0"/>
        <v>0</v>
      </c>
      <c r="L52" s="311">
        <v>0</v>
      </c>
      <c r="M52" s="220">
        <f t="shared" si="1"/>
        <v>0</v>
      </c>
    </row>
    <row r="53" spans="1:13" ht="15">
      <c r="A53" s="21">
        <v>44139</v>
      </c>
      <c r="B53" s="24" t="s">
        <v>1613</v>
      </c>
      <c r="C53" s="71" t="s">
        <v>1585</v>
      </c>
      <c r="D53" s="71" t="s">
        <v>1586</v>
      </c>
      <c r="E53" s="310" t="s">
        <v>1567</v>
      </c>
      <c r="F53" s="157"/>
      <c r="G53" s="293" t="s">
        <v>1557</v>
      </c>
      <c r="H53" s="159"/>
      <c r="I53" s="220">
        <v>1170000</v>
      </c>
      <c r="J53" s="244">
        <v>1170000</v>
      </c>
      <c r="K53" s="220">
        <f t="shared" si="0"/>
        <v>0</v>
      </c>
      <c r="L53" s="311">
        <v>0</v>
      </c>
      <c r="M53" s="220">
        <f t="shared" si="1"/>
        <v>0</v>
      </c>
    </row>
    <row r="54" spans="1:13" ht="15">
      <c r="A54" s="21">
        <v>44139</v>
      </c>
      <c r="B54" s="24" t="s">
        <v>1614</v>
      </c>
      <c r="C54" s="71" t="s">
        <v>1587</v>
      </c>
      <c r="D54" s="71" t="s">
        <v>1588</v>
      </c>
      <c r="E54" s="310" t="s">
        <v>1568</v>
      </c>
      <c r="F54" s="157"/>
      <c r="G54" s="293" t="s">
        <v>447</v>
      </c>
      <c r="H54" s="159"/>
      <c r="I54" s="220">
        <v>600000</v>
      </c>
      <c r="J54" s="244">
        <v>600000</v>
      </c>
      <c r="K54" s="220">
        <f t="shared" si="0"/>
        <v>0</v>
      </c>
      <c r="L54" s="311">
        <v>0</v>
      </c>
      <c r="M54" s="220">
        <f t="shared" si="1"/>
        <v>0</v>
      </c>
    </row>
    <row r="55" spans="1:13" ht="15">
      <c r="A55" s="21">
        <v>44140</v>
      </c>
      <c r="B55" s="24" t="s">
        <v>1615</v>
      </c>
      <c r="C55" s="71" t="s">
        <v>1589</v>
      </c>
      <c r="D55" s="71" t="s">
        <v>1590</v>
      </c>
      <c r="E55" s="310" t="s">
        <v>1569</v>
      </c>
      <c r="F55" s="157"/>
      <c r="G55" s="293" t="s">
        <v>270</v>
      </c>
      <c r="H55" s="159"/>
      <c r="I55" s="220">
        <v>533333</v>
      </c>
      <c r="J55" s="244">
        <v>533333</v>
      </c>
      <c r="K55" s="220">
        <f t="shared" si="0"/>
        <v>0</v>
      </c>
      <c r="L55" s="311">
        <v>0</v>
      </c>
      <c r="M55" s="220">
        <f t="shared" si="1"/>
        <v>0</v>
      </c>
    </row>
    <row r="56" spans="1:13" ht="15">
      <c r="A56" s="21">
        <v>44140</v>
      </c>
      <c r="B56" s="24" t="s">
        <v>1616</v>
      </c>
      <c r="C56" s="71" t="s">
        <v>1591</v>
      </c>
      <c r="D56" s="71" t="s">
        <v>1592</v>
      </c>
      <c r="E56" s="310" t="s">
        <v>1570</v>
      </c>
      <c r="F56" s="157"/>
      <c r="G56" s="293" t="s">
        <v>1558</v>
      </c>
      <c r="H56" s="159"/>
      <c r="I56" s="220">
        <v>1333334</v>
      </c>
      <c r="J56" s="244">
        <v>666667</v>
      </c>
      <c r="K56" s="220">
        <f t="shared" si="0"/>
        <v>666667</v>
      </c>
      <c r="L56" s="311">
        <v>666667</v>
      </c>
      <c r="M56" s="220">
        <f t="shared" si="1"/>
        <v>0</v>
      </c>
    </row>
    <row r="57" spans="1:13" ht="15">
      <c r="A57" s="21">
        <v>44144</v>
      </c>
      <c r="B57" s="24" t="s">
        <v>1617</v>
      </c>
      <c r="C57" s="71" t="s">
        <v>1271</v>
      </c>
      <c r="D57" s="71" t="s">
        <v>1595</v>
      </c>
      <c r="E57" s="310" t="s">
        <v>1571</v>
      </c>
      <c r="F57" s="157"/>
      <c r="G57" s="293" t="s">
        <v>346</v>
      </c>
      <c r="H57" s="159"/>
      <c r="I57" s="220">
        <v>6700000</v>
      </c>
      <c r="J57" s="244">
        <v>200000</v>
      </c>
      <c r="K57" s="220">
        <f t="shared" si="0"/>
        <v>6500000</v>
      </c>
      <c r="L57" s="311">
        <v>6500000</v>
      </c>
      <c r="M57" s="220">
        <f t="shared" si="1"/>
        <v>0</v>
      </c>
    </row>
    <row r="58" spans="1:13" ht="15">
      <c r="A58" s="21">
        <v>44145</v>
      </c>
      <c r="B58" s="24" t="s">
        <v>1618</v>
      </c>
      <c r="C58" s="71" t="s">
        <v>1596</v>
      </c>
      <c r="D58" s="71" t="s">
        <v>1597</v>
      </c>
      <c r="E58" s="310" t="s">
        <v>774</v>
      </c>
      <c r="F58" s="157"/>
      <c r="G58" s="293" t="s">
        <v>876</v>
      </c>
      <c r="H58" s="159"/>
      <c r="I58" s="220">
        <v>300000</v>
      </c>
      <c r="J58" s="244">
        <v>300000</v>
      </c>
      <c r="K58" s="220">
        <f t="shared" si="0"/>
        <v>0</v>
      </c>
      <c r="L58" s="311">
        <v>0</v>
      </c>
      <c r="M58" s="220">
        <f t="shared" si="1"/>
        <v>0</v>
      </c>
    </row>
    <row r="59" spans="1:13" ht="15">
      <c r="A59" s="21">
        <v>44146</v>
      </c>
      <c r="B59" s="24" t="s">
        <v>1619</v>
      </c>
      <c r="C59" s="71" t="s">
        <v>1599</v>
      </c>
      <c r="D59" s="71" t="s">
        <v>1600</v>
      </c>
      <c r="E59" s="310" t="s">
        <v>1573</v>
      </c>
      <c r="F59" s="157"/>
      <c r="G59" s="293" t="s">
        <v>392</v>
      </c>
      <c r="H59" s="159"/>
      <c r="I59" s="220">
        <v>2412663</v>
      </c>
      <c r="J59" s="244"/>
      <c r="K59" s="220">
        <f t="shared" si="0"/>
        <v>2412663</v>
      </c>
      <c r="L59" s="311">
        <v>2412663</v>
      </c>
      <c r="M59" s="220">
        <f t="shared" si="1"/>
        <v>0</v>
      </c>
    </row>
    <row r="60" spans="1:13" ht="15">
      <c r="A60" s="21">
        <v>44146</v>
      </c>
      <c r="B60" s="24" t="s">
        <v>1620</v>
      </c>
      <c r="C60" s="71" t="s">
        <v>1275</v>
      </c>
      <c r="D60" s="71" t="s">
        <v>1601</v>
      </c>
      <c r="E60" s="310" t="s">
        <v>1574</v>
      </c>
      <c r="F60" s="157"/>
      <c r="G60" s="293" t="s">
        <v>1559</v>
      </c>
      <c r="H60" s="159"/>
      <c r="I60" s="220">
        <v>140000</v>
      </c>
      <c r="J60" s="244">
        <v>140000</v>
      </c>
      <c r="K60" s="220">
        <f t="shared" si="0"/>
        <v>0</v>
      </c>
      <c r="L60" s="311">
        <v>0</v>
      </c>
      <c r="M60" s="220">
        <f t="shared" si="1"/>
        <v>0</v>
      </c>
    </row>
    <row r="61" spans="1:13" ht="15">
      <c r="A61" s="21">
        <v>44147</v>
      </c>
      <c r="B61" s="24" t="s">
        <v>1621</v>
      </c>
      <c r="C61" s="71" t="s">
        <v>977</v>
      </c>
      <c r="D61" s="71" t="s">
        <v>1602</v>
      </c>
      <c r="E61" s="310" t="s">
        <v>1575</v>
      </c>
      <c r="F61" s="157"/>
      <c r="G61" s="293" t="s">
        <v>1560</v>
      </c>
      <c r="H61" s="159"/>
      <c r="I61" s="220">
        <v>150000</v>
      </c>
      <c r="J61" s="244">
        <v>150000</v>
      </c>
      <c r="K61" s="220">
        <f t="shared" si="0"/>
        <v>0</v>
      </c>
      <c r="L61" s="311">
        <v>0</v>
      </c>
      <c r="M61" s="220">
        <f t="shared" si="1"/>
        <v>0</v>
      </c>
    </row>
    <row r="62" spans="1:13" ht="15">
      <c r="A62" s="21">
        <v>44152</v>
      </c>
      <c r="B62" s="24" t="s">
        <v>1622</v>
      </c>
      <c r="C62" s="71" t="s">
        <v>1198</v>
      </c>
      <c r="D62" s="71" t="s">
        <v>1603</v>
      </c>
      <c r="E62" s="310" t="s">
        <v>1575</v>
      </c>
      <c r="F62" s="157"/>
      <c r="G62" s="293" t="s">
        <v>1561</v>
      </c>
      <c r="H62" s="159"/>
      <c r="I62" s="220">
        <v>300000</v>
      </c>
      <c r="J62" s="244">
        <v>300000</v>
      </c>
      <c r="K62" s="220">
        <f t="shared" si="0"/>
        <v>0</v>
      </c>
      <c r="L62" s="311">
        <v>0</v>
      </c>
      <c r="M62" s="220">
        <f t="shared" si="1"/>
        <v>0</v>
      </c>
    </row>
    <row r="63" spans="1:13" ht="15">
      <c r="A63" s="21">
        <v>44152</v>
      </c>
      <c r="B63" s="24" t="s">
        <v>1623</v>
      </c>
      <c r="C63" s="71" t="s">
        <v>1122</v>
      </c>
      <c r="D63" s="71" t="s">
        <v>1604</v>
      </c>
      <c r="E63" s="310" t="s">
        <v>1577</v>
      </c>
      <c r="F63" s="157"/>
      <c r="G63" s="293" t="s">
        <v>1562</v>
      </c>
      <c r="H63" s="159"/>
      <c r="I63" s="220">
        <v>450000</v>
      </c>
      <c r="J63" s="244">
        <v>450000</v>
      </c>
      <c r="K63" s="220">
        <f t="shared" si="0"/>
        <v>0</v>
      </c>
      <c r="L63" s="311">
        <v>0</v>
      </c>
      <c r="M63" s="220">
        <f t="shared" si="1"/>
        <v>0</v>
      </c>
    </row>
    <row r="64" spans="1:13" ht="15">
      <c r="A64" s="21">
        <v>44153</v>
      </c>
      <c r="B64" s="24" t="s">
        <v>1624</v>
      </c>
      <c r="C64" s="71" t="s">
        <v>1605</v>
      </c>
      <c r="D64" s="71" t="s">
        <v>1606</v>
      </c>
      <c r="E64" s="310" t="s">
        <v>1572</v>
      </c>
      <c r="F64" s="157"/>
      <c r="G64" s="293" t="s">
        <v>1563</v>
      </c>
      <c r="H64" s="159"/>
      <c r="I64" s="220">
        <v>333333</v>
      </c>
      <c r="J64" s="244">
        <v>333333</v>
      </c>
      <c r="K64" s="220">
        <f t="shared" si="0"/>
        <v>0</v>
      </c>
      <c r="L64" s="311">
        <v>0</v>
      </c>
      <c r="M64" s="220">
        <f t="shared" si="1"/>
        <v>0</v>
      </c>
    </row>
    <row r="65" spans="1:13" ht="15">
      <c r="A65" s="21">
        <v>44154</v>
      </c>
      <c r="B65" s="24" t="s">
        <v>1625</v>
      </c>
      <c r="C65" s="71" t="s">
        <v>1199</v>
      </c>
      <c r="D65" s="71" t="s">
        <v>1607</v>
      </c>
      <c r="E65" s="310" t="s">
        <v>1576</v>
      </c>
      <c r="F65" s="157"/>
      <c r="G65" s="293" t="s">
        <v>1564</v>
      </c>
      <c r="H65" s="159"/>
      <c r="I65" s="220">
        <v>5100000</v>
      </c>
      <c r="J65" s="244">
        <v>1050000</v>
      </c>
      <c r="K65" s="220">
        <f t="shared" si="0"/>
        <v>4050000</v>
      </c>
      <c r="L65" s="311">
        <v>4050000</v>
      </c>
      <c r="M65" s="220">
        <f t="shared" si="1"/>
        <v>0</v>
      </c>
    </row>
    <row r="66" spans="1:13" ht="15">
      <c r="A66" s="21">
        <v>44165</v>
      </c>
      <c r="B66" s="24" t="s">
        <v>1626</v>
      </c>
      <c r="C66" s="71" t="s">
        <v>1227</v>
      </c>
      <c r="D66" s="71" t="s">
        <v>1608</v>
      </c>
      <c r="E66" s="310" t="s">
        <v>1578</v>
      </c>
      <c r="F66" s="157"/>
      <c r="G66" s="293" t="s">
        <v>477</v>
      </c>
      <c r="H66" s="159"/>
      <c r="I66" s="220">
        <v>4060000</v>
      </c>
      <c r="J66" s="244"/>
      <c r="K66" s="220">
        <f t="shared" si="0"/>
        <v>4060000</v>
      </c>
      <c r="L66" s="311">
        <v>4060000</v>
      </c>
      <c r="M66" s="220">
        <f t="shared" si="1"/>
        <v>0</v>
      </c>
    </row>
    <row r="67" spans="1:13" ht="15">
      <c r="A67" s="21">
        <v>44165</v>
      </c>
      <c r="B67" s="24" t="s">
        <v>1627</v>
      </c>
      <c r="C67" s="71" t="s">
        <v>1609</v>
      </c>
      <c r="D67" s="71" t="s">
        <v>1610</v>
      </c>
      <c r="E67" s="153" t="s">
        <v>1579</v>
      </c>
      <c r="F67" s="157"/>
      <c r="G67" s="94" t="s">
        <v>496</v>
      </c>
      <c r="H67" s="159"/>
      <c r="I67" s="220">
        <v>140000</v>
      </c>
      <c r="J67" s="244">
        <v>140000</v>
      </c>
      <c r="K67" s="220">
        <f t="shared" si="0"/>
        <v>0</v>
      </c>
      <c r="L67" s="311">
        <v>0</v>
      </c>
      <c r="M67" s="220">
        <f t="shared" si="1"/>
        <v>0</v>
      </c>
    </row>
    <row r="68" spans="1:13" ht="15">
      <c r="A68" s="21">
        <v>44166</v>
      </c>
      <c r="B68" s="24" t="s">
        <v>1970</v>
      </c>
      <c r="C68" s="71" t="s">
        <v>1956</v>
      </c>
      <c r="D68" s="71" t="s">
        <v>1957</v>
      </c>
      <c r="E68" s="153" t="s">
        <v>1964</v>
      </c>
      <c r="F68" s="157"/>
      <c r="G68" s="94" t="s">
        <v>498</v>
      </c>
      <c r="H68" s="159"/>
      <c r="I68" s="220">
        <v>140000</v>
      </c>
      <c r="J68" s="244">
        <v>140000</v>
      </c>
      <c r="K68" s="220">
        <f t="shared" si="0"/>
        <v>0</v>
      </c>
      <c r="L68" s="311">
        <v>0</v>
      </c>
      <c r="M68" s="220">
        <f t="shared" si="1"/>
        <v>0</v>
      </c>
    </row>
    <row r="69" spans="1:13" ht="15">
      <c r="A69" s="21">
        <v>44167</v>
      </c>
      <c r="B69" s="24" t="s">
        <v>1971</v>
      </c>
      <c r="C69" s="71" t="s">
        <v>1678</v>
      </c>
      <c r="D69" s="71" t="s">
        <v>1958</v>
      </c>
      <c r="E69" s="153" t="s">
        <v>1965</v>
      </c>
      <c r="F69" s="157"/>
      <c r="G69" s="94" t="s">
        <v>1955</v>
      </c>
      <c r="H69" s="159"/>
      <c r="I69" s="220">
        <v>6000000</v>
      </c>
      <c r="J69" s="244">
        <v>600000</v>
      </c>
      <c r="K69" s="220">
        <f t="shared" si="0"/>
        <v>5400000</v>
      </c>
      <c r="L69" s="311">
        <v>5400000</v>
      </c>
      <c r="M69" s="220">
        <f t="shared" si="1"/>
        <v>0</v>
      </c>
    </row>
    <row r="70" spans="1:13" ht="15">
      <c r="A70" s="21">
        <v>44175</v>
      </c>
      <c r="B70" s="24" t="s">
        <v>1972</v>
      </c>
      <c r="C70" s="71" t="s">
        <v>1142</v>
      </c>
      <c r="D70" s="71" t="s">
        <v>1959</v>
      </c>
      <c r="E70" s="153" t="s">
        <v>1966</v>
      </c>
      <c r="F70" s="157"/>
      <c r="G70" s="94" t="s">
        <v>935</v>
      </c>
      <c r="H70" s="159"/>
      <c r="I70" s="220">
        <v>3500000</v>
      </c>
      <c r="J70" s="220">
        <v>560000</v>
      </c>
      <c r="K70" s="220">
        <f t="shared" si="0"/>
        <v>2940000</v>
      </c>
      <c r="L70" s="220">
        <v>2940000</v>
      </c>
      <c r="M70" s="220">
        <f t="shared" si="1"/>
        <v>0</v>
      </c>
    </row>
    <row r="71" spans="1:13" ht="15">
      <c r="A71" s="21">
        <v>44179</v>
      </c>
      <c r="B71" s="24" t="s">
        <v>1826</v>
      </c>
      <c r="C71" s="71" t="s">
        <v>946</v>
      </c>
      <c r="D71" s="71" t="s">
        <v>1820</v>
      </c>
      <c r="E71" s="153" t="s">
        <v>1814</v>
      </c>
      <c r="F71" s="157"/>
      <c r="G71" s="94" t="s">
        <v>1467</v>
      </c>
      <c r="H71" s="159"/>
      <c r="I71" s="220">
        <v>100000000</v>
      </c>
      <c r="J71" s="220"/>
      <c r="K71" s="220">
        <f t="shared" si="0"/>
        <v>100000000</v>
      </c>
      <c r="L71" s="220">
        <v>100000000</v>
      </c>
      <c r="M71" s="220">
        <f t="shared" si="1"/>
        <v>0</v>
      </c>
    </row>
    <row r="72" spans="1:13" ht="15">
      <c r="A72" s="21">
        <v>44179</v>
      </c>
      <c r="B72" s="24" t="s">
        <v>1973</v>
      </c>
      <c r="C72" s="71" t="s">
        <v>1144</v>
      </c>
      <c r="D72" s="71" t="s">
        <v>1960</v>
      </c>
      <c r="E72" s="153" t="s">
        <v>1967</v>
      </c>
      <c r="F72" s="157"/>
      <c r="G72" s="94" t="s">
        <v>936</v>
      </c>
      <c r="H72" s="159"/>
      <c r="I72" s="220">
        <v>3080000</v>
      </c>
      <c r="J72" s="220">
        <v>840000</v>
      </c>
      <c r="K72" s="220">
        <f t="shared" si="0"/>
        <v>2240000</v>
      </c>
      <c r="L72" s="220">
        <v>2240000</v>
      </c>
      <c r="M72" s="220">
        <f t="shared" si="1"/>
        <v>0</v>
      </c>
    </row>
    <row r="73" spans="1:13" ht="15">
      <c r="A73" s="21">
        <v>44180</v>
      </c>
      <c r="B73" s="24" t="s">
        <v>1974</v>
      </c>
      <c r="C73" s="71" t="s">
        <v>1961</v>
      </c>
      <c r="D73" s="71" t="s">
        <v>1962</v>
      </c>
      <c r="E73" s="153" t="s">
        <v>1968</v>
      </c>
      <c r="F73" s="157"/>
      <c r="G73" s="94" t="s">
        <v>1416</v>
      </c>
      <c r="H73" s="159"/>
      <c r="I73" s="220">
        <v>454000000</v>
      </c>
      <c r="J73" s="220">
        <v>35887910</v>
      </c>
      <c r="K73" s="220">
        <f t="shared" si="2" ref="K73:K75">+I73-J73</f>
        <v>418112090</v>
      </c>
      <c r="L73" s="220">
        <v>418112090</v>
      </c>
      <c r="M73" s="220">
        <f t="shared" si="3" ref="M73:M75">+K73-L73</f>
        <v>0</v>
      </c>
    </row>
    <row r="74" spans="1:13" ht="15">
      <c r="A74" s="21">
        <v>44193</v>
      </c>
      <c r="B74" s="24" t="s">
        <v>1783</v>
      </c>
      <c r="C74" s="71" t="s">
        <v>1781</v>
      </c>
      <c r="D74" s="71" t="s">
        <v>1782</v>
      </c>
      <c r="E74" s="153" t="s">
        <v>1780</v>
      </c>
      <c r="F74" s="157"/>
      <c r="G74" s="94" t="s">
        <v>1779</v>
      </c>
      <c r="H74" s="159"/>
      <c r="I74" s="220">
        <v>40000000</v>
      </c>
      <c r="J74" s="220"/>
      <c r="K74" s="220">
        <f t="shared" si="2"/>
        <v>40000000</v>
      </c>
      <c r="L74" s="220">
        <v>40000000</v>
      </c>
      <c r="M74" s="220">
        <f t="shared" si="3"/>
        <v>0</v>
      </c>
    </row>
    <row r="75" spans="1:13" ht="15">
      <c r="A75" s="21">
        <v>44195</v>
      </c>
      <c r="B75" s="24" t="s">
        <v>1412</v>
      </c>
      <c r="C75" s="71" t="s">
        <v>1377</v>
      </c>
      <c r="D75" s="71" t="s">
        <v>1963</v>
      </c>
      <c r="E75" s="9" t="s">
        <v>1969</v>
      </c>
      <c r="F75" s="25"/>
      <c r="G75" s="94" t="s">
        <v>1342</v>
      </c>
      <c r="H75" s="26"/>
      <c r="I75" s="22">
        <v>100000000</v>
      </c>
      <c r="J75" s="22"/>
      <c r="K75" s="220">
        <f t="shared" si="2"/>
        <v>100000000</v>
      </c>
      <c r="L75" s="220">
        <v>100000000</v>
      </c>
      <c r="M75" s="220">
        <f t="shared" si="3"/>
        <v>0</v>
      </c>
    </row>
    <row r="76" spans="1:13" ht="15">
      <c r="A76" s="13"/>
      <c r="B76" s="14"/>
      <c r="C76" s="14"/>
      <c r="D76" s="14"/>
      <c r="E76" s="14"/>
      <c r="F76" s="14"/>
      <c r="G76" s="382" t="s">
        <v>13</v>
      </c>
      <c r="H76" s="380"/>
      <c r="I76" s="27">
        <f>SUM(I8:I75)</f>
        <v>1074399410</v>
      </c>
      <c r="J76" s="27">
        <f>SUM(J8:J75)</f>
        <v>122796275</v>
      </c>
      <c r="K76" s="27">
        <f>SUM(K8:K75)</f>
        <v>951603135</v>
      </c>
      <c r="L76" s="27">
        <f>SUM(L8:L75)</f>
        <v>951603135</v>
      </c>
      <c r="M76" s="27">
        <f>SUM(M8:M75)</f>
        <v>0</v>
      </c>
    </row>
    <row r="77" spans="1:13" ht="12.75" customHeight="1">
      <c r="A77" s="13"/>
      <c r="B77" s="14"/>
      <c r="C77" s="14"/>
      <c r="D77" s="14"/>
      <c r="E77" s="14"/>
      <c r="F77" s="18"/>
      <c r="G77" s="14"/>
      <c r="H77" s="14"/>
      <c r="I77" s="18"/>
      <c r="J77" s="18"/>
      <c r="K77" s="18"/>
      <c r="L77" s="18"/>
      <c r="M77" s="19"/>
    </row>
    <row r="79" spans="2:2" ht="15">
      <c r="B79" s="68"/>
    </row>
    <row r="80" spans="2:11" ht="15">
      <c r="B80" s="68"/>
      <c r="I80" s="68"/>
      <c r="J80" s="68"/>
      <c r="K80" s="68"/>
    </row>
    <row r="81" spans="2:2" ht="15">
      <c r="B81" s="68"/>
    </row>
  </sheetData>
  <mergeCells count="9">
    <mergeCell ref="L6:L7"/>
    <mergeCell ref="E7:F7"/>
    <mergeCell ref="G7:H7"/>
    <mergeCell ref="A3:L3"/>
    <mergeCell ref="G76:H76"/>
    <mergeCell ref="G5:H5"/>
    <mergeCell ref="A6:A7"/>
    <mergeCell ref="E6:H6"/>
    <mergeCell ref="I6:I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4c4af4e-cf6b-4247-9e95-2a1bfcfb70ae}">
  <sheetPr codeName="Hoja7"/>
  <dimension ref="A1:P34"/>
  <sheetViews>
    <sheetView workbookViewId="0" topLeftCell="A1">
      <selection pane="topLeft" activeCell="O1" sqref="O1"/>
    </sheetView>
  </sheetViews>
  <sheetFormatPr defaultColWidth="11.424285714285714" defaultRowHeight="23.1" customHeight="1"/>
  <cols>
    <col min="1" max="2" width="20.571428571428573" style="32" customWidth="1"/>
    <col min="3" max="3" width="12.714285714285714" style="32" customWidth="1"/>
    <col min="4" max="4" width="40.714285714285715" style="32" customWidth="1"/>
    <col min="5" max="6" width="18.571428571428573" style="32" hidden="1" customWidth="1"/>
    <col min="7" max="7" width="16.428571428571427" style="32" hidden="1" customWidth="1"/>
    <col min="8" max="8" width="18.571428571428573" style="32" hidden="1" customWidth="1"/>
    <col min="9" max="9" width="19.428571428571427" style="32" customWidth="1"/>
    <col min="10" max="10" width="15.714285714285714" style="32" hidden="1" customWidth="1"/>
    <col min="11" max="11" width="18.571428571428573" style="32" customWidth="1"/>
    <col min="12" max="12" width="18.714285714285715" style="32" customWidth="1"/>
    <col min="13" max="13" width="16.714285714285715" style="32" customWidth="1"/>
    <col min="14" max="14" width="12.714285714285714" style="32" customWidth="1"/>
    <col min="15" max="15" width="16.714285714285715" style="32" customWidth="1"/>
    <col min="16" max="17" width="12.857142857142858" style="109" bestFit="1" customWidth="1"/>
    <col min="18" max="16384" width="11.428571428571429" style="32"/>
  </cols>
  <sheetData>
    <row r="1" spans="3:15" ht="12.75" customHeight="1">
      <c r="C1" s="33"/>
      <c r="D1" s="34"/>
      <c r="E1" s="33"/>
      <c r="F1" s="34" t="s">
        <v>54</v>
      </c>
      <c r="G1" s="33"/>
      <c r="H1" s="33"/>
      <c r="I1" s="33"/>
      <c r="J1" s="33"/>
      <c r="K1" s="33"/>
      <c r="L1" s="33"/>
      <c r="M1" s="33"/>
      <c r="N1" s="33"/>
      <c r="O1" s="64"/>
    </row>
    <row r="2" spans="3:15" ht="12.75" customHeight="1">
      <c r="C2" s="33"/>
      <c r="D2" s="33"/>
      <c r="E2" s="34"/>
      <c r="F2" s="34"/>
      <c r="G2" s="33"/>
      <c r="H2" s="33"/>
      <c r="I2" s="33"/>
      <c r="J2" s="33"/>
      <c r="K2" s="33"/>
      <c r="L2" s="33"/>
      <c r="M2" s="35"/>
      <c r="N2" s="33"/>
      <c r="O2" s="210">
        <v>44531</v>
      </c>
    </row>
    <row r="3" spans="1:15" ht="33.95" customHeight="1">
      <c r="A3" s="36" t="s">
        <v>39</v>
      </c>
      <c r="B3" s="36" t="s">
        <v>32</v>
      </c>
      <c r="C3" s="36" t="s">
        <v>49</v>
      </c>
      <c r="D3" s="36" t="s">
        <v>16</v>
      </c>
      <c r="E3" s="45" t="s">
        <v>50</v>
      </c>
      <c r="F3" s="36" t="s">
        <v>52</v>
      </c>
      <c r="G3" s="36" t="s">
        <v>53</v>
      </c>
      <c r="H3" s="45" t="s">
        <v>51</v>
      </c>
      <c r="I3" s="197" t="s">
        <v>1977</v>
      </c>
      <c r="J3" s="45" t="s">
        <v>46</v>
      </c>
      <c r="K3" s="37" t="s">
        <v>1978</v>
      </c>
      <c r="L3" s="45" t="s">
        <v>1979</v>
      </c>
      <c r="M3" s="198" t="s">
        <v>1980</v>
      </c>
      <c r="N3" s="45" t="s">
        <v>15</v>
      </c>
      <c r="O3" s="45" t="s">
        <v>3</v>
      </c>
    </row>
    <row r="4" spans="2:15" ht="38.25" customHeight="1">
      <c r="B4" s="45" t="s">
        <v>40</v>
      </c>
      <c r="C4" s="51" t="s">
        <v>33</v>
      </c>
      <c r="D4" s="38" t="s">
        <v>19</v>
      </c>
      <c r="E4" s="46" t="e">
        <f>+'1131'!#REF!</f>
        <v>#REF!</v>
      </c>
      <c r="F4" s="46" t="e">
        <f>+'1131'!#REF!</f>
        <v>#REF!</v>
      </c>
      <c r="G4" s="46" t="e">
        <f>+'1131'!#REF!</f>
        <v>#REF!</v>
      </c>
      <c r="H4" s="46" t="e">
        <f>+'1131'!#REF!</f>
        <v>#REF!</v>
      </c>
      <c r="I4" s="46">
        <f>+'1131'!I66</f>
        <v>418061408</v>
      </c>
      <c r="J4" s="39" t="e">
        <f>+'1131'!#REF!</f>
        <v>#REF!</v>
      </c>
      <c r="K4" s="46">
        <f>+'1131'!J66</f>
        <v>62879974</v>
      </c>
      <c r="L4" s="46">
        <f>+I4-K4</f>
        <v>355181434</v>
      </c>
      <c r="M4" s="46">
        <f>+'1131'!L66</f>
        <v>354540734</v>
      </c>
      <c r="N4" s="39">
        <f>+M4/L4</f>
        <v>0.99819613319090317</v>
      </c>
      <c r="O4" s="46">
        <f>+L4-M4</f>
        <v>640700</v>
      </c>
    </row>
    <row r="5" spans="2:15" ht="38.25" customHeight="1">
      <c r="B5" s="45" t="s">
        <v>41</v>
      </c>
      <c r="C5" s="53" t="s">
        <v>34</v>
      </c>
      <c r="D5" s="38" t="s">
        <v>21</v>
      </c>
      <c r="E5" s="46" t="e">
        <f>+'1128'!#REF!</f>
        <v>#REF!</v>
      </c>
      <c r="F5" s="46" t="e">
        <f>+'1128'!#REF!</f>
        <v>#REF!</v>
      </c>
      <c r="G5" s="46" t="e">
        <f>+'1128'!#REF!</f>
        <v>#REF!</v>
      </c>
      <c r="H5" s="46" t="e">
        <f>+'1128'!#REF!</f>
        <v>#REF!</v>
      </c>
      <c r="I5" s="103">
        <f>+'1128'!I64</f>
        <v>253675397</v>
      </c>
      <c r="J5" s="39" t="e">
        <f>+'1128'!#REF!</f>
        <v>#REF!</v>
      </c>
      <c r="K5" s="103">
        <f>+'1128'!J64</f>
        <v>42331401</v>
      </c>
      <c r="L5" s="46">
        <f t="shared" si="0" ref="L5:L8">+I5-K5</f>
        <v>211343996</v>
      </c>
      <c r="M5" s="103">
        <f>+'1128'!L64</f>
        <v>211343996</v>
      </c>
      <c r="N5" s="39">
        <f t="shared" si="1" ref="N5:N10">+M5/L5</f>
        <v>1</v>
      </c>
      <c r="O5" s="46">
        <f t="shared" si="2" ref="O5:O8">+L5-M5</f>
        <v>0</v>
      </c>
    </row>
    <row r="6" spans="2:15" ht="38.25" customHeight="1">
      <c r="B6" s="45" t="s">
        <v>43</v>
      </c>
      <c r="C6" s="50" t="s">
        <v>35</v>
      </c>
      <c r="D6" s="38" t="s">
        <v>24</v>
      </c>
      <c r="E6" s="46" t="e">
        <f>+'1120'!#REF!</f>
        <v>#REF!</v>
      </c>
      <c r="F6" s="46" t="e">
        <f>+'1120'!#REF!</f>
        <v>#REF!</v>
      </c>
      <c r="G6" s="46" t="e">
        <f>+'1120'!#REF!</f>
        <v>#REF!</v>
      </c>
      <c r="H6" s="46" t="e">
        <f>+'1120'!#REF!</f>
        <v>#REF!</v>
      </c>
      <c r="I6" s="46">
        <f>+'1120'!I19</f>
        <v>150492282</v>
      </c>
      <c r="J6" s="39" t="e">
        <f>+'1120'!#REF!</f>
        <v>#REF!</v>
      </c>
      <c r="K6" s="46">
        <f>+'1120'!J19</f>
        <v>45554632</v>
      </c>
      <c r="L6" s="46">
        <f t="shared" si="0"/>
        <v>104937650</v>
      </c>
      <c r="M6" s="46">
        <f>+'1120'!L19</f>
        <v>104937650</v>
      </c>
      <c r="N6" s="39">
        <f t="shared" si="1"/>
        <v>1</v>
      </c>
      <c r="O6" s="46">
        <f t="shared" si="2"/>
        <v>0</v>
      </c>
    </row>
    <row r="7" spans="2:15" ht="38.25" customHeight="1">
      <c r="B7" s="45" t="s">
        <v>42</v>
      </c>
      <c r="C7" s="54" t="s">
        <v>36</v>
      </c>
      <c r="D7" s="38" t="s">
        <v>27</v>
      </c>
      <c r="E7" s="46" t="e">
        <f>+'1094'!#REF!</f>
        <v>#REF!</v>
      </c>
      <c r="F7" s="46" t="e">
        <f>+'1094'!#REF!</f>
        <v>#REF!</v>
      </c>
      <c r="G7" s="46">
        <v>0</v>
      </c>
      <c r="H7" s="46" t="e">
        <f>+'1094'!#REF!</f>
        <v>#REF!</v>
      </c>
      <c r="I7" s="46">
        <f>+'1094'!I132</f>
        <v>1264315301</v>
      </c>
      <c r="J7" s="39" t="e">
        <f>+'1094'!#REF!</f>
        <v>#REF!</v>
      </c>
      <c r="K7" s="46">
        <f>+'1094'!J132</f>
        <v>201548057</v>
      </c>
      <c r="L7" s="46">
        <f t="shared" si="0"/>
        <v>1062767244</v>
      </c>
      <c r="M7" s="46">
        <f>+'1094'!L132</f>
        <v>1062767244</v>
      </c>
      <c r="N7" s="39">
        <f t="shared" si="1"/>
        <v>1</v>
      </c>
      <c r="O7" s="46">
        <f t="shared" si="2"/>
        <v>0</v>
      </c>
    </row>
    <row r="8" spans="2:15" ht="38.25" customHeight="1">
      <c r="B8" s="45" t="s">
        <v>44</v>
      </c>
      <c r="C8" s="52" t="s">
        <v>37</v>
      </c>
      <c r="D8" s="38" t="s">
        <v>30</v>
      </c>
      <c r="E8" s="46" t="e">
        <f>+'1129'!#REF!</f>
        <v>#REF!</v>
      </c>
      <c r="F8" s="46" t="e">
        <f>+'1129'!#REF!</f>
        <v>#REF!</v>
      </c>
      <c r="G8" s="46" t="e">
        <f>+'1129'!#REF!</f>
        <v>#REF!</v>
      </c>
      <c r="H8" s="46" t="e">
        <f>+'1129'!#REF!</f>
        <v>#REF!</v>
      </c>
      <c r="I8" s="103">
        <f>+'1129'!I9</f>
        <v>1216667</v>
      </c>
      <c r="J8" s="39" t="e">
        <f>+'1129'!#REF!</f>
        <v>#REF!</v>
      </c>
      <c r="K8" s="103">
        <f>+'1129'!J9</f>
        <v>0</v>
      </c>
      <c r="L8" s="46">
        <f t="shared" si="0"/>
        <v>1216667</v>
      </c>
      <c r="M8" s="103">
        <f>+'1129'!L9</f>
        <v>1216667</v>
      </c>
      <c r="N8" s="39">
        <f t="shared" si="1"/>
        <v>1</v>
      </c>
      <c r="O8" s="46">
        <f t="shared" si="2"/>
        <v>0</v>
      </c>
    </row>
    <row r="9" spans="2:15" ht="38.25" customHeight="1">
      <c r="B9" s="47"/>
      <c r="C9" s="121"/>
      <c r="D9" s="44" t="s">
        <v>38</v>
      </c>
      <c r="E9" s="43" t="e">
        <f>SUM(E4:E8)</f>
        <v>#REF!</v>
      </c>
      <c r="F9" s="43" t="e">
        <f>SUM(F4:F8)</f>
        <v>#REF!</v>
      </c>
      <c r="G9" s="43" t="e">
        <f>SUM(G4:G8)</f>
        <v>#REF!</v>
      </c>
      <c r="H9" s="43" t="e">
        <f>SUM(H4:H8)</f>
        <v>#REF!</v>
      </c>
      <c r="I9" s="43">
        <f>SUM(I4:I8)</f>
        <v>2087761055</v>
      </c>
      <c r="J9" s="41" t="e">
        <f>+I9/H9</f>
        <v>#REF!</v>
      </c>
      <c r="K9" s="43">
        <f>SUM(K4:K8)</f>
        <v>352314064</v>
      </c>
      <c r="L9" s="43">
        <f>SUM(L4:L8)</f>
        <v>1735446991</v>
      </c>
      <c r="M9" s="43">
        <f>SUM(M4:M8)</f>
        <v>1734806291</v>
      </c>
      <c r="N9" s="39">
        <f t="shared" si="1"/>
        <v>0.99963081557470634</v>
      </c>
      <c r="O9" s="43">
        <f>SUM(O4:O8)</f>
        <v>640700</v>
      </c>
    </row>
    <row r="10" spans="2:15" ht="38.25" customHeight="1">
      <c r="B10" s="47"/>
      <c r="C10" s="121"/>
      <c r="D10" s="42" t="s">
        <v>598</v>
      </c>
      <c r="E10" s="43">
        <v>0</v>
      </c>
      <c r="F10" s="43" t="e">
        <f>SUM(F11:F17)</f>
        <v>#REF!</v>
      </c>
      <c r="G10" s="43" t="e">
        <f t="shared" si="3" ref="G10:K10">+G9</f>
        <v>#REF!</v>
      </c>
      <c r="H10" s="43" t="e">
        <f>SUM(H11:H17)</f>
        <v>#REF!</v>
      </c>
      <c r="I10" s="43">
        <f>SUM(I11:I17)</f>
        <v>3654372394</v>
      </c>
      <c r="J10" s="41" t="e">
        <f>+I10/H10</f>
        <v>#REF!</v>
      </c>
      <c r="K10" s="43">
        <f t="shared" si="3"/>
        <v>352314064</v>
      </c>
      <c r="L10" s="43">
        <f>SUM(L11:L17)</f>
        <v>3337908769</v>
      </c>
      <c r="M10" s="43">
        <f>SUM(M11:M17)</f>
        <v>3337908769</v>
      </c>
      <c r="N10" s="39">
        <f t="shared" si="1"/>
        <v>1</v>
      </c>
      <c r="O10" s="43">
        <f>SUM(O11:O17)</f>
        <v>0</v>
      </c>
    </row>
    <row r="11" spans="2:15" ht="52.5" customHeight="1">
      <c r="B11" s="45" t="s">
        <v>40</v>
      </c>
      <c r="C11" s="121" t="s">
        <v>585</v>
      </c>
      <c r="D11" s="38" t="s">
        <v>584</v>
      </c>
      <c r="E11" s="43" t="e">
        <f>+'7787'!#REF!</f>
        <v>#REF!</v>
      </c>
      <c r="F11" s="43" t="e">
        <f>+'7787'!#REF!</f>
        <v>#REF!</v>
      </c>
      <c r="G11" s="43" t="e">
        <f>+'7787'!#REF!</f>
        <v>#REF!</v>
      </c>
      <c r="H11" s="43" t="e">
        <f>+'7787'!#REF!</f>
        <v>#REF!</v>
      </c>
      <c r="I11" s="43">
        <f>+'7787'!I123</f>
        <v>701541406</v>
      </c>
      <c r="J11" s="41" t="e">
        <f>+'7787'!#REF!</f>
        <v>#REF!</v>
      </c>
      <c r="K11" s="43">
        <f>+'7787'!J123</f>
        <v>55839525</v>
      </c>
      <c r="L11" s="46">
        <f t="shared" si="4" ref="L11:L18">+I11-K11</f>
        <v>645701881</v>
      </c>
      <c r="M11" s="43">
        <f>+'7787'!L123</f>
        <v>645701881</v>
      </c>
      <c r="N11" s="39">
        <f t="shared" si="5" ref="N11:N18">+M11/L11</f>
        <v>1</v>
      </c>
      <c r="O11" s="46">
        <f t="shared" si="6" ref="O11:O17">+L11-M11</f>
        <v>0</v>
      </c>
    </row>
    <row r="12" spans="2:15" ht="38.25" customHeight="1">
      <c r="B12" s="45" t="s">
        <v>42</v>
      </c>
      <c r="C12" s="121" t="s">
        <v>586</v>
      </c>
      <c r="D12" s="38" t="s">
        <v>587</v>
      </c>
      <c r="E12" s="43" t="e">
        <f>+'7787'!#REF!</f>
        <v>#REF!</v>
      </c>
      <c r="F12" s="43" t="e">
        <f>+'7795'!#REF!</f>
        <v>#REF!</v>
      </c>
      <c r="G12" s="43"/>
      <c r="H12" s="43" t="e">
        <f>+'7795'!#REF!</f>
        <v>#REF!</v>
      </c>
      <c r="I12" s="43">
        <f>+'7795'!I51</f>
        <v>227262025</v>
      </c>
      <c r="J12" s="41" t="e">
        <f>+'7795'!#REF!</f>
        <v>#REF!</v>
      </c>
      <c r="K12" s="43">
        <f>+'7795'!J51</f>
        <v>25350335</v>
      </c>
      <c r="L12" s="46">
        <f t="shared" si="4"/>
        <v>201911690</v>
      </c>
      <c r="M12" s="43">
        <f>+'7795'!L51</f>
        <v>201911690</v>
      </c>
      <c r="N12" s="39">
        <f t="shared" si="5"/>
        <v>1</v>
      </c>
      <c r="O12" s="46">
        <f t="shared" si="6"/>
        <v>0</v>
      </c>
    </row>
    <row r="13" spans="2:15" ht="38.25" customHeight="1">
      <c r="B13" s="45" t="s">
        <v>40</v>
      </c>
      <c r="C13" s="121" t="s">
        <v>588</v>
      </c>
      <c r="D13" s="38" t="s">
        <v>589</v>
      </c>
      <c r="E13" s="43">
        <f>+'7787'!A125</f>
        <v>0</v>
      </c>
      <c r="F13" s="43" t="e">
        <f>+'7793'!#REF!</f>
        <v>#REF!</v>
      </c>
      <c r="G13" s="43"/>
      <c r="H13" s="43" t="e">
        <f>+'7793'!#REF!</f>
        <v>#REF!</v>
      </c>
      <c r="I13" s="43">
        <f>+'7793'!I29</f>
        <v>552606477</v>
      </c>
      <c r="J13" s="41" t="e">
        <f>+'7793'!#REF!</f>
        <v>#REF!</v>
      </c>
      <c r="K13" s="43">
        <f>+'7793'!J29</f>
        <v>23741717</v>
      </c>
      <c r="L13" s="46">
        <f t="shared" si="4"/>
        <v>528864760</v>
      </c>
      <c r="M13" s="43">
        <f>+'7793'!L29</f>
        <v>528864760</v>
      </c>
      <c r="N13" s="39">
        <f t="shared" si="5"/>
        <v>1</v>
      </c>
      <c r="O13" s="46">
        <f t="shared" si="6"/>
        <v>0</v>
      </c>
    </row>
    <row r="14" spans="2:15" ht="38.25" customHeight="1">
      <c r="B14" s="45" t="s">
        <v>40</v>
      </c>
      <c r="C14" s="121" t="s">
        <v>590</v>
      </c>
      <c r="D14" s="38" t="s">
        <v>591</v>
      </c>
      <c r="E14" s="43">
        <f>+'7787'!A126</f>
        <v>0</v>
      </c>
      <c r="F14" s="43" t="e">
        <f>+'7803'!#REF!</f>
        <v>#REF!</v>
      </c>
      <c r="G14" s="43"/>
      <c r="H14" s="43" t="e">
        <f>+'7803'!#REF!</f>
        <v>#REF!</v>
      </c>
      <c r="I14" s="43">
        <f>+'7803'!I21</f>
        <v>155589999</v>
      </c>
      <c r="J14" s="41" t="e">
        <f>+'7803'!#REF!</f>
        <v>#REF!</v>
      </c>
      <c r="K14" s="43">
        <f>+'7803'!J21</f>
        <v>3113334</v>
      </c>
      <c r="L14" s="46">
        <f t="shared" si="4"/>
        <v>152476665</v>
      </c>
      <c r="M14" s="43">
        <f>+'7803'!L21</f>
        <v>152476665</v>
      </c>
      <c r="N14" s="39">
        <f t="shared" si="5"/>
        <v>1</v>
      </c>
      <c r="O14" s="46">
        <f t="shared" si="6"/>
        <v>0</v>
      </c>
    </row>
    <row r="15" spans="2:15" ht="38.25" customHeight="1">
      <c r="B15" s="45" t="s">
        <v>44</v>
      </c>
      <c r="C15" s="121" t="s">
        <v>592</v>
      </c>
      <c r="D15" s="38" t="s">
        <v>593</v>
      </c>
      <c r="E15" s="43">
        <f>+'7787'!A127</f>
        <v>0</v>
      </c>
      <c r="F15" s="43" t="e">
        <f>+'7799'!#REF!</f>
        <v>#REF!</v>
      </c>
      <c r="G15" s="43"/>
      <c r="H15" s="43" t="e">
        <f>+'7799'!#REF!</f>
        <v>#REF!</v>
      </c>
      <c r="I15" s="43">
        <f>+'7799'!I35</f>
        <v>159444513</v>
      </c>
      <c r="J15" s="41" t="e">
        <f>+'7799'!#REF!</f>
        <v>#REF!</v>
      </c>
      <c r="K15" s="43">
        <f>+'7799'!J35</f>
        <v>14510001</v>
      </c>
      <c r="L15" s="46">
        <f t="shared" si="4"/>
        <v>144934512</v>
      </c>
      <c r="M15" s="43">
        <f>+'7799'!L35</f>
        <v>144934512</v>
      </c>
      <c r="N15" s="39">
        <f t="shared" si="5"/>
        <v>1</v>
      </c>
      <c r="O15" s="46">
        <f t="shared" si="6"/>
        <v>0</v>
      </c>
    </row>
    <row r="16" spans="2:15" ht="38.25" customHeight="1">
      <c r="B16" s="45" t="s">
        <v>41</v>
      </c>
      <c r="C16" s="121" t="s">
        <v>594</v>
      </c>
      <c r="D16" s="38" t="s">
        <v>595</v>
      </c>
      <c r="E16" s="43">
        <f>+'7787'!A128</f>
        <v>0</v>
      </c>
      <c r="F16" s="43" t="e">
        <f>+'7800'!#REF!</f>
        <v>#REF!</v>
      </c>
      <c r="G16" s="43"/>
      <c r="H16" s="43" t="e">
        <f>+'7800'!#REF!</f>
        <v>#REF!</v>
      </c>
      <c r="I16" s="43">
        <f>+'7800'!I142</f>
        <v>783528564</v>
      </c>
      <c r="J16" s="41" t="e">
        <f>+'7800'!#REF!</f>
        <v>#REF!</v>
      </c>
      <c r="K16" s="43">
        <f>+'7800'!J142</f>
        <v>71112438</v>
      </c>
      <c r="L16" s="46">
        <f t="shared" si="4"/>
        <v>712416126</v>
      </c>
      <c r="M16" s="43">
        <f>+'7800'!L142</f>
        <v>712416126</v>
      </c>
      <c r="N16" s="39">
        <f t="shared" si="5"/>
        <v>1</v>
      </c>
      <c r="O16" s="46">
        <f t="shared" si="6"/>
        <v>0</v>
      </c>
    </row>
    <row r="17" spans="2:15" ht="38.25" customHeight="1">
      <c r="B17" s="45" t="s">
        <v>42</v>
      </c>
      <c r="C17" s="121" t="s">
        <v>596</v>
      </c>
      <c r="D17" s="38" t="s">
        <v>597</v>
      </c>
      <c r="E17" s="43">
        <f>+'7787'!A129</f>
        <v>0</v>
      </c>
      <c r="F17" s="43" t="e">
        <f>+'7801'!#REF!</f>
        <v>#REF!</v>
      </c>
      <c r="G17" s="43"/>
      <c r="H17" s="43" t="e">
        <f>+'7801'!#REF!</f>
        <v>#REF!</v>
      </c>
      <c r="I17" s="43">
        <f>+'7801'!I76</f>
        <v>1074399410</v>
      </c>
      <c r="J17" s="41" t="e">
        <f>+'7801'!#REF!</f>
        <v>#REF!</v>
      </c>
      <c r="K17" s="43">
        <f>+'7801'!J76</f>
        <v>122796275</v>
      </c>
      <c r="L17" s="46">
        <f t="shared" si="4"/>
        <v>951603135</v>
      </c>
      <c r="M17" s="43">
        <f>+'7801'!L76</f>
        <v>951603135</v>
      </c>
      <c r="N17" s="39">
        <f t="shared" si="5"/>
        <v>1</v>
      </c>
      <c r="O17" s="46">
        <f t="shared" si="6"/>
        <v>0</v>
      </c>
    </row>
    <row r="18" spans="2:15" ht="38.25" customHeight="1">
      <c r="B18" s="48"/>
      <c r="C18" s="49"/>
      <c r="D18" s="44" t="s">
        <v>48</v>
      </c>
      <c r="E18" s="40" t="e">
        <f>+E11+E10</f>
        <v>#REF!</v>
      </c>
      <c r="F18" s="40" t="e">
        <f>+F9+F10</f>
        <v>#REF!</v>
      </c>
      <c r="G18" s="40" t="e">
        <f>+G11+G10</f>
        <v>#REF!</v>
      </c>
      <c r="H18" s="40" t="e">
        <f>+H9+H10</f>
        <v>#REF!</v>
      </c>
      <c r="I18" s="40">
        <f>+I9+I10</f>
        <v>5742133449</v>
      </c>
      <c r="J18" s="41" t="e">
        <f>+I18/H18</f>
        <v>#REF!</v>
      </c>
      <c r="K18" s="40">
        <f>SUM(K10:K17)</f>
        <v>668777689</v>
      </c>
      <c r="L18" s="46">
        <f t="shared" si="4"/>
        <v>5073355760</v>
      </c>
      <c r="M18" s="73">
        <f>+M9+M10</f>
        <v>5072715060</v>
      </c>
      <c r="N18" s="39">
        <f t="shared" si="5"/>
        <v>0.99987371277901471</v>
      </c>
      <c r="O18" s="73">
        <f>+O9+O10</f>
        <v>640700</v>
      </c>
    </row>
    <row r="19" spans="2:15" ht="27" customHeight="1">
      <c r="B19" s="59"/>
      <c r="C19" s="60"/>
      <c r="D19" s="61"/>
      <c r="E19" s="62"/>
      <c r="F19" s="62"/>
      <c r="G19" s="62"/>
      <c r="H19" s="62"/>
      <c r="I19" s="62"/>
      <c r="J19" s="63"/>
      <c r="K19" s="62"/>
      <c r="L19" s="62"/>
      <c r="M19" s="62"/>
      <c r="N19" s="63"/>
      <c r="O19" s="62"/>
    </row>
    <row r="20" spans="2:16" ht="27" customHeight="1">
      <c r="B20" s="55"/>
      <c r="C20" s="56"/>
      <c r="D20" s="107"/>
      <c r="E20" s="58"/>
      <c r="F20" s="58"/>
      <c r="G20" s="58"/>
      <c r="H20" s="58"/>
      <c r="I20" s="58"/>
      <c r="J20" s="58"/>
      <c r="K20" s="58"/>
      <c r="L20" s="58"/>
      <c r="M20" s="58"/>
      <c r="N20" s="58"/>
      <c r="O20" s="58"/>
      <c r="P20" s="108"/>
    </row>
    <row r="21" spans="2:15" ht="27" customHeight="1">
      <c r="B21" s="55"/>
      <c r="C21" s="56"/>
      <c r="D21" s="57"/>
      <c r="E21" s="58"/>
      <c r="F21" s="58"/>
      <c r="G21" s="58"/>
      <c r="H21" s="58"/>
      <c r="I21" s="58"/>
      <c r="J21" s="58"/>
      <c r="K21" s="58"/>
      <c r="L21" s="58"/>
      <c r="M21" s="58"/>
      <c r="N21" s="58"/>
      <c r="O21" s="58"/>
    </row>
    <row r="22" spans="2:15" ht="38.25" customHeight="1">
      <c r="B22" s="55"/>
      <c r="C22" s="56"/>
      <c r="D22" s="57"/>
      <c r="E22" s="58"/>
      <c r="F22" s="58"/>
      <c r="G22" s="58"/>
      <c r="H22" s="58"/>
      <c r="I22" s="58"/>
      <c r="J22" s="199"/>
      <c r="K22" s="58"/>
      <c r="L22" s="58"/>
      <c r="M22" s="58"/>
      <c r="N22" s="199"/>
      <c r="O22" s="58"/>
    </row>
    <row r="23" spans="2:15" ht="38.25" customHeight="1">
      <c r="B23" s="55"/>
      <c r="C23" s="56"/>
      <c r="D23" s="57"/>
      <c r="E23" s="200"/>
      <c r="F23" s="200"/>
      <c r="G23" s="200"/>
      <c r="H23" s="58"/>
      <c r="I23" s="200"/>
      <c r="J23" s="199"/>
      <c r="K23" s="200"/>
      <c r="L23" s="200"/>
      <c r="M23" s="200"/>
      <c r="N23" s="199"/>
      <c r="O23" s="200"/>
    </row>
    <row r="24" spans="2:15" ht="38.25" customHeight="1">
      <c r="B24" s="55"/>
      <c r="C24" s="56"/>
      <c r="D24" s="201"/>
      <c r="E24" s="202"/>
      <c r="F24" s="202"/>
      <c r="G24" s="202"/>
      <c r="H24" s="58"/>
      <c r="I24" s="202"/>
      <c r="J24" s="203"/>
      <c r="K24" s="202"/>
      <c r="L24" s="202"/>
      <c r="M24" s="202"/>
      <c r="N24" s="203"/>
      <c r="O24" s="202"/>
    </row>
    <row r="25" spans="2:15" ht="38.25" customHeight="1">
      <c r="B25" s="55"/>
      <c r="C25" s="56"/>
      <c r="D25" s="201"/>
      <c r="E25" s="202"/>
      <c r="F25" s="202"/>
      <c r="G25" s="202"/>
      <c r="H25" s="58"/>
      <c r="I25" s="202"/>
      <c r="J25" s="203"/>
      <c r="K25" s="202"/>
      <c r="L25" s="202"/>
      <c r="M25" s="202"/>
      <c r="N25" s="203"/>
      <c r="O25" s="202"/>
    </row>
    <row r="26" spans="2:15" ht="38.25" customHeight="1">
      <c r="B26" s="55"/>
      <c r="C26" s="56"/>
      <c r="D26" s="201"/>
      <c r="E26" s="202"/>
      <c r="F26" s="202"/>
      <c r="G26" s="202"/>
      <c r="H26" s="58"/>
      <c r="I26" s="202"/>
      <c r="J26" s="203"/>
      <c r="K26" s="202"/>
      <c r="L26" s="202"/>
      <c r="M26" s="202"/>
      <c r="N26" s="203"/>
      <c r="O26" s="202"/>
    </row>
    <row r="27" spans="2:15" ht="38.25" customHeight="1">
      <c r="B27" s="55"/>
      <c r="C27" s="56"/>
      <c r="D27" s="201"/>
      <c r="E27" s="202"/>
      <c r="F27" s="202"/>
      <c r="G27" s="202"/>
      <c r="H27" s="58"/>
      <c r="I27" s="202"/>
      <c r="J27" s="203"/>
      <c r="K27" s="202"/>
      <c r="L27" s="202"/>
      <c r="M27" s="202"/>
      <c r="N27" s="203"/>
      <c r="O27" s="202"/>
    </row>
    <row r="28" spans="2:15" ht="38.25" customHeight="1">
      <c r="B28" s="55"/>
      <c r="C28" s="56"/>
      <c r="D28" s="201"/>
      <c r="E28" s="202"/>
      <c r="F28" s="202"/>
      <c r="G28" s="202"/>
      <c r="H28" s="58"/>
      <c r="I28" s="202"/>
      <c r="J28" s="203"/>
      <c r="K28" s="202"/>
      <c r="L28" s="202"/>
      <c r="M28" s="202"/>
      <c r="N28" s="203"/>
      <c r="O28" s="202"/>
    </row>
    <row r="29" spans="2:15" ht="38.25" customHeight="1">
      <c r="B29" s="55"/>
      <c r="C29" s="56"/>
      <c r="D29" s="201"/>
      <c r="E29" s="202"/>
      <c r="F29" s="202"/>
      <c r="G29" s="202"/>
      <c r="H29" s="58"/>
      <c r="I29" s="202"/>
      <c r="J29" s="203"/>
      <c r="K29" s="202"/>
      <c r="L29" s="202"/>
      <c r="M29" s="202"/>
      <c r="N29" s="203"/>
      <c r="O29" s="202"/>
    </row>
    <row r="30" spans="2:15" ht="38.25" customHeight="1">
      <c r="B30" s="55"/>
      <c r="C30" s="56"/>
      <c r="D30" s="57"/>
      <c r="E30" s="58"/>
      <c r="F30" s="58"/>
      <c r="G30" s="58"/>
      <c r="H30" s="58"/>
      <c r="I30" s="206"/>
      <c r="J30" s="208"/>
      <c r="K30" s="206"/>
      <c r="L30" s="206"/>
      <c r="M30" s="206"/>
      <c r="N30" s="199"/>
      <c r="O30" s="58"/>
    </row>
    <row r="31" spans="2:15" ht="38.25" customHeight="1">
      <c r="B31" s="55"/>
      <c r="C31" s="56"/>
      <c r="D31" s="57"/>
      <c r="E31" s="58"/>
      <c r="F31" s="58"/>
      <c r="G31" s="58"/>
      <c r="H31" s="58"/>
      <c r="I31" s="206"/>
      <c r="J31" s="207"/>
      <c r="K31" s="206"/>
      <c r="L31" s="206"/>
      <c r="M31" s="209"/>
      <c r="N31" s="204"/>
      <c r="O31" s="205"/>
    </row>
    <row r="32" spans="6:13" ht="23.1" customHeight="1">
      <c r="F32" s="65"/>
      <c r="H32" s="65"/>
      <c r="I32" s="66"/>
      <c r="M32" s="65"/>
    </row>
    <row r="33" spans="5:15" ht="23.1" customHeight="1">
      <c r="E33" s="65"/>
      <c r="F33" s="65"/>
      <c r="G33" s="65"/>
      <c r="H33" s="65"/>
      <c r="I33" s="65"/>
      <c r="J33" s="65"/>
      <c r="K33" s="65"/>
      <c r="L33" s="65"/>
      <c r="M33" s="65"/>
      <c r="N33" s="65"/>
      <c r="O33" s="65"/>
    </row>
    <row r="34" spans="5:15" ht="23.1" customHeight="1">
      <c r="E34" s="65"/>
      <c r="F34" s="65">
        <f>86996412000-86231106000</f>
        <v>765306000</v>
      </c>
      <c r="G34" s="65"/>
      <c r="H34" s="65"/>
      <c r="I34" s="65"/>
      <c r="J34" s="65"/>
      <c r="K34" s="65"/>
      <c r="L34" s="65"/>
      <c r="M34" s="65"/>
      <c r="N34" s="65"/>
      <c r="O34" s="65"/>
    </row>
  </sheetData>
  <printOptions horizontalCentered="1" verticalCentered="1"/>
  <pageMargins left="0.5905511811023623" right="0.1968503937007874" top="0.1968503937007874" bottom="0.1968503937007874" header="0" footer="0"/>
  <pageSetup orientation="landscape" paperSize="14" scale="60" r:id="rId1"/>
  <headerFooter>
    <oddHeader>&amp;L&amp;D&amp;R&amp;D</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1a2c7c6-bb9d-4ee6-9ee9-992028484a9b}">
  <dimension ref="A2:FJ39"/>
  <sheetViews>
    <sheetView workbookViewId="0" topLeftCell="A1">
      <selection pane="topLeft" activeCell="A28" sqref="A28:XFD39"/>
    </sheetView>
  </sheetViews>
  <sheetFormatPr defaultColWidth="11.424285714285714" defaultRowHeight="12.75"/>
  <cols>
    <col min="6" max="6" width="13.142857142857142" customWidth="1"/>
    <col min="8" max="8" width="13.428571428571429" customWidth="1"/>
    <col min="10" max="10" width="12.571428571428571" customWidth="1"/>
    <col min="11" max="11" width="14.285714285714286" customWidth="1"/>
  </cols>
  <sheetData>
    <row r="2" spans="3:3" ht="12.75">
      <c r="C2" s="148" t="s">
        <v>151</v>
      </c>
    </row>
    <row r="3" spans="3:3" ht="12.75">
      <c r="C3" s="148" t="s">
        <v>638</v>
      </c>
    </row>
    <row r="4" ht="13.5" thickBot="1"/>
    <row r="5" spans="1:11" ht="25.5">
      <c r="A5" s="388" t="s">
        <v>4</v>
      </c>
      <c r="B5" s="131" t="s">
        <v>10</v>
      </c>
      <c r="C5" s="132" t="s">
        <v>14</v>
      </c>
      <c r="D5" s="133" t="s">
        <v>14</v>
      </c>
      <c r="E5" s="390" t="s">
        <v>12</v>
      </c>
      <c r="F5" s="391"/>
      <c r="G5" s="391"/>
      <c r="H5" s="392"/>
      <c r="I5" s="393" t="s">
        <v>6</v>
      </c>
      <c r="J5" s="393" t="s">
        <v>5</v>
      </c>
      <c r="K5" s="134" t="s">
        <v>0</v>
      </c>
    </row>
    <row r="6" spans="1:11" ht="15">
      <c r="A6" s="389"/>
      <c r="B6" s="129" t="s">
        <v>11</v>
      </c>
      <c r="C6" s="129" t="s">
        <v>9</v>
      </c>
      <c r="D6" s="129" t="s">
        <v>8</v>
      </c>
      <c r="E6" s="368" t="s">
        <v>2</v>
      </c>
      <c r="F6" s="370"/>
      <c r="G6" s="368" t="s">
        <v>7</v>
      </c>
      <c r="H6" s="370"/>
      <c r="I6" s="367"/>
      <c r="J6" s="367"/>
      <c r="K6" s="135" t="s">
        <v>1</v>
      </c>
    </row>
    <row r="7" spans="1:166" s="104" customFormat="1" ht="15">
      <c r="A7" s="136">
        <v>43982</v>
      </c>
      <c r="B7" s="130">
        <v>587</v>
      </c>
      <c r="C7" s="12">
        <v>840</v>
      </c>
      <c r="D7" s="24">
        <v>867</v>
      </c>
      <c r="E7" s="70" t="s">
        <v>564</v>
      </c>
      <c r="F7" s="25"/>
      <c r="G7" s="94" t="s">
        <v>481</v>
      </c>
      <c r="H7" s="26"/>
      <c r="I7" s="22">
        <v>45500000</v>
      </c>
      <c r="J7" s="22">
        <v>6500000</v>
      </c>
      <c r="K7" s="137">
        <f t="shared" si="0" ref="K7:K9">+I7-J7</f>
        <v>39000000</v>
      </c>
      <c r="L7" s="105"/>
      <c r="M7" s="105"/>
      <c r="N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row>
    <row r="8" spans="1:166" s="104" customFormat="1" ht="15">
      <c r="A8" s="136">
        <v>43982</v>
      </c>
      <c r="B8" s="130">
        <v>586</v>
      </c>
      <c r="C8" s="12">
        <v>842</v>
      </c>
      <c r="D8" s="24">
        <v>870</v>
      </c>
      <c r="E8" s="70" t="s">
        <v>565</v>
      </c>
      <c r="F8" s="25"/>
      <c r="G8" s="94" t="s">
        <v>483</v>
      </c>
      <c r="H8" s="26"/>
      <c r="I8" s="22">
        <v>35000000</v>
      </c>
      <c r="J8" s="22">
        <v>4833333</v>
      </c>
      <c r="K8" s="137">
        <f t="shared" si="0"/>
        <v>30166667</v>
      </c>
      <c r="L8" s="105"/>
      <c r="M8" s="105"/>
      <c r="N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row>
    <row r="9" spans="1:166" s="104" customFormat="1" ht="15">
      <c r="A9" s="136">
        <v>43982</v>
      </c>
      <c r="B9" s="130">
        <v>560</v>
      </c>
      <c r="C9" s="12">
        <v>852</v>
      </c>
      <c r="D9" s="24">
        <v>872</v>
      </c>
      <c r="E9" s="70" t="s">
        <v>566</v>
      </c>
      <c r="F9" s="25"/>
      <c r="G9" s="94" t="s">
        <v>484</v>
      </c>
      <c r="H9" s="26"/>
      <c r="I9" s="22">
        <v>42000000</v>
      </c>
      <c r="J9" s="22">
        <v>5800000</v>
      </c>
      <c r="K9" s="137">
        <f t="shared" si="0"/>
        <v>36200000</v>
      </c>
      <c r="L9" s="105"/>
      <c r="M9" s="105"/>
      <c r="N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row>
    <row r="10" spans="1:166" s="3" customFormat="1" ht="15">
      <c r="A10" s="136">
        <v>43982</v>
      </c>
      <c r="B10" s="130">
        <v>561</v>
      </c>
      <c r="C10" s="12">
        <v>843</v>
      </c>
      <c r="D10" s="24">
        <v>877</v>
      </c>
      <c r="E10" s="70" t="s">
        <v>568</v>
      </c>
      <c r="F10" s="25"/>
      <c r="G10" s="94" t="s">
        <v>486</v>
      </c>
      <c r="H10" s="26"/>
      <c r="I10" s="22">
        <v>42000000</v>
      </c>
      <c r="J10" s="22">
        <v>6000000</v>
      </c>
      <c r="K10" s="137">
        <f t="shared" si="1" ref="K10:K22">+I10-J10</f>
        <v>36000000</v>
      </c>
      <c r="L10" s="105"/>
      <c r="M10" s="105"/>
      <c r="N10" s="104"/>
      <c r="O10" s="104"/>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row>
    <row r="11" spans="1:166" s="3" customFormat="1" ht="15">
      <c r="A11" s="136">
        <v>43982</v>
      </c>
      <c r="B11" s="130">
        <v>602</v>
      </c>
      <c r="C11" s="12">
        <v>874</v>
      </c>
      <c r="D11" s="24">
        <v>878</v>
      </c>
      <c r="E11" s="70" t="s">
        <v>569</v>
      </c>
      <c r="F11" s="25"/>
      <c r="G11" s="94" t="s">
        <v>487</v>
      </c>
      <c r="H11" s="26"/>
      <c r="I11" s="22">
        <v>16800000</v>
      </c>
      <c r="J11" s="22">
        <v>3920000</v>
      </c>
      <c r="K11" s="137">
        <f t="shared" si="1"/>
        <v>12880000</v>
      </c>
      <c r="L11" s="105"/>
      <c r="M11" s="105"/>
      <c r="N11" s="104"/>
      <c r="O11" s="104"/>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row>
    <row r="12" spans="1:166" s="3" customFormat="1" ht="15">
      <c r="A12" s="136">
        <v>43982</v>
      </c>
      <c r="B12" s="130">
        <v>606</v>
      </c>
      <c r="C12" s="12">
        <v>857</v>
      </c>
      <c r="D12" s="113">
        <v>887</v>
      </c>
      <c r="E12" s="110" t="s">
        <v>566</v>
      </c>
      <c r="F12" s="25"/>
      <c r="G12" s="117" t="s">
        <v>495</v>
      </c>
      <c r="H12" s="26"/>
      <c r="I12" s="22">
        <v>42000000</v>
      </c>
      <c r="J12" s="22">
        <v>5800000</v>
      </c>
      <c r="K12" s="137">
        <f t="shared" si="1"/>
        <v>36200000</v>
      </c>
      <c r="L12" s="105"/>
      <c r="M12" s="105"/>
      <c r="N12" s="104"/>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row>
    <row r="13" spans="1:166" s="3" customFormat="1" ht="15">
      <c r="A13" s="136">
        <v>43982</v>
      </c>
      <c r="B13" s="130">
        <v>604</v>
      </c>
      <c r="C13" s="12">
        <v>855</v>
      </c>
      <c r="D13" s="113">
        <v>893</v>
      </c>
      <c r="E13" s="110" t="s">
        <v>566</v>
      </c>
      <c r="F13" s="25"/>
      <c r="G13" s="117" t="s">
        <v>499</v>
      </c>
      <c r="H13" s="26"/>
      <c r="I13" s="22">
        <v>42000000</v>
      </c>
      <c r="J13" s="22">
        <v>5800000</v>
      </c>
      <c r="K13" s="137">
        <f t="shared" si="1"/>
        <v>36200000</v>
      </c>
      <c r="L13" s="105"/>
      <c r="M13" s="105"/>
      <c r="N13" s="104"/>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row>
    <row r="14" spans="1:166" s="3" customFormat="1" ht="15">
      <c r="A14" s="136">
        <v>43982</v>
      </c>
      <c r="B14" s="130">
        <v>601</v>
      </c>
      <c r="C14" s="12">
        <v>870</v>
      </c>
      <c r="D14" s="113">
        <v>904</v>
      </c>
      <c r="E14" s="110" t="s">
        <v>573</v>
      </c>
      <c r="F14" s="25"/>
      <c r="G14" s="117" t="s">
        <v>504</v>
      </c>
      <c r="H14" s="26"/>
      <c r="I14" s="22">
        <v>66500000</v>
      </c>
      <c r="J14" s="22">
        <v>9500000</v>
      </c>
      <c r="K14" s="137">
        <f t="shared" si="1"/>
        <v>57000000</v>
      </c>
      <c r="L14" s="105"/>
      <c r="M14" s="105"/>
      <c r="N14" s="104"/>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row>
    <row r="15" spans="1:166" s="3" customFormat="1" ht="15">
      <c r="A15" s="136">
        <v>43982</v>
      </c>
      <c r="B15" s="130">
        <v>584</v>
      </c>
      <c r="C15" s="12">
        <v>854</v>
      </c>
      <c r="D15" s="113">
        <v>905</v>
      </c>
      <c r="E15" s="110" t="s">
        <v>566</v>
      </c>
      <c r="F15" s="25"/>
      <c r="G15" s="117" t="s">
        <v>505</v>
      </c>
      <c r="H15" s="26"/>
      <c r="I15" s="22">
        <v>24000000</v>
      </c>
      <c r="J15" s="22">
        <v>5600000</v>
      </c>
      <c r="K15" s="137">
        <f t="shared" si="1"/>
        <v>18400000</v>
      </c>
      <c r="L15" s="105"/>
      <c r="M15" s="105"/>
      <c r="N15" s="104"/>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row>
    <row r="16" spans="1:166" s="3" customFormat="1" ht="15">
      <c r="A16" s="136">
        <v>43982</v>
      </c>
      <c r="B16" s="130">
        <v>607</v>
      </c>
      <c r="C16" s="12">
        <v>873</v>
      </c>
      <c r="D16" s="113">
        <v>912</v>
      </c>
      <c r="E16" s="110" t="s">
        <v>568</v>
      </c>
      <c r="F16" s="25"/>
      <c r="G16" s="117" t="s">
        <v>510</v>
      </c>
      <c r="H16" s="26"/>
      <c r="I16" s="22">
        <v>24000000</v>
      </c>
      <c r="J16" s="22">
        <v>5200000</v>
      </c>
      <c r="K16" s="137">
        <f t="shared" si="1"/>
        <v>18800000</v>
      </c>
      <c r="L16" s="105"/>
      <c r="M16" s="105"/>
      <c r="N16" s="104"/>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row>
    <row r="17" spans="1:166" s="3" customFormat="1" ht="15">
      <c r="A17" s="136">
        <v>43982</v>
      </c>
      <c r="B17" s="130">
        <v>623</v>
      </c>
      <c r="C17" s="12">
        <v>884</v>
      </c>
      <c r="D17" s="113">
        <v>913</v>
      </c>
      <c r="E17" s="110" t="s">
        <v>568</v>
      </c>
      <c r="F17" s="25"/>
      <c r="G17" s="117" t="s">
        <v>511</v>
      </c>
      <c r="H17" s="26"/>
      <c r="I17" s="22">
        <v>42000000</v>
      </c>
      <c r="J17" s="22">
        <v>5800000</v>
      </c>
      <c r="K17" s="137">
        <f t="shared" si="1"/>
        <v>36200000</v>
      </c>
      <c r="L17" s="105"/>
      <c r="M17" s="105"/>
      <c r="N17" s="104"/>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row>
    <row r="18" spans="1:166" s="3" customFormat="1" ht="15">
      <c r="A18" s="136">
        <v>43982</v>
      </c>
      <c r="B18" s="130">
        <v>620</v>
      </c>
      <c r="C18" s="12">
        <v>879</v>
      </c>
      <c r="D18" s="113">
        <v>915</v>
      </c>
      <c r="E18" s="110" t="s">
        <v>578</v>
      </c>
      <c r="F18" s="25"/>
      <c r="G18" s="117" t="s">
        <v>513</v>
      </c>
      <c r="H18" s="26"/>
      <c r="I18" s="22">
        <v>26600000</v>
      </c>
      <c r="J18" s="22">
        <v>3673333</v>
      </c>
      <c r="K18" s="137">
        <f t="shared" si="1"/>
        <v>22926667</v>
      </c>
      <c r="L18" s="105"/>
      <c r="M18" s="105"/>
      <c r="N18" s="104"/>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row>
    <row r="19" spans="1:166" s="3" customFormat="1" ht="15">
      <c r="A19" s="136">
        <v>43982</v>
      </c>
      <c r="B19" s="130">
        <v>627</v>
      </c>
      <c r="C19" s="12">
        <v>885</v>
      </c>
      <c r="D19" s="113">
        <v>917</v>
      </c>
      <c r="E19" s="110" t="s">
        <v>568</v>
      </c>
      <c r="F19" s="25"/>
      <c r="G19" s="117" t="s">
        <v>515</v>
      </c>
      <c r="H19" s="26"/>
      <c r="I19" s="22">
        <v>24000000</v>
      </c>
      <c r="J19" s="22">
        <v>5600000</v>
      </c>
      <c r="K19" s="137">
        <f t="shared" si="1"/>
        <v>18400000</v>
      </c>
      <c r="L19" s="105"/>
      <c r="M19" s="105"/>
      <c r="N19" s="104"/>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row>
    <row r="20" spans="1:166" s="3" customFormat="1" ht="15">
      <c r="A20" s="136">
        <v>43982</v>
      </c>
      <c r="B20" s="130">
        <v>625</v>
      </c>
      <c r="C20" s="12">
        <v>882</v>
      </c>
      <c r="D20" s="113">
        <v>919</v>
      </c>
      <c r="E20" s="110" t="s">
        <v>580</v>
      </c>
      <c r="F20" s="25"/>
      <c r="G20" s="117" t="s">
        <v>516</v>
      </c>
      <c r="H20" s="26"/>
      <c r="I20" s="22">
        <v>56000000</v>
      </c>
      <c r="J20" s="22">
        <v>7733333</v>
      </c>
      <c r="K20" s="137">
        <f t="shared" si="1"/>
        <v>48266667</v>
      </c>
      <c r="L20" s="105"/>
      <c r="M20" s="105"/>
      <c r="N20" s="104"/>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row>
    <row r="21" spans="1:166" s="3" customFormat="1" ht="15">
      <c r="A21" s="136">
        <v>43982</v>
      </c>
      <c r="B21" s="130">
        <v>626</v>
      </c>
      <c r="C21" s="12">
        <v>883</v>
      </c>
      <c r="D21" s="113">
        <v>920</v>
      </c>
      <c r="E21" s="110" t="s">
        <v>568</v>
      </c>
      <c r="F21" s="25"/>
      <c r="G21" s="117" t="s">
        <v>517</v>
      </c>
      <c r="H21" s="26"/>
      <c r="I21" s="22">
        <v>42000000</v>
      </c>
      <c r="J21" s="22">
        <v>0</v>
      </c>
      <c r="K21" s="137">
        <f t="shared" si="1"/>
        <v>42000000</v>
      </c>
      <c r="L21" s="105"/>
      <c r="M21" s="105"/>
      <c r="N21" s="104"/>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row>
    <row r="22" spans="1:166" s="3" customFormat="1" ht="15.75" thickBot="1">
      <c r="A22" s="138">
        <v>43982</v>
      </c>
      <c r="B22" s="139">
        <v>605</v>
      </c>
      <c r="C22" s="140">
        <v>872</v>
      </c>
      <c r="D22" s="141">
        <v>925</v>
      </c>
      <c r="E22" s="142" t="s">
        <v>580</v>
      </c>
      <c r="F22" s="143"/>
      <c r="G22" s="147" t="s">
        <v>519</v>
      </c>
      <c r="H22" s="144"/>
      <c r="I22" s="145">
        <v>32000000</v>
      </c>
      <c r="J22" s="145">
        <v>7733333</v>
      </c>
      <c r="K22" s="146">
        <f t="shared" si="1"/>
        <v>24266667</v>
      </c>
      <c r="L22" s="105"/>
      <c r="M22" s="114"/>
      <c r="N22" s="104"/>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row>
    <row r="23" spans="1:11" ht="13.5" thickBot="1">
      <c r="A23" s="149"/>
      <c r="B23" s="150"/>
      <c r="C23" s="150"/>
      <c r="D23" s="150"/>
      <c r="E23" s="387" t="s">
        <v>637</v>
      </c>
      <c r="F23" s="387"/>
      <c r="G23" s="387"/>
      <c r="H23" s="387"/>
      <c r="I23" s="151">
        <f>SUM(I7:I22)</f>
        <v>602400000</v>
      </c>
      <c r="J23" s="151">
        <f>SUM(J7:J22)</f>
        <v>89493332</v>
      </c>
      <c r="K23" s="152">
        <f>SUM(K7:K22)</f>
        <v>512906668</v>
      </c>
    </row>
    <row r="28" spans="1:11" s="3" customFormat="1" ht="15">
      <c r="A28" s="178">
        <v>44138</v>
      </c>
      <c r="B28" s="181" t="s">
        <v>1039</v>
      </c>
      <c r="C28" s="179" t="s">
        <v>1634</v>
      </c>
      <c r="D28" s="180" t="s">
        <v>1635</v>
      </c>
      <c r="E28" s="155" t="s">
        <v>1659</v>
      </c>
      <c r="F28" s="182"/>
      <c r="G28" s="124" t="s">
        <v>1026</v>
      </c>
      <c r="H28" s="26"/>
      <c r="I28" s="22">
        <v>7333333</v>
      </c>
      <c r="J28" s="22">
        <v>0</v>
      </c>
      <c r="K28" s="22">
        <f t="shared" si="2" ref="K28:K39">+I28-J28</f>
        <v>7333333</v>
      </c>
    </row>
    <row r="29" spans="1:11" s="3" customFormat="1" ht="15">
      <c r="A29" s="178">
        <v>44138</v>
      </c>
      <c r="B29" s="112" t="s">
        <v>1046</v>
      </c>
      <c r="C29" s="12" t="s">
        <v>1451</v>
      </c>
      <c r="D29" s="171" t="s">
        <v>1636</v>
      </c>
      <c r="E29" s="158" t="s">
        <v>221</v>
      </c>
      <c r="F29" s="183"/>
      <c r="G29" s="125" t="s">
        <v>1028</v>
      </c>
      <c r="H29" s="26"/>
      <c r="I29" s="22">
        <v>15400000</v>
      </c>
      <c r="J29" s="22">
        <v>0</v>
      </c>
      <c r="K29" s="22">
        <f t="shared" si="2"/>
        <v>15400000</v>
      </c>
    </row>
    <row r="30" spans="1:11" s="3" customFormat="1" ht="15">
      <c r="A30" s="178">
        <v>44138</v>
      </c>
      <c r="B30" s="112" t="s">
        <v>1637</v>
      </c>
      <c r="C30" s="12" t="s">
        <v>1638</v>
      </c>
      <c r="D30" s="171" t="s">
        <v>1639</v>
      </c>
      <c r="E30" s="158" t="s">
        <v>1660</v>
      </c>
      <c r="F30" s="183"/>
      <c r="G30" s="125" t="s">
        <v>1628</v>
      </c>
      <c r="H30" s="26"/>
      <c r="I30" s="22">
        <v>17466667</v>
      </c>
      <c r="J30" s="22">
        <v>8000000</v>
      </c>
      <c r="K30" s="22">
        <f t="shared" si="2"/>
        <v>9466667</v>
      </c>
    </row>
    <row r="31" spans="1:11" s="3" customFormat="1" ht="15">
      <c r="A31" s="178">
        <v>44139</v>
      </c>
      <c r="B31" s="112" t="s">
        <v>1640</v>
      </c>
      <c r="C31" s="12" t="s">
        <v>1641</v>
      </c>
      <c r="D31" s="171" t="s">
        <v>1642</v>
      </c>
      <c r="E31" s="158" t="s">
        <v>1661</v>
      </c>
      <c r="F31" s="183"/>
      <c r="G31" s="125" t="s">
        <v>1629</v>
      </c>
      <c r="H31" s="26"/>
      <c r="I31" s="22">
        <v>14413332</v>
      </c>
      <c r="J31" s="22">
        <v>0</v>
      </c>
      <c r="K31" s="22">
        <f t="shared" si="2"/>
        <v>14413332</v>
      </c>
    </row>
    <row r="32" spans="1:11" s="3" customFormat="1" ht="15">
      <c r="A32" s="178">
        <v>44139</v>
      </c>
      <c r="B32" s="112" t="s">
        <v>1481</v>
      </c>
      <c r="C32" s="12" t="s">
        <v>1459</v>
      </c>
      <c r="D32" s="171" t="s">
        <v>1643</v>
      </c>
      <c r="E32" s="158" t="s">
        <v>1662</v>
      </c>
      <c r="F32" s="183"/>
      <c r="G32" s="125" t="s">
        <v>1630</v>
      </c>
      <c r="H32" s="26"/>
      <c r="I32" s="22">
        <v>21466666</v>
      </c>
      <c r="J32" s="22">
        <v>11200000</v>
      </c>
      <c r="K32" s="22">
        <f t="shared" si="2"/>
        <v>10266666</v>
      </c>
    </row>
    <row r="33" spans="1:11" s="3" customFormat="1" ht="15">
      <c r="A33" s="178">
        <v>44139</v>
      </c>
      <c r="B33" s="112" t="s">
        <v>1055</v>
      </c>
      <c r="C33" s="12" t="s">
        <v>1644</v>
      </c>
      <c r="D33" s="171" t="s">
        <v>1645</v>
      </c>
      <c r="E33" s="158" t="s">
        <v>283</v>
      </c>
      <c r="F33" s="183"/>
      <c r="G33" s="125" t="s">
        <v>1031</v>
      </c>
      <c r="H33" s="26"/>
      <c r="I33" s="22">
        <v>27336533</v>
      </c>
      <c r="J33" s="22">
        <v>0</v>
      </c>
      <c r="K33" s="22">
        <f t="shared" si="2"/>
        <v>27336533</v>
      </c>
    </row>
    <row r="34" spans="1:11" s="3" customFormat="1" ht="15">
      <c r="A34" s="178">
        <v>44139</v>
      </c>
      <c r="B34" s="112" t="s">
        <v>1396</v>
      </c>
      <c r="C34" s="12" t="s">
        <v>1646</v>
      </c>
      <c r="D34" s="171" t="s">
        <v>1647</v>
      </c>
      <c r="E34" s="158" t="s">
        <v>1663</v>
      </c>
      <c r="F34" s="183"/>
      <c r="G34" s="125" t="s">
        <v>1329</v>
      </c>
      <c r="H34" s="26"/>
      <c r="I34" s="22">
        <v>10500000</v>
      </c>
      <c r="J34" s="22">
        <v>4200000</v>
      </c>
      <c r="K34" s="22">
        <f t="shared" si="2"/>
        <v>6300000</v>
      </c>
    </row>
    <row r="35" spans="1:11" s="3" customFormat="1" ht="15">
      <c r="A35" s="178">
        <v>44139</v>
      </c>
      <c r="B35" s="112" t="s">
        <v>1648</v>
      </c>
      <c r="C35" s="12" t="s">
        <v>1649</v>
      </c>
      <c r="D35" s="171" t="s">
        <v>1650</v>
      </c>
      <c r="E35" s="158" t="s">
        <v>1349</v>
      </c>
      <c r="F35" s="183"/>
      <c r="G35" s="125" t="s">
        <v>1631</v>
      </c>
      <c r="H35" s="26"/>
      <c r="I35" s="22">
        <v>18643333</v>
      </c>
      <c r="J35" s="22">
        <v>4700000</v>
      </c>
      <c r="K35" s="22">
        <f t="shared" si="2"/>
        <v>13943333</v>
      </c>
    </row>
    <row r="36" spans="1:11" s="3" customFormat="1" ht="15">
      <c r="A36" s="178">
        <v>44139</v>
      </c>
      <c r="B36" s="112" t="s">
        <v>1059</v>
      </c>
      <c r="C36" s="12" t="s">
        <v>1651</v>
      </c>
      <c r="D36" s="171" t="s">
        <v>1652</v>
      </c>
      <c r="E36" s="158" t="s">
        <v>1662</v>
      </c>
      <c r="F36" s="183"/>
      <c r="G36" s="125" t="s">
        <v>1033</v>
      </c>
      <c r="H36" s="26"/>
      <c r="I36" s="22">
        <v>15300000</v>
      </c>
      <c r="J36" s="22">
        <v>5400000</v>
      </c>
      <c r="K36" s="22">
        <f t="shared" si="2"/>
        <v>9900000</v>
      </c>
    </row>
    <row r="37" spans="1:11" s="3" customFormat="1" ht="15">
      <c r="A37" s="178">
        <v>44139</v>
      </c>
      <c r="B37" s="112" t="s">
        <v>1653</v>
      </c>
      <c r="C37" s="12" t="s">
        <v>1654</v>
      </c>
      <c r="D37" s="171" t="s">
        <v>1655</v>
      </c>
      <c r="E37" s="158" t="s">
        <v>1664</v>
      </c>
      <c r="F37" s="183"/>
      <c r="G37" s="125" t="s">
        <v>1632</v>
      </c>
      <c r="H37" s="26"/>
      <c r="I37" s="22">
        <v>3066667</v>
      </c>
      <c r="J37" s="22">
        <v>3066667</v>
      </c>
      <c r="K37" s="22">
        <f t="shared" si="2"/>
        <v>0</v>
      </c>
    </row>
    <row r="38" spans="1:11" s="3" customFormat="1" ht="15">
      <c r="A38" s="111">
        <v>44139</v>
      </c>
      <c r="B38" s="112" t="s">
        <v>1653</v>
      </c>
      <c r="C38" s="12" t="s">
        <v>1654</v>
      </c>
      <c r="D38" s="171" t="s">
        <v>1656</v>
      </c>
      <c r="E38" s="158" t="s">
        <v>1664</v>
      </c>
      <c r="F38" s="183"/>
      <c r="G38" s="125" t="s">
        <v>1633</v>
      </c>
      <c r="H38" s="26"/>
      <c r="I38" s="22">
        <v>20533333</v>
      </c>
      <c r="J38" s="22">
        <v>4800000</v>
      </c>
      <c r="K38" s="22">
        <f t="shared" si="2"/>
        <v>15733333</v>
      </c>
    </row>
    <row r="39" spans="1:15" s="3" customFormat="1" ht="15">
      <c r="A39" s="111">
        <v>44148</v>
      </c>
      <c r="B39" s="112" t="s">
        <v>915</v>
      </c>
      <c r="C39" s="12" t="s">
        <v>1657</v>
      </c>
      <c r="D39" s="171" t="s">
        <v>1658</v>
      </c>
      <c r="E39" s="158" t="s">
        <v>411</v>
      </c>
      <c r="F39" s="183"/>
      <c r="G39" s="125" t="s">
        <v>1328</v>
      </c>
      <c r="H39" s="26"/>
      <c r="I39" s="22">
        <v>4200000</v>
      </c>
      <c r="J39" s="22">
        <v>4200000</v>
      </c>
      <c r="K39" s="22">
        <f t="shared" si="2"/>
        <v>0</v>
      </c>
      <c r="O39" s="68">
        <f>+'1128'!I64-7136809601</f>
        <v>-6883134204</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4841a08-7bda-4199-986f-15c43d16bd4d}">
  <sheetPr codeName="Hoja2">
    <tabColor theme="3" tint="0.7999799847602844"/>
  </sheetPr>
  <dimension ref="A1:R70"/>
  <sheetViews>
    <sheetView workbookViewId="0" topLeftCell="A25">
      <selection pane="topLeft" activeCell="J64" sqref="J64"/>
    </sheetView>
  </sheetViews>
  <sheetFormatPr defaultColWidth="11.424285714285714" defaultRowHeight="15"/>
  <cols>
    <col min="1" max="1" width="14.714285714285714" style="3" customWidth="1"/>
    <col min="2" max="2" width="13.571428571428571" style="90" customWidth="1"/>
    <col min="3" max="3" width="8.714285714285714" style="90" customWidth="1"/>
    <col min="4" max="4" width="11.571428571428571" style="3" customWidth="1"/>
    <col min="5" max="5" width="15.714285714285714" style="96" customWidth="1"/>
    <col min="6" max="6" width="14.714285714285714" style="3" customWidth="1"/>
    <col min="7" max="7" width="15.714285714285714" style="85" customWidth="1"/>
    <col min="8" max="8" width="15.714285714285714" style="3" customWidth="1"/>
    <col min="9" max="11" width="16.428571428571427" style="3" customWidth="1"/>
    <col min="12" max="13" width="15.714285714285714" style="3" customWidth="1"/>
    <col min="14" max="14" width="13.285714285714286" style="3" bestFit="1" customWidth="1"/>
    <col min="15" max="15" width="11.428571428571429" style="3"/>
    <col min="16" max="16" width="12" style="3" bestFit="1" customWidth="1"/>
    <col min="17" max="17" width="12.285714285714286" style="3" bestFit="1" customWidth="1"/>
    <col min="18" max="16384" width="11.428571428571429" style="3"/>
  </cols>
  <sheetData>
    <row r="1" spans="1:13" ht="12.75" customHeight="1" hidden="1">
      <c r="A1" s="1" t="s">
        <v>47</v>
      </c>
      <c r="B1" s="86"/>
      <c r="C1" s="86"/>
      <c r="D1" s="1"/>
      <c r="E1" s="92"/>
      <c r="F1" s="1"/>
      <c r="G1" s="81"/>
      <c r="H1" s="2"/>
      <c r="I1" s="2"/>
      <c r="J1" s="2"/>
      <c r="K1" s="2"/>
      <c r="L1" s="2"/>
      <c r="M1" s="2"/>
    </row>
    <row r="2" spans="1:13" ht="12.75" customHeight="1">
      <c r="A2" s="2"/>
      <c r="B2" s="87"/>
      <c r="C2" s="87"/>
      <c r="D2" s="2"/>
      <c r="E2" s="92"/>
      <c r="F2" s="2"/>
      <c r="G2" s="81"/>
      <c r="H2" s="2"/>
      <c r="I2" s="2"/>
      <c r="J2" s="2"/>
      <c r="K2" s="2"/>
      <c r="L2" s="2"/>
      <c r="M2" s="4"/>
    </row>
    <row r="3" spans="1:13" ht="15" customHeight="1">
      <c r="A3" s="74">
        <v>1128</v>
      </c>
      <c r="B3" s="375" t="s">
        <v>21</v>
      </c>
      <c r="C3" s="375"/>
      <c r="D3" s="375"/>
      <c r="E3" s="375"/>
      <c r="F3" s="375"/>
      <c r="G3" s="375"/>
      <c r="H3" s="375"/>
      <c r="I3" s="78"/>
      <c r="J3" s="78"/>
      <c r="K3" s="78"/>
      <c r="L3" s="79"/>
      <c r="M3" s="79"/>
    </row>
    <row r="4" spans="1:13" ht="15" customHeight="1">
      <c r="A4" s="74" t="s">
        <v>20</v>
      </c>
      <c r="B4" s="375" t="s">
        <v>22</v>
      </c>
      <c r="C4" s="375"/>
      <c r="D4" s="375"/>
      <c r="E4" s="375"/>
      <c r="F4" s="375"/>
      <c r="G4" s="375"/>
      <c r="H4" s="375"/>
      <c r="I4" s="375"/>
      <c r="J4" s="375"/>
      <c r="K4" s="78"/>
      <c r="L4" s="79"/>
      <c r="M4" s="210">
        <v>44501</v>
      </c>
    </row>
    <row r="5" spans="1:13" ht="12.75" customHeight="1">
      <c r="A5" s="5"/>
      <c r="B5" s="381"/>
      <c r="C5" s="381"/>
      <c r="D5" s="381"/>
      <c r="E5" s="381"/>
      <c r="F5" s="381"/>
      <c r="G5" s="381"/>
      <c r="H5" s="381"/>
      <c r="I5" s="381"/>
      <c r="J5" s="381"/>
      <c r="K5" s="5"/>
      <c r="L5" s="5"/>
      <c r="M5" s="6"/>
    </row>
    <row r="6" spans="1:13" ht="12.75" customHeight="1">
      <c r="A6" s="13"/>
      <c r="B6" s="89"/>
      <c r="C6" s="89"/>
      <c r="D6" s="14"/>
      <c r="E6" s="93"/>
      <c r="F6" s="14"/>
      <c r="G6" s="84"/>
      <c r="H6" s="14"/>
      <c r="I6" s="18"/>
      <c r="J6" s="100"/>
      <c r="K6" s="100"/>
      <c r="L6" s="100"/>
      <c r="M6" s="101"/>
    </row>
    <row r="7" spans="1:13" ht="15">
      <c r="A7" s="371" t="s">
        <v>4</v>
      </c>
      <c r="B7" s="215" t="s">
        <v>10</v>
      </c>
      <c r="C7" s="211" t="s">
        <v>14</v>
      </c>
      <c r="D7" s="215" t="s">
        <v>14</v>
      </c>
      <c r="E7" s="376" t="s">
        <v>12</v>
      </c>
      <c r="F7" s="377"/>
      <c r="G7" s="377"/>
      <c r="H7" s="378"/>
      <c r="I7" s="371" t="s">
        <v>6</v>
      </c>
      <c r="J7" s="211"/>
      <c r="K7" s="211"/>
      <c r="L7" s="371" t="s">
        <v>5</v>
      </c>
      <c r="M7" s="211" t="s">
        <v>0</v>
      </c>
    </row>
    <row r="8" spans="1:13" ht="24">
      <c r="A8" s="372"/>
      <c r="B8" s="213" t="s">
        <v>11</v>
      </c>
      <c r="C8" s="213" t="s">
        <v>9</v>
      </c>
      <c r="D8" s="213" t="s">
        <v>8</v>
      </c>
      <c r="E8" s="376" t="s">
        <v>2</v>
      </c>
      <c r="F8" s="378"/>
      <c r="G8" s="377" t="s">
        <v>7</v>
      </c>
      <c r="H8" s="378"/>
      <c r="I8" s="372"/>
      <c r="J8" s="213" t="s">
        <v>1978</v>
      </c>
      <c r="K8" s="214" t="s">
        <v>1979</v>
      </c>
      <c r="L8" s="372"/>
      <c r="M8" s="213" t="s">
        <v>1</v>
      </c>
    </row>
    <row r="9" spans="1:13" ht="15">
      <c r="A9" s="23">
        <v>43837</v>
      </c>
      <c r="B9" s="80">
        <v>208</v>
      </c>
      <c r="C9" s="12">
        <v>17</v>
      </c>
      <c r="D9" s="24">
        <v>4</v>
      </c>
      <c r="E9" s="96" t="s">
        <v>86</v>
      </c>
      <c r="F9" s="25"/>
      <c r="G9" s="126" t="s">
        <v>105</v>
      </c>
      <c r="H9" s="26"/>
      <c r="I9" s="22">
        <v>141333</v>
      </c>
      <c r="J9" s="22">
        <v>141333</v>
      </c>
      <c r="K9" s="22">
        <f>+I9-J9</f>
        <v>0</v>
      </c>
      <c r="L9" s="22"/>
      <c r="M9" s="22">
        <f>+K9-L9</f>
        <v>0</v>
      </c>
    </row>
    <row r="10" spans="1:13" ht="15">
      <c r="A10" s="23">
        <v>43838</v>
      </c>
      <c r="B10" s="80">
        <v>555</v>
      </c>
      <c r="C10" s="12">
        <v>26</v>
      </c>
      <c r="D10" s="24">
        <v>14</v>
      </c>
      <c r="E10" s="96" t="s">
        <v>87</v>
      </c>
      <c r="F10" s="25"/>
      <c r="G10" s="126" t="s">
        <v>107</v>
      </c>
      <c r="H10" s="26"/>
      <c r="I10" s="22">
        <v>80033</v>
      </c>
      <c r="J10" s="22">
        <v>80033</v>
      </c>
      <c r="K10" s="22">
        <f t="shared" si="0" ref="K10:K63">+I10-J10</f>
        <v>0</v>
      </c>
      <c r="L10" s="22"/>
      <c r="M10" s="22">
        <f t="shared" si="1" ref="M10:M63">+K10-L10</f>
        <v>0</v>
      </c>
    </row>
    <row r="11" spans="1:13" s="104" customFormat="1" ht="15">
      <c r="A11" s="23">
        <v>43844</v>
      </c>
      <c r="B11" s="80">
        <v>3</v>
      </c>
      <c r="C11" s="12">
        <v>42</v>
      </c>
      <c r="D11" s="24">
        <v>38</v>
      </c>
      <c r="E11" s="96" t="s">
        <v>89</v>
      </c>
      <c r="F11" s="25"/>
      <c r="G11" s="126" t="s">
        <v>112</v>
      </c>
      <c r="H11" s="26"/>
      <c r="I11" s="22">
        <v>6160000</v>
      </c>
      <c r="J11" s="22">
        <v>560000</v>
      </c>
      <c r="K11" s="22">
        <f t="shared" si="0"/>
        <v>5600000</v>
      </c>
      <c r="L11" s="22">
        <v>5600000</v>
      </c>
      <c r="M11" s="22">
        <f t="shared" si="1"/>
        <v>0</v>
      </c>
    </row>
    <row r="12" spans="1:13" s="104" customFormat="1" ht="15">
      <c r="A12" s="23">
        <v>43844</v>
      </c>
      <c r="B12" s="80">
        <v>714</v>
      </c>
      <c r="C12" s="12">
        <v>51</v>
      </c>
      <c r="D12" s="24">
        <v>43</v>
      </c>
      <c r="E12" s="96" t="s">
        <v>90</v>
      </c>
      <c r="F12" s="25"/>
      <c r="G12" s="126" t="s">
        <v>114</v>
      </c>
      <c r="H12" s="26"/>
      <c r="I12" s="22">
        <v>950000</v>
      </c>
      <c r="J12" s="22"/>
      <c r="K12" s="22">
        <f t="shared" si="0"/>
        <v>950000</v>
      </c>
      <c r="L12" s="22">
        <v>950000</v>
      </c>
      <c r="M12" s="22">
        <f t="shared" si="1"/>
        <v>0</v>
      </c>
    </row>
    <row r="13" spans="1:13" s="104" customFormat="1" ht="15">
      <c r="A13" s="23">
        <v>43847</v>
      </c>
      <c r="B13" s="80">
        <v>6</v>
      </c>
      <c r="C13" s="12">
        <v>62</v>
      </c>
      <c r="D13" s="24">
        <v>81</v>
      </c>
      <c r="E13" s="96" t="s">
        <v>93</v>
      </c>
      <c r="F13" s="25"/>
      <c r="G13" s="126" t="s">
        <v>120</v>
      </c>
      <c r="H13" s="26"/>
      <c r="I13" s="22">
        <v>186667</v>
      </c>
      <c r="J13" s="22">
        <v>186667</v>
      </c>
      <c r="K13" s="22">
        <f t="shared" si="0"/>
        <v>0</v>
      </c>
      <c r="L13" s="22"/>
      <c r="M13" s="22">
        <f t="shared" si="1"/>
        <v>0</v>
      </c>
    </row>
    <row r="14" spans="1:13" s="104" customFormat="1" ht="15">
      <c r="A14" s="23">
        <v>43850</v>
      </c>
      <c r="B14" s="80">
        <v>9</v>
      </c>
      <c r="C14" s="12">
        <v>103</v>
      </c>
      <c r="D14" s="24">
        <v>96</v>
      </c>
      <c r="E14" s="96" t="s">
        <v>94</v>
      </c>
      <c r="F14" s="25"/>
      <c r="G14" s="126" t="s">
        <v>122</v>
      </c>
      <c r="H14" s="26"/>
      <c r="I14" s="22">
        <v>2850000</v>
      </c>
      <c r="J14" s="22"/>
      <c r="K14" s="22">
        <f t="shared" si="0"/>
        <v>2850000</v>
      </c>
      <c r="L14" s="318">
        <v>2850000</v>
      </c>
      <c r="M14" s="22">
        <f t="shared" si="1"/>
        <v>0</v>
      </c>
    </row>
    <row r="15" spans="1:13" s="104" customFormat="1" ht="15">
      <c r="A15" s="23">
        <v>43850</v>
      </c>
      <c r="B15" s="80">
        <v>20</v>
      </c>
      <c r="C15" s="12">
        <v>105</v>
      </c>
      <c r="D15" s="24">
        <v>100</v>
      </c>
      <c r="E15" s="96" t="s">
        <v>95</v>
      </c>
      <c r="F15" s="25"/>
      <c r="G15" s="126" t="s">
        <v>123</v>
      </c>
      <c r="H15" s="26"/>
      <c r="I15" s="22">
        <v>1400000</v>
      </c>
      <c r="J15" s="22"/>
      <c r="K15" s="22">
        <f t="shared" si="0"/>
        <v>1400000</v>
      </c>
      <c r="L15" s="22">
        <v>1400000</v>
      </c>
      <c r="M15" s="22">
        <f t="shared" si="1"/>
        <v>0</v>
      </c>
    </row>
    <row r="16" spans="1:13" s="104" customFormat="1" ht="15">
      <c r="A16" s="23">
        <v>43850</v>
      </c>
      <c r="B16" s="80">
        <v>16</v>
      </c>
      <c r="C16" s="12">
        <v>108</v>
      </c>
      <c r="D16" s="24">
        <v>103</v>
      </c>
      <c r="E16" s="96" t="s">
        <v>95</v>
      </c>
      <c r="F16" s="25"/>
      <c r="G16" s="126" t="s">
        <v>124</v>
      </c>
      <c r="H16" s="26"/>
      <c r="I16" s="22">
        <v>1400000</v>
      </c>
      <c r="J16" s="22"/>
      <c r="K16" s="22">
        <f t="shared" si="0"/>
        <v>1400000</v>
      </c>
      <c r="L16" s="22">
        <v>1400000</v>
      </c>
      <c r="M16" s="22">
        <f t="shared" si="1"/>
        <v>0</v>
      </c>
    </row>
    <row r="17" spans="1:13" s="104" customFormat="1" ht="15">
      <c r="A17" s="23">
        <v>43851</v>
      </c>
      <c r="B17" s="80">
        <v>7</v>
      </c>
      <c r="C17" s="12">
        <v>92</v>
      </c>
      <c r="D17" s="24">
        <v>104</v>
      </c>
      <c r="E17" s="96" t="s">
        <v>96</v>
      </c>
      <c r="F17" s="25"/>
      <c r="G17" s="126" t="s">
        <v>125</v>
      </c>
      <c r="H17" s="26"/>
      <c r="I17" s="22">
        <v>416667</v>
      </c>
      <c r="J17" s="22">
        <v>416667</v>
      </c>
      <c r="K17" s="22">
        <f t="shared" si="0"/>
        <v>0</v>
      </c>
      <c r="L17" s="22"/>
      <c r="M17" s="22">
        <f t="shared" si="1"/>
        <v>0</v>
      </c>
    </row>
    <row r="18" spans="1:13" s="104" customFormat="1" ht="15">
      <c r="A18" s="23">
        <v>43858</v>
      </c>
      <c r="B18" s="80">
        <v>57</v>
      </c>
      <c r="C18" s="12">
        <v>164</v>
      </c>
      <c r="D18" s="24">
        <v>145</v>
      </c>
      <c r="E18" s="96" t="s">
        <v>100</v>
      </c>
      <c r="F18" s="25"/>
      <c r="G18" s="126" t="s">
        <v>131</v>
      </c>
      <c r="H18" s="26"/>
      <c r="I18" s="22">
        <v>3733333</v>
      </c>
      <c r="J18" s="22"/>
      <c r="K18" s="22">
        <f t="shared" si="0"/>
        <v>3733333</v>
      </c>
      <c r="L18" s="22">
        <v>3733333</v>
      </c>
      <c r="M18" s="22">
        <f t="shared" si="1"/>
        <v>0</v>
      </c>
    </row>
    <row r="19" spans="1:13" s="104" customFormat="1" ht="15">
      <c r="A19" s="23">
        <v>43859</v>
      </c>
      <c r="B19" s="80">
        <v>61</v>
      </c>
      <c r="C19" s="12">
        <v>171</v>
      </c>
      <c r="D19" s="24">
        <v>156</v>
      </c>
      <c r="E19" s="96" t="s">
        <v>102</v>
      </c>
      <c r="F19" s="25"/>
      <c r="G19" s="126" t="s">
        <v>133</v>
      </c>
      <c r="H19" s="26"/>
      <c r="I19" s="22">
        <v>3920000</v>
      </c>
      <c r="J19" s="22"/>
      <c r="K19" s="22">
        <f t="shared" si="0"/>
        <v>3920000</v>
      </c>
      <c r="L19" s="22">
        <v>3920000</v>
      </c>
      <c r="M19" s="22">
        <f t="shared" si="1"/>
        <v>0</v>
      </c>
    </row>
    <row r="20" spans="1:13" s="104" customFormat="1" ht="15">
      <c r="A20" s="23">
        <v>43859</v>
      </c>
      <c r="B20" s="80">
        <v>66</v>
      </c>
      <c r="C20" s="12">
        <v>173</v>
      </c>
      <c r="D20" s="24">
        <v>158</v>
      </c>
      <c r="E20" s="96" t="s">
        <v>103</v>
      </c>
      <c r="F20" s="25"/>
      <c r="G20" s="126" t="s">
        <v>134</v>
      </c>
      <c r="H20" s="26"/>
      <c r="I20" s="22">
        <v>7153333</v>
      </c>
      <c r="J20" s="22"/>
      <c r="K20" s="22">
        <f t="shared" si="0"/>
        <v>7153333</v>
      </c>
      <c r="L20" s="22">
        <v>7153333</v>
      </c>
      <c r="M20" s="22">
        <f t="shared" si="1"/>
        <v>0</v>
      </c>
    </row>
    <row r="21" spans="1:13" s="104" customFormat="1" ht="15">
      <c r="A21" s="23">
        <v>43860</v>
      </c>
      <c r="B21" s="80">
        <v>53</v>
      </c>
      <c r="C21" s="12">
        <v>160</v>
      </c>
      <c r="D21" s="24">
        <v>161</v>
      </c>
      <c r="E21" s="96" t="s">
        <v>102</v>
      </c>
      <c r="F21" s="25"/>
      <c r="G21" s="126" t="s">
        <v>136</v>
      </c>
      <c r="H21" s="26"/>
      <c r="I21" s="22">
        <v>8260000</v>
      </c>
      <c r="J21" s="22"/>
      <c r="K21" s="22">
        <f t="shared" si="0"/>
        <v>8260000</v>
      </c>
      <c r="L21" s="22">
        <v>8260000</v>
      </c>
      <c r="M21" s="22">
        <f t="shared" si="1"/>
        <v>0</v>
      </c>
    </row>
    <row r="22" spans="1:13" s="104" customFormat="1" ht="15">
      <c r="A22" s="23">
        <v>43860</v>
      </c>
      <c r="B22" s="80">
        <v>71</v>
      </c>
      <c r="C22" s="12">
        <v>184</v>
      </c>
      <c r="D22" s="24">
        <v>162</v>
      </c>
      <c r="E22" s="96" t="s">
        <v>104</v>
      </c>
      <c r="F22" s="25"/>
      <c r="G22" s="126" t="s">
        <v>137</v>
      </c>
      <c r="H22" s="26"/>
      <c r="I22" s="22">
        <v>5800000</v>
      </c>
      <c r="J22" s="22"/>
      <c r="K22" s="22">
        <f t="shared" si="0"/>
        <v>5800000</v>
      </c>
      <c r="L22" s="22">
        <v>5800000</v>
      </c>
      <c r="M22" s="22">
        <f t="shared" si="1"/>
        <v>0</v>
      </c>
    </row>
    <row r="23" spans="1:13" s="104" customFormat="1" ht="15">
      <c r="A23" s="23">
        <v>43860</v>
      </c>
      <c r="B23" s="80">
        <v>73</v>
      </c>
      <c r="C23" s="12">
        <v>182</v>
      </c>
      <c r="D23" s="24">
        <v>168</v>
      </c>
      <c r="E23" s="119" t="s">
        <v>104</v>
      </c>
      <c r="F23" s="25"/>
      <c r="G23" s="126" t="s">
        <v>176</v>
      </c>
      <c r="H23" s="26"/>
      <c r="I23" s="22">
        <v>8410000</v>
      </c>
      <c r="J23" s="22"/>
      <c r="K23" s="22">
        <f t="shared" si="0"/>
        <v>8410000</v>
      </c>
      <c r="L23" s="22">
        <v>8410000</v>
      </c>
      <c r="M23" s="22">
        <f t="shared" si="1"/>
        <v>0</v>
      </c>
    </row>
    <row r="24" spans="1:13" s="104" customFormat="1" ht="15">
      <c r="A24" s="23">
        <v>43860</v>
      </c>
      <c r="B24" s="80">
        <v>59</v>
      </c>
      <c r="C24" s="12">
        <v>172</v>
      </c>
      <c r="D24" s="24">
        <v>172</v>
      </c>
      <c r="E24" s="119" t="s">
        <v>175</v>
      </c>
      <c r="F24" s="25"/>
      <c r="G24" s="126" t="s">
        <v>178</v>
      </c>
      <c r="H24" s="26"/>
      <c r="I24" s="22">
        <v>6283333</v>
      </c>
      <c r="J24" s="22"/>
      <c r="K24" s="22">
        <f t="shared" si="0"/>
        <v>6283333</v>
      </c>
      <c r="L24" s="22">
        <v>6283333</v>
      </c>
      <c r="M24" s="22">
        <f t="shared" si="1"/>
        <v>0</v>
      </c>
    </row>
    <row r="25" spans="1:13" s="104" customFormat="1" ht="15">
      <c r="A25" s="23">
        <v>43861</v>
      </c>
      <c r="B25" s="80">
        <v>77</v>
      </c>
      <c r="C25" s="12">
        <v>190</v>
      </c>
      <c r="D25" s="24">
        <v>177</v>
      </c>
      <c r="E25" s="119" t="s">
        <v>104</v>
      </c>
      <c r="F25" s="25"/>
      <c r="G25" s="126" t="s">
        <v>179</v>
      </c>
      <c r="H25" s="26"/>
      <c r="I25" s="22">
        <v>6000000</v>
      </c>
      <c r="J25" s="22"/>
      <c r="K25" s="22">
        <f t="shared" si="0"/>
        <v>6000000</v>
      </c>
      <c r="L25" s="22">
        <v>6000000</v>
      </c>
      <c r="M25" s="22">
        <f t="shared" si="1"/>
        <v>0</v>
      </c>
    </row>
    <row r="26" spans="1:13" s="104" customFormat="1" ht="15">
      <c r="A26" s="23">
        <v>43861</v>
      </c>
      <c r="B26" s="80">
        <v>72</v>
      </c>
      <c r="C26" s="12">
        <v>206</v>
      </c>
      <c r="D26" s="24">
        <v>178</v>
      </c>
      <c r="E26" s="119" t="s">
        <v>103</v>
      </c>
      <c r="F26" s="25"/>
      <c r="G26" s="126" t="s">
        <v>180</v>
      </c>
      <c r="H26" s="26"/>
      <c r="I26" s="22">
        <v>8140000</v>
      </c>
      <c r="J26" s="22">
        <v>740000</v>
      </c>
      <c r="K26" s="22">
        <f t="shared" si="0"/>
        <v>7400000</v>
      </c>
      <c r="L26" s="22">
        <v>7400000</v>
      </c>
      <c r="M26" s="22">
        <f t="shared" si="1"/>
        <v>0</v>
      </c>
    </row>
    <row r="27" spans="1:13" s="104" customFormat="1" ht="15">
      <c r="A27" s="23">
        <v>43861</v>
      </c>
      <c r="B27" s="80">
        <v>86</v>
      </c>
      <c r="C27" s="12">
        <v>207</v>
      </c>
      <c r="D27" s="24">
        <v>183</v>
      </c>
      <c r="E27" s="119" t="s">
        <v>103</v>
      </c>
      <c r="F27" s="25"/>
      <c r="G27" s="126" t="s">
        <v>182</v>
      </c>
      <c r="H27" s="26"/>
      <c r="I27" s="22">
        <v>7400000</v>
      </c>
      <c r="J27" s="22"/>
      <c r="K27" s="22">
        <f t="shared" si="0"/>
        <v>7400000</v>
      </c>
      <c r="L27" s="22">
        <v>7400000</v>
      </c>
      <c r="M27" s="22">
        <f t="shared" si="1"/>
        <v>0</v>
      </c>
    </row>
    <row r="28" spans="1:13" s="104" customFormat="1" ht="15">
      <c r="A28" s="23">
        <v>43865</v>
      </c>
      <c r="B28" s="120">
        <v>87</v>
      </c>
      <c r="C28" s="12">
        <v>195</v>
      </c>
      <c r="D28" s="24">
        <v>199</v>
      </c>
      <c r="E28" s="119" t="s">
        <v>226</v>
      </c>
      <c r="F28" s="25"/>
      <c r="G28" s="126" t="s">
        <v>232</v>
      </c>
      <c r="H28" s="26"/>
      <c r="I28" s="22">
        <v>9570000</v>
      </c>
      <c r="J28" s="22">
        <v>870000</v>
      </c>
      <c r="K28" s="22">
        <f t="shared" si="0"/>
        <v>8700000</v>
      </c>
      <c r="L28" s="22">
        <v>8700000</v>
      </c>
      <c r="M28" s="22">
        <f t="shared" si="1"/>
        <v>0</v>
      </c>
    </row>
    <row r="29" spans="1:13" s="104" customFormat="1" ht="15">
      <c r="A29" s="23">
        <v>43866</v>
      </c>
      <c r="B29" s="120">
        <v>102</v>
      </c>
      <c r="C29" s="12">
        <v>226</v>
      </c>
      <c r="D29" s="24">
        <v>209</v>
      </c>
      <c r="E29" s="119" t="s">
        <v>227</v>
      </c>
      <c r="F29" s="25"/>
      <c r="G29" s="126" t="s">
        <v>233</v>
      </c>
      <c r="H29" s="26"/>
      <c r="I29" s="22">
        <v>13200000</v>
      </c>
      <c r="J29" s="22">
        <v>7200000</v>
      </c>
      <c r="K29" s="22">
        <f t="shared" si="0"/>
        <v>6000000</v>
      </c>
      <c r="L29" s="22">
        <v>6000000</v>
      </c>
      <c r="M29" s="22">
        <f t="shared" si="1"/>
        <v>0</v>
      </c>
    </row>
    <row r="30" spans="1:13" ht="15">
      <c r="A30" s="23">
        <v>43871</v>
      </c>
      <c r="B30" s="120">
        <v>74</v>
      </c>
      <c r="C30" s="12">
        <v>189</v>
      </c>
      <c r="D30" s="24">
        <v>232</v>
      </c>
      <c r="E30" s="119" t="s">
        <v>228</v>
      </c>
      <c r="F30" s="25"/>
      <c r="G30" s="126" t="s">
        <v>236</v>
      </c>
      <c r="H30" s="26"/>
      <c r="I30" s="22">
        <v>6233334</v>
      </c>
      <c r="J30" s="22"/>
      <c r="K30" s="22">
        <f t="shared" si="0"/>
        <v>6233334</v>
      </c>
      <c r="L30" s="22">
        <v>6233334</v>
      </c>
      <c r="M30" s="22">
        <f t="shared" si="1"/>
        <v>0</v>
      </c>
    </row>
    <row r="31" spans="1:13" ht="15">
      <c r="A31" s="23">
        <v>43875</v>
      </c>
      <c r="B31" s="120">
        <v>138</v>
      </c>
      <c r="C31" s="12">
        <v>262</v>
      </c>
      <c r="D31" s="24">
        <v>270</v>
      </c>
      <c r="E31" s="119" t="s">
        <v>229</v>
      </c>
      <c r="F31" s="25"/>
      <c r="G31" s="126" t="s">
        <v>237</v>
      </c>
      <c r="H31" s="26"/>
      <c r="I31" s="22">
        <v>2986667</v>
      </c>
      <c r="J31" s="22"/>
      <c r="K31" s="22">
        <f t="shared" si="0"/>
        <v>2986667</v>
      </c>
      <c r="L31" s="22">
        <v>2986667</v>
      </c>
      <c r="M31" s="22">
        <f t="shared" si="1"/>
        <v>0</v>
      </c>
    </row>
    <row r="32" spans="1:13" ht="15">
      <c r="A32" s="23">
        <v>43889</v>
      </c>
      <c r="B32" s="120">
        <v>278</v>
      </c>
      <c r="C32" s="12">
        <v>437</v>
      </c>
      <c r="D32" s="24">
        <v>411</v>
      </c>
      <c r="E32" s="119" t="s">
        <v>93</v>
      </c>
      <c r="F32" s="25"/>
      <c r="G32" s="126" t="s">
        <v>254</v>
      </c>
      <c r="H32" s="26"/>
      <c r="I32" s="22">
        <v>10976667</v>
      </c>
      <c r="J32" s="22">
        <v>2076667</v>
      </c>
      <c r="K32" s="22">
        <f t="shared" si="0"/>
        <v>8900000</v>
      </c>
      <c r="L32" s="22">
        <v>8900000</v>
      </c>
      <c r="M32" s="22">
        <f t="shared" si="1"/>
        <v>0</v>
      </c>
    </row>
    <row r="33" spans="1:13" ht="15">
      <c r="A33" s="23">
        <v>43889</v>
      </c>
      <c r="B33" s="120">
        <v>218</v>
      </c>
      <c r="C33" s="12">
        <v>166</v>
      </c>
      <c r="D33" s="24">
        <v>417</v>
      </c>
      <c r="E33" s="119" t="s">
        <v>95</v>
      </c>
      <c r="F33" s="25"/>
      <c r="G33" s="126" t="s">
        <v>113</v>
      </c>
      <c r="H33" s="26"/>
      <c r="I33" s="22">
        <v>4333333</v>
      </c>
      <c r="J33" s="22"/>
      <c r="K33" s="22">
        <f t="shared" si="0"/>
        <v>4333333</v>
      </c>
      <c r="L33" s="22">
        <v>4333333</v>
      </c>
      <c r="M33" s="22">
        <f t="shared" si="1"/>
        <v>0</v>
      </c>
    </row>
    <row r="34" spans="1:13" ht="15">
      <c r="A34" s="111">
        <v>43892</v>
      </c>
      <c r="B34" s="112">
        <v>284</v>
      </c>
      <c r="C34" s="12">
        <v>439</v>
      </c>
      <c r="D34" s="24">
        <v>424</v>
      </c>
      <c r="E34" s="122" t="s">
        <v>97</v>
      </c>
      <c r="F34" s="25"/>
      <c r="G34" s="125" t="s">
        <v>309</v>
      </c>
      <c r="H34" s="26"/>
      <c r="I34" s="22">
        <v>83333</v>
      </c>
      <c r="J34" s="22">
        <v>83333</v>
      </c>
      <c r="K34" s="22">
        <f t="shared" si="0"/>
        <v>0</v>
      </c>
      <c r="L34" s="22"/>
      <c r="M34" s="22">
        <f t="shared" si="1"/>
        <v>0</v>
      </c>
    </row>
    <row r="35" spans="1:13" ht="15">
      <c r="A35" s="111">
        <v>43893</v>
      </c>
      <c r="B35" s="112">
        <v>304</v>
      </c>
      <c r="C35" s="12">
        <v>464</v>
      </c>
      <c r="D35" s="24">
        <v>448</v>
      </c>
      <c r="E35" s="122" t="s">
        <v>302</v>
      </c>
      <c r="F35" s="25"/>
      <c r="G35" s="125" t="s">
        <v>116</v>
      </c>
      <c r="H35" s="26"/>
      <c r="I35" s="22">
        <v>4106667</v>
      </c>
      <c r="J35" s="22"/>
      <c r="K35" s="22">
        <f t="shared" si="0"/>
        <v>4106667</v>
      </c>
      <c r="L35" s="319">
        <v>4106667</v>
      </c>
      <c r="M35" s="22">
        <f t="shared" si="1"/>
        <v>0</v>
      </c>
    </row>
    <row r="36" spans="1:13" ht="15">
      <c r="A36" s="111">
        <v>43900</v>
      </c>
      <c r="B36" s="112">
        <v>248</v>
      </c>
      <c r="C36" s="12">
        <v>346</v>
      </c>
      <c r="D36" s="24">
        <v>480</v>
      </c>
      <c r="E36" s="122" t="s">
        <v>97</v>
      </c>
      <c r="F36" s="25"/>
      <c r="G36" s="125" t="s">
        <v>107</v>
      </c>
      <c r="H36" s="26"/>
      <c r="I36" s="22">
        <v>833333</v>
      </c>
      <c r="J36" s="22">
        <v>833333</v>
      </c>
      <c r="K36" s="22">
        <f t="shared" si="0"/>
        <v>0</v>
      </c>
      <c r="L36" s="22"/>
      <c r="M36" s="22">
        <f t="shared" si="1"/>
        <v>0</v>
      </c>
    </row>
    <row r="37" spans="1:13" ht="15">
      <c r="A37" s="111">
        <v>43900</v>
      </c>
      <c r="B37" s="112">
        <v>333</v>
      </c>
      <c r="C37" s="12">
        <v>402</v>
      </c>
      <c r="D37" s="24">
        <v>482</v>
      </c>
      <c r="E37" s="122" t="s">
        <v>304</v>
      </c>
      <c r="F37" s="25"/>
      <c r="G37" s="125" t="s">
        <v>115</v>
      </c>
      <c r="H37" s="26"/>
      <c r="I37" s="22">
        <v>8450000</v>
      </c>
      <c r="J37" s="22">
        <v>1950000</v>
      </c>
      <c r="K37" s="22">
        <f t="shared" si="0"/>
        <v>6500000</v>
      </c>
      <c r="L37" s="22">
        <v>6500000</v>
      </c>
      <c r="M37" s="22">
        <f t="shared" si="1"/>
        <v>0</v>
      </c>
    </row>
    <row r="38" spans="1:13" ht="15">
      <c r="A38" s="111">
        <v>43900</v>
      </c>
      <c r="B38" s="112">
        <v>324</v>
      </c>
      <c r="C38" s="12">
        <v>470</v>
      </c>
      <c r="D38" s="24">
        <v>484</v>
      </c>
      <c r="E38" s="122" t="s">
        <v>230</v>
      </c>
      <c r="F38" s="25"/>
      <c r="G38" s="125" t="s">
        <v>315</v>
      </c>
      <c r="H38" s="26"/>
      <c r="I38" s="22">
        <v>21000000</v>
      </c>
      <c r="J38" s="22">
        <v>21000000</v>
      </c>
      <c r="K38" s="22">
        <f t="shared" si="0"/>
        <v>0</v>
      </c>
      <c r="L38" s="22"/>
      <c r="M38" s="22">
        <f t="shared" si="1"/>
        <v>0</v>
      </c>
    </row>
    <row r="39" spans="1:13" ht="15">
      <c r="A39" s="111">
        <v>43907</v>
      </c>
      <c r="B39" s="112">
        <v>358</v>
      </c>
      <c r="C39" s="12">
        <v>514</v>
      </c>
      <c r="D39" s="24">
        <v>525</v>
      </c>
      <c r="E39" s="122" t="s">
        <v>305</v>
      </c>
      <c r="F39" s="25"/>
      <c r="G39" s="125" t="s">
        <v>319</v>
      </c>
      <c r="H39" s="26"/>
      <c r="I39" s="22">
        <v>3133333</v>
      </c>
      <c r="J39" s="22">
        <v>1133333</v>
      </c>
      <c r="K39" s="22">
        <f t="shared" si="0"/>
        <v>2000000</v>
      </c>
      <c r="L39" s="320">
        <v>2000000</v>
      </c>
      <c r="M39" s="22">
        <f t="shared" si="1"/>
        <v>0</v>
      </c>
    </row>
    <row r="40" spans="1:13" ht="15">
      <c r="A40" s="111">
        <v>43920</v>
      </c>
      <c r="B40" s="112">
        <v>398</v>
      </c>
      <c r="C40" s="12">
        <v>569</v>
      </c>
      <c r="D40" s="24">
        <v>575</v>
      </c>
      <c r="E40" s="122" t="s">
        <v>307</v>
      </c>
      <c r="F40" s="25"/>
      <c r="G40" s="125" t="s">
        <v>322</v>
      </c>
      <c r="H40" s="26"/>
      <c r="I40" s="22">
        <v>4200000</v>
      </c>
      <c r="J40" s="22"/>
      <c r="K40" s="22">
        <f t="shared" si="0"/>
        <v>4200000</v>
      </c>
      <c r="L40" s="22">
        <v>4200000</v>
      </c>
      <c r="M40" s="22">
        <f t="shared" si="1"/>
        <v>0</v>
      </c>
    </row>
    <row r="41" spans="1:13" ht="15">
      <c r="A41" s="111">
        <v>43936</v>
      </c>
      <c r="B41" s="112">
        <v>374</v>
      </c>
      <c r="C41" s="12">
        <v>530</v>
      </c>
      <c r="D41" s="24">
        <v>605</v>
      </c>
      <c r="E41" s="122" t="s">
        <v>306</v>
      </c>
      <c r="F41" s="25"/>
      <c r="G41" s="125" t="s">
        <v>381</v>
      </c>
      <c r="H41" s="26"/>
      <c r="I41" s="22">
        <v>933333</v>
      </c>
      <c r="J41" s="22"/>
      <c r="K41" s="22">
        <f t="shared" si="0"/>
        <v>933333</v>
      </c>
      <c r="L41" s="22">
        <v>933333</v>
      </c>
      <c r="M41" s="22">
        <f t="shared" si="1"/>
        <v>0</v>
      </c>
    </row>
    <row r="42" spans="1:13" ht="15">
      <c r="A42" s="111">
        <v>43949</v>
      </c>
      <c r="B42" s="112">
        <v>445</v>
      </c>
      <c r="C42" s="12">
        <v>665</v>
      </c>
      <c r="D42" s="24">
        <v>654</v>
      </c>
      <c r="E42" s="122" t="s">
        <v>380</v>
      </c>
      <c r="F42" s="25"/>
      <c r="G42" s="125" t="s">
        <v>383</v>
      </c>
      <c r="H42" s="26"/>
      <c r="I42" s="22">
        <v>8100000</v>
      </c>
      <c r="J42" s="22"/>
      <c r="K42" s="22">
        <f t="shared" si="0"/>
        <v>8100000</v>
      </c>
      <c r="L42" s="22">
        <v>8100000</v>
      </c>
      <c r="M42" s="22">
        <f t="shared" si="1"/>
        <v>0</v>
      </c>
    </row>
    <row r="43" spans="1:13" ht="15">
      <c r="A43" s="111">
        <v>43974</v>
      </c>
      <c r="B43" s="112">
        <v>142</v>
      </c>
      <c r="C43" s="12">
        <v>755</v>
      </c>
      <c r="D43" s="24">
        <v>755</v>
      </c>
      <c r="E43" s="122" t="s">
        <v>599</v>
      </c>
      <c r="F43" s="25"/>
      <c r="G43" s="125" t="s">
        <v>382</v>
      </c>
      <c r="H43" s="26"/>
      <c r="I43" s="22">
        <v>80034</v>
      </c>
      <c r="J43" s="22">
        <v>80034</v>
      </c>
      <c r="K43" s="22">
        <f t="shared" si="0"/>
        <v>0</v>
      </c>
      <c r="L43" s="22"/>
      <c r="M43" s="22">
        <f t="shared" si="1"/>
        <v>0</v>
      </c>
    </row>
    <row r="44" spans="1:13" ht="15">
      <c r="A44" s="111">
        <v>43980</v>
      </c>
      <c r="B44" s="112">
        <v>519</v>
      </c>
      <c r="C44" s="12">
        <v>798</v>
      </c>
      <c r="D44" s="24">
        <v>800</v>
      </c>
      <c r="E44" s="122" t="s">
        <v>92</v>
      </c>
      <c r="F44" s="25"/>
      <c r="G44" s="125" t="s">
        <v>414</v>
      </c>
      <c r="H44" s="26"/>
      <c r="I44" s="22">
        <v>166667</v>
      </c>
      <c r="J44" s="22">
        <v>166667</v>
      </c>
      <c r="K44" s="22">
        <f t="shared" si="0"/>
        <v>0</v>
      </c>
      <c r="L44" s="22"/>
      <c r="M44" s="22">
        <f t="shared" si="1"/>
        <v>0</v>
      </c>
    </row>
    <row r="45" spans="1:13" ht="15">
      <c r="A45" s="111">
        <v>43981</v>
      </c>
      <c r="B45" s="112">
        <v>550</v>
      </c>
      <c r="C45" s="12">
        <v>822</v>
      </c>
      <c r="D45" s="24">
        <v>824</v>
      </c>
      <c r="E45" s="122" t="s">
        <v>600</v>
      </c>
      <c r="F45" s="25"/>
      <c r="G45" s="125" t="s">
        <v>415</v>
      </c>
      <c r="H45" s="26"/>
      <c r="I45" s="22">
        <v>2200000</v>
      </c>
      <c r="J45" s="22">
        <v>200000</v>
      </c>
      <c r="K45" s="22">
        <f t="shared" si="0"/>
        <v>2000000</v>
      </c>
      <c r="L45" s="22">
        <v>2000000</v>
      </c>
      <c r="M45" s="22">
        <f t="shared" si="1"/>
        <v>0</v>
      </c>
    </row>
    <row r="46" spans="1:13" ht="15">
      <c r="A46" s="111">
        <v>43981</v>
      </c>
      <c r="B46" s="112">
        <v>551</v>
      </c>
      <c r="C46" s="12">
        <v>822</v>
      </c>
      <c r="D46" s="24">
        <v>826</v>
      </c>
      <c r="E46" s="122" t="s">
        <v>600</v>
      </c>
      <c r="F46" s="25"/>
      <c r="G46" s="125" t="s">
        <v>416</v>
      </c>
      <c r="H46" s="26"/>
      <c r="I46" s="22">
        <v>2066667</v>
      </c>
      <c r="J46" s="22">
        <v>66667</v>
      </c>
      <c r="K46" s="22">
        <f t="shared" si="0"/>
        <v>2000000</v>
      </c>
      <c r="L46" s="22">
        <v>2000000</v>
      </c>
      <c r="M46" s="22">
        <f t="shared" si="1"/>
        <v>0</v>
      </c>
    </row>
    <row r="47" spans="1:13" ht="15">
      <c r="A47" s="111">
        <v>43981</v>
      </c>
      <c r="B47" s="112">
        <v>559</v>
      </c>
      <c r="C47" s="12">
        <v>834</v>
      </c>
      <c r="D47" s="24">
        <v>840</v>
      </c>
      <c r="E47" s="122" t="s">
        <v>600</v>
      </c>
      <c r="F47" s="25"/>
      <c r="G47" s="125" t="s">
        <v>417</v>
      </c>
      <c r="H47" s="26"/>
      <c r="I47" s="22">
        <v>6573997</v>
      </c>
      <c r="J47" s="22"/>
      <c r="K47" s="22">
        <f t="shared" si="0"/>
        <v>6573997</v>
      </c>
      <c r="L47" s="22">
        <v>6573997</v>
      </c>
      <c r="M47" s="22">
        <f t="shared" si="1"/>
        <v>0</v>
      </c>
    </row>
    <row r="48" spans="1:13" ht="15">
      <c r="A48" s="111">
        <v>43982</v>
      </c>
      <c r="B48" s="112">
        <v>574</v>
      </c>
      <c r="C48" s="12">
        <v>837</v>
      </c>
      <c r="D48" s="24">
        <v>873</v>
      </c>
      <c r="E48" s="122" t="s">
        <v>601</v>
      </c>
      <c r="F48" s="25"/>
      <c r="G48" s="125" t="s">
        <v>418</v>
      </c>
      <c r="H48" s="26"/>
      <c r="I48" s="22">
        <v>5400000</v>
      </c>
      <c r="J48" s="22"/>
      <c r="K48" s="22">
        <f t="shared" si="0"/>
        <v>5400000</v>
      </c>
      <c r="L48" s="22">
        <v>5400000</v>
      </c>
      <c r="M48" s="22">
        <f t="shared" si="1"/>
        <v>0</v>
      </c>
    </row>
    <row r="49" spans="1:13" ht="15">
      <c r="A49" s="111">
        <v>43982</v>
      </c>
      <c r="B49" s="112">
        <v>581</v>
      </c>
      <c r="C49" s="12">
        <v>839</v>
      </c>
      <c r="D49" s="24">
        <v>874</v>
      </c>
      <c r="E49" s="122" t="s">
        <v>602</v>
      </c>
      <c r="F49" s="25"/>
      <c r="G49" s="125" t="s">
        <v>419</v>
      </c>
      <c r="H49" s="26"/>
      <c r="I49" s="22">
        <v>8700000</v>
      </c>
      <c r="J49" s="22"/>
      <c r="K49" s="22">
        <f t="shared" si="0"/>
        <v>8700000</v>
      </c>
      <c r="L49" s="22">
        <v>8700000</v>
      </c>
      <c r="M49" s="22">
        <f t="shared" si="1"/>
        <v>0</v>
      </c>
    </row>
    <row r="50" spans="1:13" ht="15">
      <c r="A50" s="111">
        <v>43982</v>
      </c>
      <c r="B50" s="112">
        <v>603</v>
      </c>
      <c r="C50" s="12">
        <v>867</v>
      </c>
      <c r="D50" s="24">
        <v>876</v>
      </c>
      <c r="E50" s="122" t="s">
        <v>603</v>
      </c>
      <c r="F50" s="25"/>
      <c r="G50" s="125" t="s">
        <v>420</v>
      </c>
      <c r="H50" s="26"/>
      <c r="I50" s="22">
        <v>15000000</v>
      </c>
      <c r="J50" s="22"/>
      <c r="K50" s="22">
        <f t="shared" si="0"/>
        <v>15000000</v>
      </c>
      <c r="L50" s="22">
        <v>15000000</v>
      </c>
      <c r="M50" s="22">
        <f t="shared" si="1"/>
        <v>0</v>
      </c>
    </row>
    <row r="51" spans="1:13" ht="15">
      <c r="A51" s="111">
        <v>43982</v>
      </c>
      <c r="B51" s="112">
        <v>549</v>
      </c>
      <c r="C51" s="12">
        <v>822</v>
      </c>
      <c r="D51" s="24">
        <v>885</v>
      </c>
      <c r="E51" s="122" t="s">
        <v>604</v>
      </c>
      <c r="F51" s="25"/>
      <c r="G51" s="125" t="s">
        <v>421</v>
      </c>
      <c r="H51" s="26"/>
      <c r="I51" s="22">
        <v>2066667</v>
      </c>
      <c r="J51" s="22">
        <v>66667</v>
      </c>
      <c r="K51" s="22">
        <f t="shared" si="0"/>
        <v>2000000</v>
      </c>
      <c r="L51" s="22">
        <v>2000000</v>
      </c>
      <c r="M51" s="22">
        <f t="shared" si="1"/>
        <v>0</v>
      </c>
    </row>
    <row r="52" spans="1:13" ht="15">
      <c r="A52" s="111">
        <v>43982</v>
      </c>
      <c r="B52" s="112">
        <v>598</v>
      </c>
      <c r="C52" s="12">
        <v>848</v>
      </c>
      <c r="D52" s="24">
        <v>894</v>
      </c>
      <c r="E52" s="122" t="s">
        <v>600</v>
      </c>
      <c r="F52" s="25"/>
      <c r="G52" s="125" t="s">
        <v>422</v>
      </c>
      <c r="H52" s="26"/>
      <c r="I52" s="22">
        <v>3000000</v>
      </c>
      <c r="J52" s="22"/>
      <c r="K52" s="22">
        <f t="shared" si="0"/>
        <v>3000000</v>
      </c>
      <c r="L52" s="22">
        <v>3000000</v>
      </c>
      <c r="M52" s="22">
        <f t="shared" si="1"/>
        <v>0</v>
      </c>
    </row>
    <row r="53" spans="1:13" ht="15">
      <c r="A53" s="111">
        <v>43982</v>
      </c>
      <c r="B53" s="112">
        <v>617</v>
      </c>
      <c r="C53" s="12">
        <v>876</v>
      </c>
      <c r="D53" s="24">
        <v>911</v>
      </c>
      <c r="E53" s="122" t="s">
        <v>605</v>
      </c>
      <c r="F53" s="25"/>
      <c r="G53" s="125" t="s">
        <v>423</v>
      </c>
      <c r="H53" s="26"/>
      <c r="I53" s="22">
        <v>7646667</v>
      </c>
      <c r="J53" s="22">
        <v>246667</v>
      </c>
      <c r="K53" s="22">
        <f t="shared" si="0"/>
        <v>7400000</v>
      </c>
      <c r="L53" s="22">
        <v>7400000</v>
      </c>
      <c r="M53" s="22">
        <f t="shared" si="1"/>
        <v>0</v>
      </c>
    </row>
    <row r="54" spans="1:13" ht="15">
      <c r="A54" s="175">
        <v>44134</v>
      </c>
      <c r="B54" s="113" t="s">
        <v>918</v>
      </c>
      <c r="C54" s="123" t="s">
        <v>903</v>
      </c>
      <c r="D54" s="171" t="s">
        <v>904</v>
      </c>
      <c r="E54" s="158" t="s">
        <v>303</v>
      </c>
      <c r="F54" s="25"/>
      <c r="G54" s="125" t="s">
        <v>895</v>
      </c>
      <c r="H54" s="26"/>
      <c r="I54" s="22">
        <v>6933333</v>
      </c>
      <c r="J54" s="22"/>
      <c r="K54" s="22">
        <f t="shared" si="0"/>
        <v>6933333</v>
      </c>
      <c r="L54" s="321">
        <v>6933333</v>
      </c>
      <c r="M54" s="22">
        <f t="shared" si="1"/>
        <v>0</v>
      </c>
    </row>
    <row r="55" spans="1:13" ht="15">
      <c r="A55" s="175">
        <v>44134</v>
      </c>
      <c r="B55" s="113" t="s">
        <v>919</v>
      </c>
      <c r="C55" s="123" t="s">
        <v>905</v>
      </c>
      <c r="D55" s="171" t="s">
        <v>906</v>
      </c>
      <c r="E55" s="158" t="s">
        <v>1097</v>
      </c>
      <c r="F55" s="25"/>
      <c r="G55" s="125" t="s">
        <v>896</v>
      </c>
      <c r="H55" s="26"/>
      <c r="I55" s="22">
        <v>1400000</v>
      </c>
      <c r="J55" s="22">
        <v>1400000</v>
      </c>
      <c r="K55" s="22">
        <f t="shared" si="0"/>
        <v>0</v>
      </c>
      <c r="L55" s="22"/>
      <c r="M55" s="22">
        <f t="shared" si="1"/>
        <v>0</v>
      </c>
    </row>
    <row r="56" spans="1:13" ht="15">
      <c r="A56" s="175">
        <v>44134</v>
      </c>
      <c r="B56" s="113" t="s">
        <v>920</v>
      </c>
      <c r="C56" s="123" t="s">
        <v>907</v>
      </c>
      <c r="D56" s="171" t="s">
        <v>908</v>
      </c>
      <c r="E56" s="158" t="s">
        <v>98</v>
      </c>
      <c r="F56" s="25"/>
      <c r="G56" s="125" t="s">
        <v>897</v>
      </c>
      <c r="H56" s="26"/>
      <c r="I56" s="22">
        <v>750000</v>
      </c>
      <c r="J56" s="22">
        <v>750000</v>
      </c>
      <c r="K56" s="22">
        <f t="shared" si="0"/>
        <v>0</v>
      </c>
      <c r="L56" s="22"/>
      <c r="M56" s="22">
        <f t="shared" si="1"/>
        <v>0</v>
      </c>
    </row>
    <row r="57" spans="1:13" ht="15">
      <c r="A57" s="175">
        <v>44134</v>
      </c>
      <c r="B57" s="113" t="s">
        <v>921</v>
      </c>
      <c r="C57" s="123" t="s">
        <v>909</v>
      </c>
      <c r="D57" s="171" t="s">
        <v>910</v>
      </c>
      <c r="E57" s="158" t="s">
        <v>1098</v>
      </c>
      <c r="F57" s="25"/>
      <c r="G57" s="125" t="s">
        <v>898</v>
      </c>
      <c r="H57" s="26"/>
      <c r="I57" s="22">
        <v>500000</v>
      </c>
      <c r="J57" s="22">
        <v>500000</v>
      </c>
      <c r="K57" s="22">
        <f t="shared" si="0"/>
        <v>0</v>
      </c>
      <c r="L57" s="22"/>
      <c r="M57" s="22">
        <f t="shared" si="1"/>
        <v>0</v>
      </c>
    </row>
    <row r="58" spans="1:13" ht="15">
      <c r="A58" s="175">
        <v>44134</v>
      </c>
      <c r="B58" s="113" t="s">
        <v>923</v>
      </c>
      <c r="C58" s="123" t="s">
        <v>911</v>
      </c>
      <c r="D58" s="171" t="s">
        <v>912</v>
      </c>
      <c r="E58" s="158" t="s">
        <v>1099</v>
      </c>
      <c r="F58" s="25"/>
      <c r="G58" s="125" t="s">
        <v>900</v>
      </c>
      <c r="H58" s="26"/>
      <c r="I58" s="22">
        <v>6250000</v>
      </c>
      <c r="J58" s="22"/>
      <c r="K58" s="22">
        <f t="shared" si="0"/>
        <v>6250000</v>
      </c>
      <c r="L58" s="22">
        <v>6250000</v>
      </c>
      <c r="M58" s="22">
        <f t="shared" si="1"/>
        <v>0</v>
      </c>
    </row>
    <row r="59" spans="1:13" ht="15">
      <c r="A59" s="175">
        <v>44134</v>
      </c>
      <c r="B59" s="113" t="s">
        <v>924</v>
      </c>
      <c r="C59" s="123" t="s">
        <v>913</v>
      </c>
      <c r="D59" s="171" t="s">
        <v>914</v>
      </c>
      <c r="E59" s="158" t="s">
        <v>101</v>
      </c>
      <c r="F59" s="25"/>
      <c r="G59" s="125" t="s">
        <v>901</v>
      </c>
      <c r="H59" s="26"/>
      <c r="I59" s="22">
        <v>2833333</v>
      </c>
      <c r="J59" s="22">
        <v>500000</v>
      </c>
      <c r="K59" s="22">
        <f t="shared" si="0"/>
        <v>2333333</v>
      </c>
      <c r="L59" s="22">
        <v>2333333</v>
      </c>
      <c r="M59" s="22">
        <f t="shared" si="1"/>
        <v>0</v>
      </c>
    </row>
    <row r="60" spans="1:13" ht="15">
      <c r="A60" s="175">
        <v>44134</v>
      </c>
      <c r="B60" s="113" t="s">
        <v>925</v>
      </c>
      <c r="C60" s="123" t="s">
        <v>915</v>
      </c>
      <c r="D60" s="171" t="s">
        <v>916</v>
      </c>
      <c r="E60" s="158" t="s">
        <v>231</v>
      </c>
      <c r="F60" s="25"/>
      <c r="G60" s="125" t="s">
        <v>878</v>
      </c>
      <c r="H60" s="26"/>
      <c r="I60" s="22">
        <v>500000</v>
      </c>
      <c r="J60" s="22">
        <v>500000</v>
      </c>
      <c r="K60" s="22">
        <f t="shared" si="0"/>
        <v>0</v>
      </c>
      <c r="L60" s="22"/>
      <c r="M60" s="22">
        <f t="shared" si="1"/>
        <v>0</v>
      </c>
    </row>
    <row r="61" spans="1:13" ht="15">
      <c r="A61" s="186">
        <v>44139</v>
      </c>
      <c r="B61" s="188" t="s">
        <v>1701</v>
      </c>
      <c r="C61" s="188" t="s">
        <v>1694</v>
      </c>
      <c r="D61" s="190" t="s">
        <v>1695</v>
      </c>
      <c r="E61" s="195" t="s">
        <v>99</v>
      </c>
      <c r="G61" s="193" t="s">
        <v>879</v>
      </c>
      <c r="I61" s="187">
        <v>2800000</v>
      </c>
      <c r="J61" s="187"/>
      <c r="K61" s="22">
        <f t="shared" si="0"/>
        <v>2800000</v>
      </c>
      <c r="L61" s="322">
        <v>2800000</v>
      </c>
      <c r="M61" s="22">
        <f t="shared" si="1"/>
        <v>0</v>
      </c>
    </row>
    <row r="62" spans="1:13" ht="15">
      <c r="A62" s="186">
        <v>44139</v>
      </c>
      <c r="B62" s="189" t="s">
        <v>1235</v>
      </c>
      <c r="C62" s="189" t="s">
        <v>1696</v>
      </c>
      <c r="D62" s="191" t="s">
        <v>1697</v>
      </c>
      <c r="E62" s="196" t="s">
        <v>174</v>
      </c>
      <c r="G62" s="194" t="s">
        <v>1169</v>
      </c>
      <c r="I62" s="187">
        <v>1400000</v>
      </c>
      <c r="J62" s="187"/>
      <c r="K62" s="22">
        <f t="shared" si="0"/>
        <v>1400000</v>
      </c>
      <c r="L62" s="192">
        <v>1400000</v>
      </c>
      <c r="M62" s="22">
        <f t="shared" si="1"/>
        <v>0</v>
      </c>
    </row>
    <row r="63" spans="1:13" ht="15">
      <c r="A63" s="186">
        <v>44139</v>
      </c>
      <c r="B63" s="189" t="s">
        <v>1237</v>
      </c>
      <c r="C63" s="189" t="s">
        <v>1452</v>
      </c>
      <c r="D63" s="191" t="s">
        <v>1698</v>
      </c>
      <c r="E63" s="196" t="s">
        <v>1703</v>
      </c>
      <c r="G63" s="194" t="s">
        <v>1170</v>
      </c>
      <c r="I63" s="187">
        <v>583333</v>
      </c>
      <c r="J63" s="187">
        <v>583333</v>
      </c>
      <c r="K63" s="22">
        <f t="shared" si="0"/>
        <v>0</v>
      </c>
      <c r="L63" s="192"/>
      <c r="M63" s="22">
        <f t="shared" si="1"/>
        <v>0</v>
      </c>
    </row>
    <row r="64" spans="1:18" ht="15">
      <c r="A64" s="13"/>
      <c r="B64" s="89"/>
      <c r="C64" s="89"/>
      <c r="D64" s="14"/>
      <c r="E64" s="93"/>
      <c r="F64" s="14"/>
      <c r="G64" s="379" t="s">
        <v>13</v>
      </c>
      <c r="H64" s="380"/>
      <c r="I64" s="27">
        <f>SUM(I9:I63)</f>
        <v>253675397</v>
      </c>
      <c r="J64" s="27">
        <f>SUM(J9:J63)</f>
        <v>42331401</v>
      </c>
      <c r="K64" s="27">
        <f>SUM(K9:K63)</f>
        <v>211343996</v>
      </c>
      <c r="L64" s="27">
        <f>SUM(L9:L63)</f>
        <v>211343996</v>
      </c>
      <c r="M64" s="27">
        <f>SUM(M9:M63)</f>
        <v>0</v>
      </c>
      <c r="N64" s="115"/>
      <c r="O64" s="68"/>
      <c r="P64" s="68"/>
      <c r="R64" s="68"/>
    </row>
    <row r="65" spans="1:18" ht="12.75" customHeight="1">
      <c r="A65" s="13"/>
      <c r="B65" s="89"/>
      <c r="C65" s="89"/>
      <c r="D65" s="14"/>
      <c r="E65" s="93"/>
      <c r="F65" s="14"/>
      <c r="G65" s="84"/>
      <c r="H65" s="14"/>
      <c r="I65" s="18"/>
      <c r="J65" s="18"/>
      <c r="K65" s="18"/>
      <c r="L65" s="31"/>
      <c r="M65" s="19"/>
      <c r="Q65" s="68"/>
      <c r="R65" s="68"/>
    </row>
    <row r="66" spans="16:16" ht="15">
      <c r="P66" s="68"/>
    </row>
    <row r="67" spans="7:11" ht="15">
      <c r="G67" s="128"/>
      <c r="I67" s="68"/>
      <c r="J67" s="68"/>
      <c r="K67" s="68"/>
    </row>
    <row r="68" spans="9:11" ht="15">
      <c r="I68" s="68"/>
      <c r="J68" s="68"/>
      <c r="K68" s="68"/>
    </row>
    <row r="69" spans="2:8" ht="15">
      <c r="B69" s="91"/>
      <c r="H69" s="68"/>
    </row>
    <row r="70" spans="5:11" ht="15">
      <c r="E70" s="95"/>
      <c r="I70" s="68"/>
      <c r="J70" s="68"/>
      <c r="K70" s="68"/>
    </row>
  </sheetData>
  <autoFilter ref="A7:M53">
    <filterColumn colId="4" showButton="0"/>
    <filterColumn colId="5" showButton="0"/>
    <filterColumn colId="6" showButton="0"/>
  </autoFilter>
  <mergeCells count="9">
    <mergeCell ref="G64:H64"/>
    <mergeCell ref="B4:J5"/>
    <mergeCell ref="B3:H3"/>
    <mergeCell ref="A7:A8"/>
    <mergeCell ref="E7:H7"/>
    <mergeCell ref="I7:I8"/>
    <mergeCell ref="L7:L8"/>
    <mergeCell ref="E8:F8"/>
    <mergeCell ref="G8:H8"/>
  </mergeCells>
  <printOptions horizontalCentered="1" verticalCentered="1"/>
  <pageMargins left="0.1968503937007874" right="0.1968503937007874" top="0.3937007874015748" bottom="0.3937007874015748" header="0" footer="0"/>
  <pageSetup orientation="landscape" scale="70" r:id="rId1"/>
  <headerFooter>
    <oddHeader>&amp;R&amp;D</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1304ae7-7065-41a6-947f-d49e88bdbdfc}">
  <sheetPr codeName="Hoja3"/>
  <dimension ref="A1:R24"/>
  <sheetViews>
    <sheetView workbookViewId="0" topLeftCell="C4">
      <selection pane="topLeft" activeCell="M5" sqref="M5"/>
    </sheetView>
  </sheetViews>
  <sheetFormatPr defaultColWidth="11.424285714285714" defaultRowHeight="15"/>
  <cols>
    <col min="1" max="1" width="14.714285714285714" style="3" customWidth="1"/>
    <col min="2" max="2" width="12.285714285714286" style="3" customWidth="1"/>
    <col min="3" max="4" width="14.714285714285714" style="3" customWidth="1"/>
    <col min="5" max="5" width="15.714285714285714" style="3" customWidth="1"/>
    <col min="6" max="6" width="14.714285714285714" style="3" customWidth="1"/>
    <col min="7" max="13" width="15.714285714285714" style="3" customWidth="1"/>
    <col min="14" max="16384" width="11.428571428571429" style="3"/>
  </cols>
  <sheetData>
    <row r="1" spans="1:13" ht="12.75" customHeight="1">
      <c r="A1" s="1" t="s">
        <v>47</v>
      </c>
      <c r="B1" s="1"/>
      <c r="C1" s="1"/>
      <c r="D1" s="1"/>
      <c r="E1" s="2"/>
      <c r="F1" s="1"/>
      <c r="G1" s="2"/>
      <c r="H1" s="2"/>
      <c r="I1" s="2"/>
      <c r="J1" s="2"/>
      <c r="K1" s="2"/>
      <c r="L1" s="2"/>
      <c r="M1" s="2"/>
    </row>
    <row r="2" spans="1:13" ht="12.75" customHeight="1">
      <c r="A2" s="2"/>
      <c r="B2" s="2"/>
      <c r="C2" s="2"/>
      <c r="D2" s="2"/>
      <c r="E2" s="2"/>
      <c r="F2" s="2"/>
      <c r="G2" s="2"/>
      <c r="H2" s="2"/>
      <c r="I2" s="2"/>
      <c r="J2" s="2"/>
      <c r="K2" s="2"/>
      <c r="L2" s="2"/>
      <c r="M2" s="4"/>
    </row>
    <row r="3" spans="1:13" ht="15" customHeight="1">
      <c r="A3" s="74">
        <v>1120</v>
      </c>
      <c r="B3" s="75" t="s">
        <v>24</v>
      </c>
      <c r="C3" s="76"/>
      <c r="D3" s="76"/>
      <c r="E3" s="77"/>
      <c r="F3" s="78"/>
      <c r="G3" s="78"/>
      <c r="H3" s="78"/>
      <c r="I3" s="78"/>
      <c r="J3" s="78"/>
      <c r="K3" s="78"/>
      <c r="L3" s="79"/>
      <c r="M3" s="79"/>
    </row>
    <row r="4" spans="1:13" ht="15" customHeight="1">
      <c r="A4" s="74" t="s">
        <v>23</v>
      </c>
      <c r="B4" s="75" t="s">
        <v>25</v>
      </c>
      <c r="C4" s="76"/>
      <c r="D4" s="76"/>
      <c r="E4" s="77"/>
      <c r="F4" s="78"/>
      <c r="G4" s="78"/>
      <c r="H4" s="78"/>
      <c r="I4" s="78"/>
      <c r="J4" s="78"/>
      <c r="K4" s="78"/>
      <c r="L4" s="79"/>
      <c r="M4" s="210">
        <v>44501</v>
      </c>
    </row>
    <row r="5" spans="1:13" ht="12.75" customHeight="1">
      <c r="A5" s="5"/>
      <c r="B5" s="5"/>
      <c r="C5" s="5"/>
      <c r="D5" s="5"/>
      <c r="E5" s="5"/>
      <c r="F5" s="5"/>
      <c r="G5" s="5"/>
      <c r="H5" s="5"/>
      <c r="I5" s="5"/>
      <c r="J5" s="5"/>
      <c r="K5" s="5"/>
      <c r="L5" s="5"/>
      <c r="M5" s="6"/>
    </row>
    <row r="6" spans="1:13" ht="12.75" customHeight="1">
      <c r="A6" s="13"/>
      <c r="B6" s="14"/>
      <c r="C6" s="14"/>
      <c r="D6" s="14"/>
      <c r="E6" s="14"/>
      <c r="F6" s="14"/>
      <c r="G6" s="14"/>
      <c r="H6" s="14"/>
      <c r="I6" s="18"/>
      <c r="J6" s="18"/>
      <c r="K6" s="18"/>
      <c r="L6" s="18"/>
      <c r="M6" s="19"/>
    </row>
    <row r="7" spans="1:13" ht="24">
      <c r="A7" s="371" t="s">
        <v>4</v>
      </c>
      <c r="B7" s="215" t="s">
        <v>10</v>
      </c>
      <c r="C7" s="211" t="s">
        <v>14</v>
      </c>
      <c r="D7" s="215" t="s">
        <v>14</v>
      </c>
      <c r="E7" s="376" t="s">
        <v>12</v>
      </c>
      <c r="F7" s="377"/>
      <c r="G7" s="377"/>
      <c r="H7" s="378"/>
      <c r="I7" s="371" t="s">
        <v>6</v>
      </c>
      <c r="J7" s="211" t="s">
        <v>1978</v>
      </c>
      <c r="K7" s="212" t="s">
        <v>1979</v>
      </c>
      <c r="L7" s="371" t="s">
        <v>5</v>
      </c>
      <c r="M7" s="211" t="s">
        <v>0</v>
      </c>
    </row>
    <row r="8" spans="1:13" ht="15">
      <c r="A8" s="372"/>
      <c r="B8" s="213" t="s">
        <v>11</v>
      </c>
      <c r="C8" s="213" t="s">
        <v>9</v>
      </c>
      <c r="D8" s="213" t="s">
        <v>8</v>
      </c>
      <c r="E8" s="376" t="s">
        <v>2</v>
      </c>
      <c r="F8" s="378"/>
      <c r="G8" s="376" t="s">
        <v>7</v>
      </c>
      <c r="H8" s="378"/>
      <c r="I8" s="372"/>
      <c r="J8" s="213"/>
      <c r="K8" s="213"/>
      <c r="L8" s="372"/>
      <c r="M8" s="213" t="s">
        <v>1</v>
      </c>
    </row>
    <row r="9" spans="1:13" ht="15">
      <c r="A9" s="216">
        <v>43864</v>
      </c>
      <c r="B9" s="217">
        <v>94</v>
      </c>
      <c r="C9" s="218">
        <v>217</v>
      </c>
      <c r="D9" s="219">
        <v>193</v>
      </c>
      <c r="E9" s="119" t="s">
        <v>258</v>
      </c>
      <c r="F9" s="157"/>
      <c r="G9" s="94" t="s">
        <v>255</v>
      </c>
      <c r="H9" s="159"/>
      <c r="I9" s="220">
        <v>600000</v>
      </c>
      <c r="J9" s="220"/>
      <c r="K9" s="220">
        <f>+I9-J9</f>
        <v>600000</v>
      </c>
      <c r="L9" s="220">
        <v>600000</v>
      </c>
      <c r="M9" s="220">
        <f t="shared" si="0" ref="M9">+I9-L9</f>
        <v>0</v>
      </c>
    </row>
    <row r="10" spans="1:13" ht="15">
      <c r="A10" s="216">
        <v>43882</v>
      </c>
      <c r="B10" s="217">
        <v>233</v>
      </c>
      <c r="C10" s="218">
        <v>270</v>
      </c>
      <c r="D10" s="219">
        <v>350</v>
      </c>
      <c r="E10" s="119" t="s">
        <v>259</v>
      </c>
      <c r="F10" s="157"/>
      <c r="G10" s="94" t="s">
        <v>257</v>
      </c>
      <c r="H10" s="159"/>
      <c r="I10" s="220">
        <v>1000000</v>
      </c>
      <c r="J10" s="220">
        <v>1000000</v>
      </c>
      <c r="K10" s="220">
        <f t="shared" si="1" ref="K10:K18">+I10-J10</f>
        <v>0</v>
      </c>
      <c r="L10" s="220">
        <v>0</v>
      </c>
      <c r="M10" s="220">
        <f>+K10-L10</f>
        <v>0</v>
      </c>
    </row>
    <row r="11" spans="1:13" ht="15">
      <c r="A11" s="216">
        <v>43899</v>
      </c>
      <c r="B11" s="217">
        <v>316</v>
      </c>
      <c r="C11" s="218">
        <v>471</v>
      </c>
      <c r="D11" s="219">
        <v>473</v>
      </c>
      <c r="E11" s="119" t="s">
        <v>324</v>
      </c>
      <c r="F11" s="157"/>
      <c r="G11" s="94" t="s">
        <v>323</v>
      </c>
      <c r="H11" s="159"/>
      <c r="I11" s="220">
        <v>8000000</v>
      </c>
      <c r="J11" s="220"/>
      <c r="K11" s="220">
        <f t="shared" si="1"/>
        <v>8000000</v>
      </c>
      <c r="L11" s="220">
        <v>8000000</v>
      </c>
      <c r="M11" s="220">
        <f t="shared" si="2" ref="M11:M18">+K11-L11</f>
        <v>0</v>
      </c>
    </row>
    <row r="12" spans="1:13" ht="15">
      <c r="A12" s="216">
        <v>43955</v>
      </c>
      <c r="B12" s="217">
        <v>449</v>
      </c>
      <c r="C12" s="218">
        <v>676</v>
      </c>
      <c r="D12" s="219">
        <v>665</v>
      </c>
      <c r="E12" s="119" t="s">
        <v>434</v>
      </c>
      <c r="F12" s="157"/>
      <c r="G12" s="94" t="s">
        <v>427</v>
      </c>
      <c r="H12" s="159"/>
      <c r="I12" s="220">
        <v>6000000</v>
      </c>
      <c r="J12" s="220"/>
      <c r="K12" s="220">
        <f t="shared" si="1"/>
        <v>6000000</v>
      </c>
      <c r="L12" s="220">
        <v>6000000</v>
      </c>
      <c r="M12" s="220">
        <f t="shared" si="2"/>
        <v>0</v>
      </c>
    </row>
    <row r="13" spans="1:13" ht="15">
      <c r="A13" s="216">
        <v>43958</v>
      </c>
      <c r="B13" s="217">
        <v>451</v>
      </c>
      <c r="C13" s="218">
        <v>675</v>
      </c>
      <c r="D13" s="219">
        <v>671</v>
      </c>
      <c r="E13" s="119" t="s">
        <v>435</v>
      </c>
      <c r="F13" s="157"/>
      <c r="G13" s="94" t="s">
        <v>428</v>
      </c>
      <c r="H13" s="159"/>
      <c r="I13" s="220">
        <v>7400000</v>
      </c>
      <c r="J13" s="220">
        <v>1400000</v>
      </c>
      <c r="K13" s="220">
        <f t="shared" si="1"/>
        <v>6000000</v>
      </c>
      <c r="L13" s="220">
        <v>6000000</v>
      </c>
      <c r="M13" s="220">
        <f t="shared" si="2"/>
        <v>0</v>
      </c>
    </row>
    <row r="14" spans="1:13" ht="15">
      <c r="A14" s="216">
        <v>43958</v>
      </c>
      <c r="B14" s="217">
        <v>456</v>
      </c>
      <c r="C14" s="218">
        <v>602</v>
      </c>
      <c r="D14" s="219">
        <v>675</v>
      </c>
      <c r="E14" s="119" t="s">
        <v>432</v>
      </c>
      <c r="F14" s="157"/>
      <c r="G14" s="94" t="s">
        <v>425</v>
      </c>
      <c r="H14" s="159"/>
      <c r="I14" s="220">
        <v>33387965</v>
      </c>
      <c r="J14" s="220">
        <v>33387965</v>
      </c>
      <c r="K14" s="220">
        <f t="shared" si="1"/>
        <v>0</v>
      </c>
      <c r="L14" s="220">
        <v>0</v>
      </c>
      <c r="M14" s="220">
        <f t="shared" si="2"/>
        <v>0</v>
      </c>
    </row>
    <row r="15" spans="1:13" ht="15">
      <c r="A15" s="216">
        <v>43981</v>
      </c>
      <c r="B15" s="217">
        <v>983</v>
      </c>
      <c r="C15" s="218">
        <v>841</v>
      </c>
      <c r="D15" s="219">
        <v>830</v>
      </c>
      <c r="E15" s="119" t="s">
        <v>433</v>
      </c>
      <c r="F15" s="157"/>
      <c r="G15" s="94" t="s">
        <v>426</v>
      </c>
      <c r="H15" s="159"/>
      <c r="I15" s="220">
        <v>72337650</v>
      </c>
      <c r="J15" s="220"/>
      <c r="K15" s="220">
        <f t="shared" si="1"/>
        <v>72337650</v>
      </c>
      <c r="L15" s="220">
        <v>72337650</v>
      </c>
      <c r="M15" s="220">
        <f t="shared" si="2"/>
        <v>0</v>
      </c>
    </row>
    <row r="16" spans="1:13" ht="15">
      <c r="A16" s="216">
        <v>43982</v>
      </c>
      <c r="B16" s="217">
        <v>590</v>
      </c>
      <c r="C16" s="218">
        <v>856</v>
      </c>
      <c r="D16" s="219">
        <v>897</v>
      </c>
      <c r="E16" s="122" t="s">
        <v>436</v>
      </c>
      <c r="F16" s="157"/>
      <c r="G16" s="158" t="s">
        <v>429</v>
      </c>
      <c r="H16" s="159"/>
      <c r="I16" s="220">
        <v>9566667</v>
      </c>
      <c r="J16" s="220">
        <v>9566667</v>
      </c>
      <c r="K16" s="220">
        <f t="shared" si="1"/>
        <v>0</v>
      </c>
      <c r="L16" s="220">
        <v>0</v>
      </c>
      <c r="M16" s="220">
        <f t="shared" si="2"/>
        <v>0</v>
      </c>
    </row>
    <row r="17" spans="1:13" ht="15">
      <c r="A17" s="216">
        <v>43982</v>
      </c>
      <c r="B17" s="217">
        <v>609</v>
      </c>
      <c r="C17" s="218">
        <v>868</v>
      </c>
      <c r="D17" s="219">
        <v>902</v>
      </c>
      <c r="E17" s="122" t="s">
        <v>437</v>
      </c>
      <c r="F17" s="157"/>
      <c r="G17" s="158" t="s">
        <v>430</v>
      </c>
      <c r="H17" s="159"/>
      <c r="I17" s="220">
        <v>6000000</v>
      </c>
      <c r="J17" s="220"/>
      <c r="K17" s="220">
        <f t="shared" si="1"/>
        <v>6000000</v>
      </c>
      <c r="L17" s="220">
        <v>6000000</v>
      </c>
      <c r="M17" s="220">
        <f t="shared" si="2"/>
        <v>0</v>
      </c>
    </row>
    <row r="18" spans="1:13" ht="15">
      <c r="A18" s="216">
        <v>43982</v>
      </c>
      <c r="B18" s="217">
        <v>610</v>
      </c>
      <c r="C18" s="218">
        <v>869</v>
      </c>
      <c r="D18" s="219">
        <v>906</v>
      </c>
      <c r="E18" s="122" t="s">
        <v>438</v>
      </c>
      <c r="F18" s="157"/>
      <c r="G18" s="158" t="s">
        <v>431</v>
      </c>
      <c r="H18" s="159"/>
      <c r="I18" s="220">
        <v>6200000</v>
      </c>
      <c r="J18" s="220">
        <v>200000</v>
      </c>
      <c r="K18" s="220">
        <f t="shared" si="1"/>
        <v>6000000</v>
      </c>
      <c r="L18" s="220">
        <v>6000000</v>
      </c>
      <c r="M18" s="220">
        <f t="shared" si="2"/>
        <v>0</v>
      </c>
    </row>
    <row r="19" spans="1:18" ht="15">
      <c r="A19" s="13"/>
      <c r="B19" s="14"/>
      <c r="C19" s="14"/>
      <c r="D19" s="14"/>
      <c r="E19" s="14"/>
      <c r="F19" s="14"/>
      <c r="G19" s="382" t="s">
        <v>13</v>
      </c>
      <c r="H19" s="380"/>
      <c r="I19" s="27">
        <f>SUM(I9:I18)</f>
        <v>150492282</v>
      </c>
      <c r="J19" s="27">
        <f>SUM(J9:J18)</f>
        <v>45554632</v>
      </c>
      <c r="K19" s="27">
        <f>SUM(K9:K18)</f>
        <v>104937650</v>
      </c>
      <c r="L19" s="27">
        <f>SUM(L9:L18)</f>
        <v>104937650</v>
      </c>
      <c r="M19" s="27">
        <f>SUM(M9:M18)</f>
        <v>0</v>
      </c>
      <c r="O19" s="68"/>
      <c r="Q19" s="68"/>
      <c r="R19" s="68"/>
    </row>
    <row r="20" spans="1:13" ht="12.75" customHeight="1">
      <c r="A20" s="13"/>
      <c r="B20" s="14"/>
      <c r="C20" s="14"/>
      <c r="D20" s="14"/>
      <c r="E20" s="14"/>
      <c r="F20" s="14"/>
      <c r="G20" s="14"/>
      <c r="H20" s="14"/>
      <c r="I20" s="18"/>
      <c r="J20" s="18"/>
      <c r="K20" s="18"/>
      <c r="L20" s="18"/>
      <c r="M20" s="19"/>
    </row>
    <row r="24" spans="5:5" ht="15">
      <c r="E24" s="68"/>
    </row>
  </sheetData>
  <mergeCells count="7">
    <mergeCell ref="G19:H19"/>
    <mergeCell ref="I7:I8"/>
    <mergeCell ref="L7:L8"/>
    <mergeCell ref="A7:A8"/>
    <mergeCell ref="E7:H7"/>
    <mergeCell ref="E8:F8"/>
    <mergeCell ref="G8:H8"/>
  </mergeCells>
  <printOptions horizontalCentered="1" verticalCentered="1"/>
  <pageMargins left="0.1968503937007874" right="0.1968503937007874" top="0.1968503937007874" bottom="0.3937007874015748" header="0" footer="0"/>
  <pageSetup orientation="landscape" scale="80" r:id="rId1"/>
  <headerFooter>
    <oddHeader>&amp;R&amp;D</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50c526-4bfc-4416-9fad-f7696fb2d441}">
  <sheetPr codeName="Hoja4"/>
  <dimension ref="A1:FL137"/>
  <sheetViews>
    <sheetView workbookViewId="0" topLeftCell="C110">
      <selection pane="topLeft" activeCell="J132" sqref="J132"/>
    </sheetView>
  </sheetViews>
  <sheetFormatPr defaultColWidth="11.424285714285714" defaultRowHeight="15"/>
  <cols>
    <col min="1" max="1" width="14.714285714285714" style="3" customWidth="1"/>
    <col min="2" max="2" width="14.714285714285714" style="90" customWidth="1"/>
    <col min="3" max="4" width="14.714285714285714" style="3" customWidth="1"/>
    <col min="5" max="5" width="15.714285714285714" style="3" customWidth="1"/>
    <col min="6" max="6" width="14.714285714285714" style="3" customWidth="1"/>
    <col min="7" max="12" width="15.714285714285714" style="3" customWidth="1"/>
    <col min="13" max="13" width="18" style="3" bestFit="1" customWidth="1"/>
    <col min="14" max="15" width="11.428571428571429" style="3"/>
    <col min="16" max="16" width="12.285714285714286" style="3" bestFit="1" customWidth="1"/>
    <col min="17" max="17" width="12" style="3" bestFit="1" customWidth="1"/>
    <col min="18" max="18" width="12.285714285714286" style="3" bestFit="1" customWidth="1"/>
    <col min="19" max="16384" width="11.428571428571429" style="3"/>
  </cols>
  <sheetData>
    <row r="1" spans="1:13" ht="12.75" customHeight="1">
      <c r="A1" s="1" t="s">
        <v>47</v>
      </c>
      <c r="B1" s="86"/>
      <c r="C1" s="1"/>
      <c r="D1" s="1"/>
      <c r="E1" s="2"/>
      <c r="F1" s="1"/>
      <c r="G1" s="2"/>
      <c r="H1" s="2"/>
      <c r="I1" s="2"/>
      <c r="J1" s="2"/>
      <c r="K1" s="2"/>
      <c r="L1" s="2"/>
      <c r="M1" s="2"/>
    </row>
    <row r="2" spans="1:13" ht="12.75" customHeight="1">
      <c r="A2" s="2"/>
      <c r="B2" s="87"/>
      <c r="C2" s="2"/>
      <c r="D2" s="2"/>
      <c r="E2" s="2"/>
      <c r="F2" s="2"/>
      <c r="G2" s="2"/>
      <c r="H2" s="2"/>
      <c r="I2" s="2"/>
      <c r="J2" s="2"/>
      <c r="K2" s="2"/>
      <c r="L2" s="2"/>
      <c r="M2" s="4"/>
    </row>
    <row r="3" spans="1:13" ht="15" customHeight="1">
      <c r="A3" s="74">
        <v>1094</v>
      </c>
      <c r="B3" s="375" t="s">
        <v>27</v>
      </c>
      <c r="C3" s="375"/>
      <c r="D3" s="375"/>
      <c r="E3" s="375"/>
      <c r="F3" s="375"/>
      <c r="G3" s="375"/>
      <c r="H3" s="375"/>
      <c r="I3" s="78"/>
      <c r="J3" s="78"/>
      <c r="K3" s="78"/>
      <c r="L3" s="79"/>
      <c r="M3" s="79"/>
    </row>
    <row r="4" spans="1:13" ht="15" customHeight="1">
      <c r="A4" s="74" t="s">
        <v>26</v>
      </c>
      <c r="B4" s="375" t="s">
        <v>28</v>
      </c>
      <c r="C4" s="375"/>
      <c r="D4" s="375"/>
      <c r="E4" s="375"/>
      <c r="F4" s="375"/>
      <c r="G4" s="375"/>
      <c r="H4" s="375"/>
      <c r="I4" s="375"/>
      <c r="J4" s="375"/>
      <c r="K4" s="78"/>
      <c r="L4" s="79"/>
      <c r="M4" s="79" t="s">
        <v>1983</v>
      </c>
    </row>
    <row r="5" spans="1:13" ht="12.75" customHeight="1">
      <c r="A5" s="5"/>
      <c r="B5" s="88"/>
      <c r="C5" s="5"/>
      <c r="D5" s="5"/>
      <c r="E5" s="5"/>
      <c r="F5" s="5"/>
      <c r="G5" s="5"/>
      <c r="H5" s="5"/>
      <c r="I5" s="5"/>
      <c r="J5" s="5"/>
      <c r="K5" s="5"/>
      <c r="L5" s="5"/>
      <c r="M5" s="6"/>
    </row>
    <row r="6" spans="1:13" ht="12.75" customHeight="1">
      <c r="A6" s="13"/>
      <c r="B6" s="89"/>
      <c r="C6" s="14"/>
      <c r="D6" s="14"/>
      <c r="E6" s="14"/>
      <c r="F6" s="14"/>
      <c r="G6" s="14"/>
      <c r="H6" s="14"/>
      <c r="I6" s="18"/>
      <c r="J6" s="18"/>
      <c r="K6" s="18"/>
      <c r="L6" s="18"/>
      <c r="M6" s="19"/>
    </row>
    <row r="7" spans="1:13" ht="15">
      <c r="A7" s="371" t="s">
        <v>4</v>
      </c>
      <c r="B7" s="215" t="s">
        <v>10</v>
      </c>
      <c r="C7" s="211" t="s">
        <v>14</v>
      </c>
      <c r="D7" s="215" t="s">
        <v>14</v>
      </c>
      <c r="E7" s="376" t="s">
        <v>12</v>
      </c>
      <c r="F7" s="377"/>
      <c r="G7" s="377"/>
      <c r="H7" s="378"/>
      <c r="I7" s="371" t="s">
        <v>6</v>
      </c>
      <c r="J7" s="211" t="s">
        <v>1978</v>
      </c>
      <c r="K7" s="211"/>
      <c r="L7" s="371" t="s">
        <v>5</v>
      </c>
      <c r="M7" s="211" t="s">
        <v>0</v>
      </c>
    </row>
    <row r="8" spans="1:13" ht="24">
      <c r="A8" s="372"/>
      <c r="B8" s="213" t="s">
        <v>11</v>
      </c>
      <c r="C8" s="213" t="s">
        <v>9</v>
      </c>
      <c r="D8" s="213" t="s">
        <v>8</v>
      </c>
      <c r="E8" s="376" t="s">
        <v>2</v>
      </c>
      <c r="F8" s="378"/>
      <c r="G8" s="376" t="s">
        <v>7</v>
      </c>
      <c r="H8" s="378"/>
      <c r="I8" s="372"/>
      <c r="J8" s="213"/>
      <c r="K8" s="214" t="s">
        <v>1979</v>
      </c>
      <c r="L8" s="372"/>
      <c r="M8" s="213" t="s">
        <v>1</v>
      </c>
    </row>
    <row r="9" spans="1:13" s="104" customFormat="1" ht="15">
      <c r="A9" s="216">
        <v>43838</v>
      </c>
      <c r="B9" s="217">
        <v>366</v>
      </c>
      <c r="C9" s="218">
        <v>23</v>
      </c>
      <c r="D9" s="219">
        <v>11</v>
      </c>
      <c r="E9" s="119" t="s">
        <v>139</v>
      </c>
      <c r="F9" s="157"/>
      <c r="G9" s="94" t="s">
        <v>148</v>
      </c>
      <c r="H9" s="159"/>
      <c r="I9" s="220">
        <v>194333</v>
      </c>
      <c r="J9" s="220">
        <v>194333</v>
      </c>
      <c r="K9" s="220">
        <f>+I9-J9</f>
        <v>0</v>
      </c>
      <c r="L9" s="220"/>
      <c r="M9" s="220">
        <f>+K9-L9</f>
        <v>0</v>
      </c>
    </row>
    <row r="10" spans="1:168" s="104" customFormat="1" ht="15">
      <c r="A10" s="216">
        <v>43840</v>
      </c>
      <c r="B10" s="217">
        <v>308</v>
      </c>
      <c r="C10" s="218">
        <v>41</v>
      </c>
      <c r="D10" s="219">
        <v>28</v>
      </c>
      <c r="E10" s="119" t="s">
        <v>140</v>
      </c>
      <c r="F10" s="157"/>
      <c r="G10" s="94" t="s">
        <v>152</v>
      </c>
      <c r="H10" s="159"/>
      <c r="I10" s="220">
        <v>194333</v>
      </c>
      <c r="J10" s="220">
        <v>194333</v>
      </c>
      <c r="K10" s="220">
        <f t="shared" si="0" ref="K10:K73">+I10-J10</f>
        <v>0</v>
      </c>
      <c r="L10" s="220"/>
      <c r="M10" s="220">
        <f t="shared" si="1" ref="M10:M73">+K10-L10</f>
        <v>0</v>
      </c>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row>
    <row r="11" spans="1:168" s="104" customFormat="1" ht="15">
      <c r="A11" s="216">
        <v>43845</v>
      </c>
      <c r="B11" s="217">
        <v>364</v>
      </c>
      <c r="C11" s="218">
        <v>72</v>
      </c>
      <c r="D11" s="219">
        <v>58</v>
      </c>
      <c r="E11" s="119" t="s">
        <v>141</v>
      </c>
      <c r="F11" s="157"/>
      <c r="G11" s="94" t="s">
        <v>155</v>
      </c>
      <c r="H11" s="159"/>
      <c r="I11" s="220">
        <v>194333</v>
      </c>
      <c r="J11" s="220">
        <v>194333</v>
      </c>
      <c r="K11" s="220">
        <f t="shared" si="0"/>
        <v>0</v>
      </c>
      <c r="L11" s="220"/>
      <c r="M11" s="220">
        <f t="shared" si="1"/>
        <v>0</v>
      </c>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row>
    <row r="12" spans="1:168" s="104" customFormat="1" ht="15">
      <c r="A12" s="216">
        <v>43845</v>
      </c>
      <c r="B12" s="217">
        <v>303</v>
      </c>
      <c r="C12" s="218">
        <v>76</v>
      </c>
      <c r="D12" s="219">
        <v>63</v>
      </c>
      <c r="E12" s="119" t="s">
        <v>142</v>
      </c>
      <c r="F12" s="157"/>
      <c r="G12" s="94" t="s">
        <v>158</v>
      </c>
      <c r="H12" s="159"/>
      <c r="I12" s="220">
        <v>79833</v>
      </c>
      <c r="J12" s="220">
        <v>79833</v>
      </c>
      <c r="K12" s="220">
        <f t="shared" si="0"/>
        <v>0</v>
      </c>
      <c r="L12" s="220"/>
      <c r="M12" s="220">
        <f t="shared" si="1"/>
        <v>0</v>
      </c>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row>
    <row r="13" spans="1:168" s="104" customFormat="1" ht="15">
      <c r="A13" s="216">
        <v>43845</v>
      </c>
      <c r="B13" s="217">
        <v>309</v>
      </c>
      <c r="C13" s="218">
        <v>84</v>
      </c>
      <c r="D13" s="219">
        <v>71</v>
      </c>
      <c r="E13" s="119" t="s">
        <v>143</v>
      </c>
      <c r="F13" s="157"/>
      <c r="G13" s="94" t="s">
        <v>159</v>
      </c>
      <c r="H13" s="159"/>
      <c r="I13" s="220">
        <v>194333</v>
      </c>
      <c r="J13" s="220">
        <v>194333</v>
      </c>
      <c r="K13" s="220">
        <f t="shared" si="0"/>
        <v>0</v>
      </c>
      <c r="L13" s="220"/>
      <c r="M13" s="220">
        <f t="shared" si="1"/>
        <v>0</v>
      </c>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row>
    <row r="14" spans="1:168" s="104" customFormat="1" ht="15">
      <c r="A14" s="216">
        <v>43850</v>
      </c>
      <c r="B14" s="217">
        <v>13</v>
      </c>
      <c r="C14" s="218">
        <v>99</v>
      </c>
      <c r="D14" s="219">
        <v>92</v>
      </c>
      <c r="E14" s="119" t="s">
        <v>144</v>
      </c>
      <c r="F14" s="157"/>
      <c r="G14" s="94" t="s">
        <v>162</v>
      </c>
      <c r="H14" s="159"/>
      <c r="I14" s="220">
        <v>3166667</v>
      </c>
      <c r="J14" s="220"/>
      <c r="K14" s="220">
        <f t="shared" si="0"/>
        <v>3166667</v>
      </c>
      <c r="L14" s="220">
        <v>3166667</v>
      </c>
      <c r="M14" s="220">
        <f t="shared" si="1"/>
        <v>0</v>
      </c>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row>
    <row r="15" spans="1:168" s="104" customFormat="1" ht="15">
      <c r="A15" s="216">
        <v>43852</v>
      </c>
      <c r="B15" s="217">
        <v>25</v>
      </c>
      <c r="C15" s="218">
        <v>116</v>
      </c>
      <c r="D15" s="219">
        <v>114</v>
      </c>
      <c r="E15" s="119" t="s">
        <v>145</v>
      </c>
      <c r="F15" s="157"/>
      <c r="G15" s="94" t="s">
        <v>164</v>
      </c>
      <c r="H15" s="159"/>
      <c r="I15" s="220">
        <v>17750000</v>
      </c>
      <c r="J15" s="220">
        <v>17750000</v>
      </c>
      <c r="K15" s="220">
        <f t="shared" si="0"/>
        <v>0</v>
      </c>
      <c r="L15" s="220"/>
      <c r="M15" s="220">
        <f t="shared" si="1"/>
        <v>0</v>
      </c>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row>
    <row r="16" spans="1:168" s="104" customFormat="1" ht="15">
      <c r="A16" s="216">
        <v>43853</v>
      </c>
      <c r="B16" s="217">
        <v>667</v>
      </c>
      <c r="C16" s="218">
        <v>138</v>
      </c>
      <c r="D16" s="219">
        <v>120</v>
      </c>
      <c r="E16" s="119" t="s">
        <v>146</v>
      </c>
      <c r="F16" s="157"/>
      <c r="G16" s="94" t="s">
        <v>165</v>
      </c>
      <c r="H16" s="159"/>
      <c r="I16" s="220">
        <v>169600</v>
      </c>
      <c r="J16" s="220">
        <v>169600</v>
      </c>
      <c r="K16" s="220">
        <f t="shared" si="0"/>
        <v>0</v>
      </c>
      <c r="L16" s="220"/>
      <c r="M16" s="220">
        <f t="shared" si="1"/>
        <v>0</v>
      </c>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row>
    <row r="17" spans="1:168" s="104" customFormat="1" ht="15">
      <c r="A17" s="216">
        <v>43853</v>
      </c>
      <c r="B17" s="217">
        <v>30</v>
      </c>
      <c r="C17" s="218">
        <v>137</v>
      </c>
      <c r="D17" s="219">
        <v>125</v>
      </c>
      <c r="E17" s="119" t="s">
        <v>147</v>
      </c>
      <c r="F17" s="157"/>
      <c r="G17" s="94" t="s">
        <v>166</v>
      </c>
      <c r="H17" s="159"/>
      <c r="I17" s="220">
        <v>221560000</v>
      </c>
      <c r="J17" s="220"/>
      <c r="K17" s="220">
        <f t="shared" si="0"/>
        <v>221560000</v>
      </c>
      <c r="L17" s="220">
        <v>221560000</v>
      </c>
      <c r="M17" s="220">
        <f t="shared" si="1"/>
        <v>0</v>
      </c>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row>
    <row r="18" spans="1:168" s="104" customFormat="1" ht="15">
      <c r="A18" s="216">
        <v>43878</v>
      </c>
      <c r="B18" s="217">
        <v>157</v>
      </c>
      <c r="C18" s="218">
        <v>309</v>
      </c>
      <c r="D18" s="219">
        <v>276</v>
      </c>
      <c r="E18" s="119" t="s">
        <v>260</v>
      </c>
      <c r="F18" s="157"/>
      <c r="G18" s="94" t="s">
        <v>265</v>
      </c>
      <c r="H18" s="159"/>
      <c r="I18" s="220">
        <v>7500000</v>
      </c>
      <c r="J18" s="220"/>
      <c r="K18" s="220">
        <f t="shared" si="0"/>
        <v>7500000</v>
      </c>
      <c r="L18" s="220">
        <v>7500000</v>
      </c>
      <c r="M18" s="220">
        <f t="shared" si="1"/>
        <v>0</v>
      </c>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row>
    <row r="19" spans="1:168" s="104" customFormat="1" ht="15">
      <c r="A19" s="216">
        <v>43879</v>
      </c>
      <c r="B19" s="217">
        <v>159</v>
      </c>
      <c r="C19" s="218">
        <v>297</v>
      </c>
      <c r="D19" s="219">
        <v>291</v>
      </c>
      <c r="E19" s="119" t="s">
        <v>261</v>
      </c>
      <c r="F19" s="157"/>
      <c r="G19" s="94" t="s">
        <v>148</v>
      </c>
      <c r="H19" s="159"/>
      <c r="I19" s="220">
        <v>610000</v>
      </c>
      <c r="J19" s="220">
        <v>610000</v>
      </c>
      <c r="K19" s="220">
        <f t="shared" si="0"/>
        <v>0</v>
      </c>
      <c r="L19" s="220"/>
      <c r="M19" s="220">
        <f t="shared" si="1"/>
        <v>0</v>
      </c>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row>
    <row r="20" spans="1:168" s="104" customFormat="1" ht="15">
      <c r="A20" s="216">
        <v>43887</v>
      </c>
      <c r="B20" s="217">
        <v>265</v>
      </c>
      <c r="C20" s="218">
        <v>403</v>
      </c>
      <c r="D20" s="219">
        <v>397</v>
      </c>
      <c r="E20" s="119" t="s">
        <v>262</v>
      </c>
      <c r="F20" s="157"/>
      <c r="G20" s="94" t="s">
        <v>272</v>
      </c>
      <c r="H20" s="159"/>
      <c r="I20" s="220">
        <v>7926667</v>
      </c>
      <c r="J20" s="220">
        <v>2126667</v>
      </c>
      <c r="K20" s="220">
        <f t="shared" si="0"/>
        <v>5800000</v>
      </c>
      <c r="L20" s="220">
        <v>5800000</v>
      </c>
      <c r="M20" s="220">
        <f t="shared" si="1"/>
        <v>0</v>
      </c>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row>
    <row r="21" spans="1:168" s="104" customFormat="1" ht="15">
      <c r="A21" s="216">
        <v>43888</v>
      </c>
      <c r="B21" s="217">
        <v>285</v>
      </c>
      <c r="C21" s="218">
        <v>421</v>
      </c>
      <c r="D21" s="219">
        <v>405</v>
      </c>
      <c r="E21" s="119" t="s">
        <v>263</v>
      </c>
      <c r="F21" s="157"/>
      <c r="G21" s="94" t="s">
        <v>274</v>
      </c>
      <c r="H21" s="159"/>
      <c r="I21" s="220">
        <v>1600001</v>
      </c>
      <c r="J21" s="220">
        <v>1600001</v>
      </c>
      <c r="K21" s="220">
        <f t="shared" si="0"/>
        <v>0</v>
      </c>
      <c r="L21" s="220"/>
      <c r="M21" s="220">
        <f t="shared" si="1"/>
        <v>0</v>
      </c>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row>
    <row r="22" spans="1:168" s="104" customFormat="1" ht="15">
      <c r="A22" s="216">
        <v>43900</v>
      </c>
      <c r="B22" s="217">
        <v>341</v>
      </c>
      <c r="C22" s="218">
        <v>489</v>
      </c>
      <c r="D22" s="219">
        <v>487</v>
      </c>
      <c r="E22" s="119" t="s">
        <v>326</v>
      </c>
      <c r="F22" s="157"/>
      <c r="G22" s="94" t="s">
        <v>150</v>
      </c>
      <c r="H22" s="159"/>
      <c r="I22" s="220">
        <v>12360000</v>
      </c>
      <c r="J22" s="220"/>
      <c r="K22" s="220">
        <f t="shared" si="0"/>
        <v>12360000</v>
      </c>
      <c r="L22" s="220">
        <v>12360000</v>
      </c>
      <c r="M22" s="220">
        <f t="shared" si="1"/>
        <v>0</v>
      </c>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row>
    <row r="23" spans="1:168" s="104" customFormat="1" ht="15">
      <c r="A23" s="216">
        <v>43900</v>
      </c>
      <c r="B23" s="217">
        <v>345</v>
      </c>
      <c r="C23" s="218">
        <v>498</v>
      </c>
      <c r="D23" s="219">
        <v>490</v>
      </c>
      <c r="E23" s="119" t="s">
        <v>328</v>
      </c>
      <c r="F23" s="157"/>
      <c r="G23" s="94" t="s">
        <v>348</v>
      </c>
      <c r="H23" s="159"/>
      <c r="I23" s="220">
        <v>40850000</v>
      </c>
      <c r="J23" s="220"/>
      <c r="K23" s="220">
        <f t="shared" si="0"/>
        <v>40850000</v>
      </c>
      <c r="L23" s="220">
        <v>40850000</v>
      </c>
      <c r="M23" s="220">
        <f t="shared" si="1"/>
        <v>0</v>
      </c>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row>
    <row r="24" spans="1:168" s="104" customFormat="1" ht="15">
      <c r="A24" s="216">
        <v>43902</v>
      </c>
      <c r="B24" s="217">
        <v>352</v>
      </c>
      <c r="C24" s="218">
        <v>508</v>
      </c>
      <c r="D24" s="219">
        <v>502</v>
      </c>
      <c r="E24" s="119" t="s">
        <v>327</v>
      </c>
      <c r="F24" s="157"/>
      <c r="G24" s="94" t="s">
        <v>349</v>
      </c>
      <c r="H24" s="159"/>
      <c r="I24" s="220">
        <v>2786667</v>
      </c>
      <c r="J24" s="220"/>
      <c r="K24" s="220">
        <f t="shared" si="0"/>
        <v>2786667</v>
      </c>
      <c r="L24" s="220">
        <v>2786667</v>
      </c>
      <c r="M24" s="220">
        <f t="shared" si="1"/>
        <v>0</v>
      </c>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row>
    <row r="25" spans="1:168" s="104" customFormat="1" ht="15">
      <c r="A25" s="216">
        <v>43903</v>
      </c>
      <c r="B25" s="217">
        <v>356</v>
      </c>
      <c r="C25" s="218">
        <v>499</v>
      </c>
      <c r="D25" s="219">
        <v>509</v>
      </c>
      <c r="E25" s="119" t="s">
        <v>330</v>
      </c>
      <c r="F25" s="157"/>
      <c r="G25" s="94" t="s">
        <v>350</v>
      </c>
      <c r="H25" s="159"/>
      <c r="I25" s="220">
        <v>3016000</v>
      </c>
      <c r="J25" s="220"/>
      <c r="K25" s="220">
        <f t="shared" si="0"/>
        <v>3016000</v>
      </c>
      <c r="L25" s="220">
        <v>3016000</v>
      </c>
      <c r="M25" s="220">
        <f t="shared" si="1"/>
        <v>0</v>
      </c>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row>
    <row r="26" spans="1:168" s="104" customFormat="1" ht="15">
      <c r="A26" s="216">
        <v>43903</v>
      </c>
      <c r="B26" s="217">
        <v>339</v>
      </c>
      <c r="C26" s="218">
        <v>488</v>
      </c>
      <c r="D26" s="219">
        <v>511</v>
      </c>
      <c r="E26" s="119" t="s">
        <v>331</v>
      </c>
      <c r="F26" s="157"/>
      <c r="G26" s="94" t="s">
        <v>351</v>
      </c>
      <c r="H26" s="159"/>
      <c r="I26" s="220">
        <v>2666667</v>
      </c>
      <c r="J26" s="220"/>
      <c r="K26" s="220">
        <f t="shared" si="0"/>
        <v>2666667</v>
      </c>
      <c r="L26" s="220">
        <v>2666667</v>
      </c>
      <c r="M26" s="220">
        <f t="shared" si="1"/>
        <v>0</v>
      </c>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row>
    <row r="27" spans="1:168" s="104" customFormat="1" ht="15">
      <c r="A27" s="216">
        <v>43903</v>
      </c>
      <c r="B27" s="217">
        <v>982</v>
      </c>
      <c r="C27" s="218">
        <v>531</v>
      </c>
      <c r="D27" s="219">
        <v>513</v>
      </c>
      <c r="E27" s="119" t="s">
        <v>287</v>
      </c>
      <c r="F27" s="157"/>
      <c r="G27" s="94" t="s">
        <v>297</v>
      </c>
      <c r="H27" s="159"/>
      <c r="I27" s="220">
        <v>111810221</v>
      </c>
      <c r="J27" s="220"/>
      <c r="K27" s="220">
        <f t="shared" si="0"/>
        <v>111810221</v>
      </c>
      <c r="L27" s="220">
        <v>111810221</v>
      </c>
      <c r="M27" s="220">
        <f t="shared" si="1"/>
        <v>0</v>
      </c>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row>
    <row r="28" spans="1:168" s="104" customFormat="1" ht="15">
      <c r="A28" s="216">
        <v>43906</v>
      </c>
      <c r="B28" s="217">
        <v>354</v>
      </c>
      <c r="C28" s="218">
        <v>509</v>
      </c>
      <c r="D28" s="219">
        <v>514</v>
      </c>
      <c r="E28" s="119" t="s">
        <v>332</v>
      </c>
      <c r="F28" s="157"/>
      <c r="G28" s="94" t="s">
        <v>352</v>
      </c>
      <c r="H28" s="159"/>
      <c r="I28" s="220">
        <v>2100000</v>
      </c>
      <c r="J28" s="220"/>
      <c r="K28" s="220">
        <f t="shared" si="0"/>
        <v>2100000</v>
      </c>
      <c r="L28" s="220">
        <v>2100000</v>
      </c>
      <c r="M28" s="220">
        <f t="shared" si="1"/>
        <v>0</v>
      </c>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row>
    <row r="29" spans="1:168" s="104" customFormat="1" ht="15">
      <c r="A29" s="216">
        <v>43908</v>
      </c>
      <c r="B29" s="217">
        <v>370</v>
      </c>
      <c r="C29" s="218">
        <v>515</v>
      </c>
      <c r="D29" s="219">
        <v>532</v>
      </c>
      <c r="E29" s="119" t="s">
        <v>333</v>
      </c>
      <c r="F29" s="157"/>
      <c r="G29" s="94" t="s">
        <v>356</v>
      </c>
      <c r="H29" s="159"/>
      <c r="I29" s="220">
        <v>750000</v>
      </c>
      <c r="J29" s="220">
        <v>750000</v>
      </c>
      <c r="K29" s="220">
        <f t="shared" si="0"/>
        <v>0</v>
      </c>
      <c r="L29" s="220"/>
      <c r="M29" s="220">
        <f t="shared" si="1"/>
        <v>0</v>
      </c>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row>
    <row r="30" spans="1:168" s="104" customFormat="1" ht="15">
      <c r="A30" s="216">
        <v>43909</v>
      </c>
      <c r="B30" s="217">
        <v>368</v>
      </c>
      <c r="C30" s="218">
        <v>528</v>
      </c>
      <c r="D30" s="219">
        <v>538</v>
      </c>
      <c r="E30" s="119" t="s">
        <v>334</v>
      </c>
      <c r="F30" s="157"/>
      <c r="G30" s="94" t="s">
        <v>118</v>
      </c>
      <c r="H30" s="159"/>
      <c r="I30" s="220">
        <v>5800000</v>
      </c>
      <c r="J30" s="220"/>
      <c r="K30" s="220">
        <f t="shared" si="0"/>
        <v>5800000</v>
      </c>
      <c r="L30" s="323">
        <v>5800000</v>
      </c>
      <c r="M30" s="220">
        <f t="shared" si="1"/>
        <v>0</v>
      </c>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c r="DM30" s="105"/>
      <c r="DN30" s="105"/>
      <c r="DO30" s="105"/>
      <c r="DP30" s="105"/>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row>
    <row r="31" spans="1:168" s="104" customFormat="1" ht="15">
      <c r="A31" s="216">
        <v>43909</v>
      </c>
      <c r="B31" s="217">
        <v>367</v>
      </c>
      <c r="C31" s="218">
        <v>513</v>
      </c>
      <c r="D31" s="219">
        <v>539</v>
      </c>
      <c r="E31" s="119" t="s">
        <v>335</v>
      </c>
      <c r="F31" s="157"/>
      <c r="G31" s="94" t="s">
        <v>357</v>
      </c>
      <c r="H31" s="159"/>
      <c r="I31" s="220">
        <v>750000</v>
      </c>
      <c r="J31" s="220">
        <v>750000</v>
      </c>
      <c r="K31" s="220">
        <f t="shared" si="0"/>
        <v>0</v>
      </c>
      <c r="L31" s="220"/>
      <c r="M31" s="220">
        <f t="shared" si="1"/>
        <v>0</v>
      </c>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row>
    <row r="32" spans="1:168" s="104" customFormat="1" ht="15">
      <c r="A32" s="216">
        <v>43909</v>
      </c>
      <c r="B32" s="217">
        <v>38</v>
      </c>
      <c r="C32" s="218">
        <v>555</v>
      </c>
      <c r="D32" s="219">
        <v>541</v>
      </c>
      <c r="E32" s="119" t="s">
        <v>336</v>
      </c>
      <c r="F32" s="157"/>
      <c r="G32" s="94" t="s">
        <v>151</v>
      </c>
      <c r="H32" s="159"/>
      <c r="I32" s="220">
        <v>91244</v>
      </c>
      <c r="J32" s="220">
        <v>91244</v>
      </c>
      <c r="K32" s="220">
        <f t="shared" si="0"/>
        <v>0</v>
      </c>
      <c r="L32" s="220"/>
      <c r="M32" s="220">
        <f t="shared" si="1"/>
        <v>0</v>
      </c>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c r="DM32" s="105"/>
      <c r="DN32" s="105"/>
      <c r="DO32" s="105"/>
      <c r="DP32" s="105"/>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row>
    <row r="33" spans="1:168" s="104" customFormat="1" ht="15">
      <c r="A33" s="216">
        <v>43920</v>
      </c>
      <c r="B33" s="217">
        <v>404</v>
      </c>
      <c r="C33" s="218">
        <v>560</v>
      </c>
      <c r="D33" s="219">
        <v>576</v>
      </c>
      <c r="E33" s="119" t="s">
        <v>339</v>
      </c>
      <c r="F33" s="157"/>
      <c r="G33" s="116" t="s">
        <v>163</v>
      </c>
      <c r="H33" s="159"/>
      <c r="I33" s="220">
        <v>4833334</v>
      </c>
      <c r="J33" s="220"/>
      <c r="K33" s="220">
        <f t="shared" si="0"/>
        <v>4833334</v>
      </c>
      <c r="L33" s="220">
        <v>4833334</v>
      </c>
      <c r="M33" s="220">
        <f t="shared" si="1"/>
        <v>0</v>
      </c>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c r="EO33" s="105"/>
      <c r="EP33" s="105"/>
      <c r="EQ33" s="105"/>
      <c r="ER33" s="105"/>
      <c r="ES33" s="105"/>
      <c r="ET33" s="105"/>
      <c r="EU33" s="105"/>
      <c r="EV33" s="105"/>
      <c r="EW33" s="105"/>
      <c r="EX33" s="105"/>
      <c r="EY33" s="105"/>
      <c r="EZ33" s="105"/>
      <c r="FA33" s="105"/>
      <c r="FB33" s="105"/>
      <c r="FC33" s="105"/>
      <c r="FD33" s="105"/>
      <c r="FE33" s="105"/>
      <c r="FF33" s="105"/>
      <c r="FG33" s="105"/>
      <c r="FH33" s="105"/>
      <c r="FI33" s="105"/>
      <c r="FJ33" s="105"/>
      <c r="FK33" s="105"/>
      <c r="FL33" s="105"/>
    </row>
    <row r="34" spans="1:168" s="104" customFormat="1" ht="15">
      <c r="A34" s="216">
        <v>43921</v>
      </c>
      <c r="B34" s="217">
        <v>401</v>
      </c>
      <c r="C34" s="218">
        <v>581</v>
      </c>
      <c r="D34" s="219">
        <v>578</v>
      </c>
      <c r="E34" s="119" t="s">
        <v>340</v>
      </c>
      <c r="F34" s="157"/>
      <c r="G34" s="94" t="s">
        <v>364</v>
      </c>
      <c r="H34" s="159"/>
      <c r="I34" s="220">
        <v>6890000</v>
      </c>
      <c r="J34" s="220">
        <v>1590000</v>
      </c>
      <c r="K34" s="220">
        <f t="shared" si="0"/>
        <v>5300000</v>
      </c>
      <c r="L34" s="220">
        <v>5300000</v>
      </c>
      <c r="M34" s="220">
        <f t="shared" si="1"/>
        <v>0</v>
      </c>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row>
    <row r="35" spans="1:168" s="104" customFormat="1" ht="15">
      <c r="A35" s="216">
        <v>43921</v>
      </c>
      <c r="B35" s="217">
        <v>410</v>
      </c>
      <c r="C35" s="218">
        <v>578</v>
      </c>
      <c r="D35" s="219">
        <v>580</v>
      </c>
      <c r="E35" s="119" t="s">
        <v>341</v>
      </c>
      <c r="F35" s="157"/>
      <c r="G35" s="116" t="s">
        <v>365</v>
      </c>
      <c r="H35" s="159"/>
      <c r="I35" s="220">
        <v>1514000</v>
      </c>
      <c r="J35" s="220">
        <v>1314000</v>
      </c>
      <c r="K35" s="220">
        <f t="shared" si="0"/>
        <v>200000</v>
      </c>
      <c r="L35" s="220">
        <v>200000</v>
      </c>
      <c r="M35" s="220">
        <f t="shared" si="1"/>
        <v>0</v>
      </c>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c r="DM35" s="105"/>
      <c r="DN35" s="105"/>
      <c r="DO35" s="105"/>
      <c r="DP35" s="105"/>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c r="EO35" s="105"/>
      <c r="EP35" s="105"/>
      <c r="EQ35" s="105"/>
      <c r="ER35" s="105"/>
      <c r="ES35" s="105"/>
      <c r="ET35" s="105"/>
      <c r="EU35" s="105"/>
      <c r="EV35" s="105"/>
      <c r="EW35" s="105"/>
      <c r="EX35" s="105"/>
      <c r="EY35" s="105"/>
      <c r="EZ35" s="105"/>
      <c r="FA35" s="105"/>
      <c r="FB35" s="105"/>
      <c r="FC35" s="105"/>
      <c r="FD35" s="105"/>
      <c r="FE35" s="105"/>
      <c r="FF35" s="105"/>
      <c r="FG35" s="105"/>
      <c r="FH35" s="105"/>
      <c r="FI35" s="105"/>
      <c r="FJ35" s="105"/>
      <c r="FK35" s="105"/>
      <c r="FL35" s="105"/>
    </row>
    <row r="36" spans="1:168" s="104" customFormat="1" ht="15">
      <c r="A36" s="216">
        <v>43921</v>
      </c>
      <c r="B36" s="217">
        <v>396</v>
      </c>
      <c r="C36" s="218">
        <v>572</v>
      </c>
      <c r="D36" s="219">
        <v>582</v>
      </c>
      <c r="E36" s="119" t="s">
        <v>342</v>
      </c>
      <c r="F36" s="157"/>
      <c r="G36" s="94" t="s">
        <v>366</v>
      </c>
      <c r="H36" s="159"/>
      <c r="I36" s="220">
        <v>7253333</v>
      </c>
      <c r="J36" s="220">
        <v>453333</v>
      </c>
      <c r="K36" s="220">
        <f t="shared" si="0"/>
        <v>6800000</v>
      </c>
      <c r="L36" s="220">
        <v>6800000</v>
      </c>
      <c r="M36" s="220">
        <f t="shared" si="1"/>
        <v>0</v>
      </c>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row>
    <row r="37" spans="1:168" s="104" customFormat="1" ht="15">
      <c r="A37" s="216">
        <v>43921</v>
      </c>
      <c r="B37" s="217">
        <v>408</v>
      </c>
      <c r="C37" s="218">
        <v>592</v>
      </c>
      <c r="D37" s="219">
        <v>583</v>
      </c>
      <c r="E37" s="119" t="s">
        <v>325</v>
      </c>
      <c r="F37" s="157"/>
      <c r="G37" s="94" t="s">
        <v>367</v>
      </c>
      <c r="H37" s="159"/>
      <c r="I37" s="220">
        <v>2500000</v>
      </c>
      <c r="J37" s="220"/>
      <c r="K37" s="220">
        <f t="shared" si="0"/>
        <v>2500000</v>
      </c>
      <c r="L37" s="220">
        <v>2500000</v>
      </c>
      <c r="M37" s="220">
        <f t="shared" si="1"/>
        <v>0</v>
      </c>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row>
    <row r="38" spans="1:168" s="104" customFormat="1" ht="15">
      <c r="A38" s="216">
        <v>43921</v>
      </c>
      <c r="B38" s="217">
        <v>400</v>
      </c>
      <c r="C38" s="218">
        <v>579</v>
      </c>
      <c r="D38" s="219">
        <v>584</v>
      </c>
      <c r="E38" s="119" t="s">
        <v>343</v>
      </c>
      <c r="F38" s="157"/>
      <c r="G38" s="94" t="s">
        <v>368</v>
      </c>
      <c r="H38" s="159"/>
      <c r="I38" s="220">
        <v>1316801</v>
      </c>
      <c r="J38" s="220">
        <v>1316801</v>
      </c>
      <c r="K38" s="220">
        <f t="shared" si="0"/>
        <v>0</v>
      </c>
      <c r="L38" s="220"/>
      <c r="M38" s="220">
        <f t="shared" si="1"/>
        <v>0</v>
      </c>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row>
    <row r="39" spans="1:168" s="104" customFormat="1" ht="15">
      <c r="A39" s="216">
        <v>43922</v>
      </c>
      <c r="B39" s="217">
        <v>412</v>
      </c>
      <c r="C39" s="218">
        <v>591</v>
      </c>
      <c r="D39" s="219">
        <v>588</v>
      </c>
      <c r="E39" s="119" t="s">
        <v>385</v>
      </c>
      <c r="F39" s="157"/>
      <c r="G39" s="94" t="s">
        <v>391</v>
      </c>
      <c r="H39" s="159"/>
      <c r="I39" s="220">
        <v>4200000</v>
      </c>
      <c r="J39" s="220"/>
      <c r="K39" s="220">
        <f t="shared" si="0"/>
        <v>4200000</v>
      </c>
      <c r="L39" s="220">
        <v>4200000</v>
      </c>
      <c r="M39" s="220">
        <f t="shared" si="1"/>
        <v>0</v>
      </c>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row>
    <row r="40" spans="1:168" s="104" customFormat="1" ht="15">
      <c r="A40" s="216">
        <v>43937</v>
      </c>
      <c r="B40" s="217">
        <v>421</v>
      </c>
      <c r="C40" s="218">
        <v>633</v>
      </c>
      <c r="D40" s="219">
        <v>613</v>
      </c>
      <c r="E40" s="119" t="s">
        <v>386</v>
      </c>
      <c r="F40" s="157"/>
      <c r="G40" s="94" t="s">
        <v>392</v>
      </c>
      <c r="H40" s="159"/>
      <c r="I40" s="220">
        <v>4167333</v>
      </c>
      <c r="J40" s="220"/>
      <c r="K40" s="220">
        <f t="shared" si="0"/>
        <v>4167333</v>
      </c>
      <c r="L40" s="220">
        <v>4167333</v>
      </c>
      <c r="M40" s="220">
        <f t="shared" si="1"/>
        <v>0</v>
      </c>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row>
    <row r="41" spans="1:168" s="104" customFormat="1" ht="15">
      <c r="A41" s="216">
        <v>43938</v>
      </c>
      <c r="B41" s="217">
        <v>429</v>
      </c>
      <c r="C41" s="218">
        <v>614</v>
      </c>
      <c r="D41" s="219">
        <v>616</v>
      </c>
      <c r="E41" s="119" t="s">
        <v>387</v>
      </c>
      <c r="F41" s="157"/>
      <c r="G41" s="94" t="s">
        <v>394</v>
      </c>
      <c r="H41" s="159"/>
      <c r="I41" s="220">
        <v>8166667</v>
      </c>
      <c r="J41" s="220">
        <v>3166667</v>
      </c>
      <c r="K41" s="220">
        <f t="shared" si="0"/>
        <v>5000000</v>
      </c>
      <c r="L41" s="220">
        <v>5000000</v>
      </c>
      <c r="M41" s="220">
        <f t="shared" si="1"/>
        <v>0</v>
      </c>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row>
    <row r="42" spans="1:168" s="104" customFormat="1" ht="15">
      <c r="A42" s="216">
        <v>43948</v>
      </c>
      <c r="B42" s="217">
        <v>435</v>
      </c>
      <c r="C42" s="218">
        <v>648</v>
      </c>
      <c r="D42" s="219">
        <v>645</v>
      </c>
      <c r="E42" s="119" t="s">
        <v>388</v>
      </c>
      <c r="F42" s="157"/>
      <c r="G42" s="94" t="s">
        <v>395</v>
      </c>
      <c r="H42" s="159"/>
      <c r="I42" s="220">
        <v>657000</v>
      </c>
      <c r="J42" s="220">
        <v>657000</v>
      </c>
      <c r="K42" s="220">
        <f t="shared" si="0"/>
        <v>0</v>
      </c>
      <c r="L42" s="220"/>
      <c r="M42" s="220">
        <f t="shared" si="1"/>
        <v>0</v>
      </c>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row>
    <row r="43" spans="1:168" s="104" customFormat="1" ht="15">
      <c r="A43" s="216">
        <v>43948</v>
      </c>
      <c r="B43" s="217">
        <v>439</v>
      </c>
      <c r="C43" s="218">
        <v>613</v>
      </c>
      <c r="D43" s="219">
        <v>649</v>
      </c>
      <c r="E43" s="119" t="s">
        <v>387</v>
      </c>
      <c r="F43" s="157"/>
      <c r="G43" s="94" t="s">
        <v>396</v>
      </c>
      <c r="H43" s="159"/>
      <c r="I43" s="220">
        <v>4666667</v>
      </c>
      <c r="J43" s="220"/>
      <c r="K43" s="220">
        <f t="shared" si="0"/>
        <v>4666667</v>
      </c>
      <c r="L43" s="220">
        <v>4666667</v>
      </c>
      <c r="M43" s="220">
        <f t="shared" si="1"/>
        <v>0</v>
      </c>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row>
    <row r="44" spans="1:168" s="104" customFormat="1" ht="15">
      <c r="A44" s="216">
        <v>43948</v>
      </c>
      <c r="B44" s="217">
        <v>438</v>
      </c>
      <c r="C44" s="218">
        <v>636</v>
      </c>
      <c r="D44" s="219">
        <v>652</v>
      </c>
      <c r="E44" s="119" t="s">
        <v>389</v>
      </c>
      <c r="F44" s="157"/>
      <c r="G44" s="94" t="s">
        <v>397</v>
      </c>
      <c r="H44" s="159"/>
      <c r="I44" s="220">
        <v>5633333</v>
      </c>
      <c r="J44" s="220"/>
      <c r="K44" s="220">
        <f t="shared" si="0"/>
        <v>5633333</v>
      </c>
      <c r="L44" s="220">
        <v>5633333</v>
      </c>
      <c r="M44" s="220">
        <f t="shared" si="1"/>
        <v>0</v>
      </c>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row>
    <row r="45" spans="1:168" s="104" customFormat="1" ht="15">
      <c r="A45" s="216">
        <v>43949</v>
      </c>
      <c r="B45" s="217">
        <v>416</v>
      </c>
      <c r="C45" s="218">
        <v>574</v>
      </c>
      <c r="D45" s="219">
        <v>655</v>
      </c>
      <c r="E45" s="119" t="s">
        <v>390</v>
      </c>
      <c r="F45" s="157"/>
      <c r="G45" s="94" t="s">
        <v>153</v>
      </c>
      <c r="H45" s="159"/>
      <c r="I45" s="220">
        <v>14750000</v>
      </c>
      <c r="J45" s="220">
        <v>7250000</v>
      </c>
      <c r="K45" s="220">
        <f t="shared" si="0"/>
        <v>7500000</v>
      </c>
      <c r="L45" s="220">
        <v>7500000</v>
      </c>
      <c r="M45" s="220">
        <f t="shared" si="1"/>
        <v>0</v>
      </c>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row>
    <row r="46" spans="1:168" s="104" customFormat="1" ht="15">
      <c r="A46" s="216">
        <v>43956</v>
      </c>
      <c r="B46" s="217">
        <v>441</v>
      </c>
      <c r="C46" s="218">
        <v>621</v>
      </c>
      <c r="D46" s="219">
        <v>667</v>
      </c>
      <c r="E46" s="119" t="s">
        <v>520</v>
      </c>
      <c r="F46" s="157"/>
      <c r="G46" s="94" t="s">
        <v>439</v>
      </c>
      <c r="H46" s="159"/>
      <c r="I46" s="220">
        <v>16336667</v>
      </c>
      <c r="J46" s="244">
        <v>8796667</v>
      </c>
      <c r="K46" s="220">
        <f t="shared" si="0"/>
        <v>7540000</v>
      </c>
      <c r="L46" s="122">
        <v>7540000</v>
      </c>
      <c r="M46" s="220">
        <f t="shared" si="1"/>
        <v>0</v>
      </c>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row>
    <row r="47" spans="1:168" s="104" customFormat="1" ht="15">
      <c r="A47" s="216">
        <v>43958</v>
      </c>
      <c r="B47" s="217">
        <v>446</v>
      </c>
      <c r="C47" s="218">
        <v>663</v>
      </c>
      <c r="D47" s="219">
        <v>676</v>
      </c>
      <c r="E47" s="119" t="s">
        <v>521</v>
      </c>
      <c r="F47" s="157"/>
      <c r="G47" s="94" t="s">
        <v>440</v>
      </c>
      <c r="H47" s="159"/>
      <c r="I47" s="220">
        <v>4266667</v>
      </c>
      <c r="J47" s="244">
        <v>1066667</v>
      </c>
      <c r="K47" s="220">
        <f t="shared" si="0"/>
        <v>3200000</v>
      </c>
      <c r="L47" s="122">
        <v>3200000</v>
      </c>
      <c r="M47" s="220">
        <f t="shared" si="1"/>
        <v>0</v>
      </c>
      <c r="N47" s="105"/>
      <c r="O47" s="105"/>
      <c r="P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row>
    <row r="48" spans="1:168" s="104" customFormat="1" ht="15">
      <c r="A48" s="216">
        <v>43966</v>
      </c>
      <c r="B48" s="217">
        <v>464</v>
      </c>
      <c r="C48" s="218">
        <v>706</v>
      </c>
      <c r="D48" s="219">
        <v>718</v>
      </c>
      <c r="E48" s="119" t="s">
        <v>522</v>
      </c>
      <c r="F48" s="157"/>
      <c r="G48" s="94" t="s">
        <v>441</v>
      </c>
      <c r="H48" s="159"/>
      <c r="I48" s="220">
        <v>466667</v>
      </c>
      <c r="J48" s="220">
        <v>466667</v>
      </c>
      <c r="K48" s="220">
        <f t="shared" si="0"/>
        <v>0</v>
      </c>
      <c r="L48" s="220"/>
      <c r="M48" s="220">
        <f t="shared" si="1"/>
        <v>0</v>
      </c>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c r="FH48" s="105"/>
      <c r="FI48" s="105"/>
      <c r="FJ48" s="105"/>
      <c r="FK48" s="105"/>
      <c r="FL48" s="105"/>
    </row>
    <row r="49" spans="1:168" s="104" customFormat="1" ht="15">
      <c r="A49" s="216">
        <v>43966</v>
      </c>
      <c r="B49" s="217">
        <v>467</v>
      </c>
      <c r="C49" s="218">
        <v>696</v>
      </c>
      <c r="D49" s="219">
        <v>720</v>
      </c>
      <c r="E49" s="119" t="s">
        <v>523</v>
      </c>
      <c r="F49" s="157"/>
      <c r="G49" s="94" t="s">
        <v>442</v>
      </c>
      <c r="H49" s="159"/>
      <c r="I49" s="220">
        <v>3900000</v>
      </c>
      <c r="J49" s="220">
        <v>3900000</v>
      </c>
      <c r="K49" s="220">
        <f t="shared" si="0"/>
        <v>0</v>
      </c>
      <c r="L49" s="220"/>
      <c r="M49" s="220">
        <f t="shared" si="1"/>
        <v>0</v>
      </c>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row>
    <row r="50" spans="1:168" s="104" customFormat="1" ht="15">
      <c r="A50" s="216">
        <v>43972</v>
      </c>
      <c r="B50" s="217">
        <v>469</v>
      </c>
      <c r="C50" s="218">
        <v>711</v>
      </c>
      <c r="D50" s="219">
        <v>736</v>
      </c>
      <c r="E50" s="119" t="s">
        <v>524</v>
      </c>
      <c r="F50" s="157"/>
      <c r="G50" s="94" t="s">
        <v>152</v>
      </c>
      <c r="H50" s="159"/>
      <c r="I50" s="220">
        <v>1083334</v>
      </c>
      <c r="J50" s="220">
        <v>1083334</v>
      </c>
      <c r="K50" s="220">
        <f t="shared" si="0"/>
        <v>0</v>
      </c>
      <c r="L50" s="220"/>
      <c r="M50" s="220">
        <f t="shared" si="1"/>
        <v>0</v>
      </c>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05"/>
      <c r="EO50" s="105"/>
      <c r="EP50" s="105"/>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row>
    <row r="51" spans="1:168" s="104" customFormat="1" ht="15">
      <c r="A51" s="216">
        <v>43972</v>
      </c>
      <c r="B51" s="217">
        <v>473</v>
      </c>
      <c r="C51" s="218">
        <v>716</v>
      </c>
      <c r="D51" s="219">
        <v>745</v>
      </c>
      <c r="E51" s="119" t="s">
        <v>525</v>
      </c>
      <c r="F51" s="157"/>
      <c r="G51" s="94" t="s">
        <v>267</v>
      </c>
      <c r="H51" s="159"/>
      <c r="I51" s="220">
        <v>975000</v>
      </c>
      <c r="J51" s="220">
        <v>975000</v>
      </c>
      <c r="K51" s="220">
        <f t="shared" si="0"/>
        <v>0</v>
      </c>
      <c r="L51" s="220"/>
      <c r="M51" s="220">
        <f t="shared" si="1"/>
        <v>0</v>
      </c>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row>
    <row r="52" spans="1:168" s="104" customFormat="1" ht="15">
      <c r="A52" s="216">
        <v>43972</v>
      </c>
      <c r="B52" s="217">
        <v>474</v>
      </c>
      <c r="C52" s="218">
        <v>719</v>
      </c>
      <c r="D52" s="219">
        <v>746</v>
      </c>
      <c r="E52" s="119" t="s">
        <v>526</v>
      </c>
      <c r="F52" s="157"/>
      <c r="G52" s="94" t="s">
        <v>273</v>
      </c>
      <c r="H52" s="159"/>
      <c r="I52" s="220">
        <v>1140000</v>
      </c>
      <c r="J52" s="220">
        <v>1140000</v>
      </c>
      <c r="K52" s="220">
        <f t="shared" si="0"/>
        <v>0</v>
      </c>
      <c r="L52" s="220"/>
      <c r="M52" s="220">
        <f t="shared" si="1"/>
        <v>0</v>
      </c>
      <c r="N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c r="CE52" s="105"/>
      <c r="CF52" s="105"/>
      <c r="CG52" s="105"/>
      <c r="CH52" s="105"/>
      <c r="CI52" s="105"/>
      <c r="CJ52" s="105"/>
      <c r="CK52" s="105"/>
      <c r="CL52" s="105"/>
      <c r="CM52" s="105"/>
      <c r="CN52" s="105"/>
      <c r="CO52" s="105"/>
      <c r="CP52" s="105"/>
      <c r="CQ52" s="105"/>
      <c r="CR52" s="105"/>
      <c r="CS52" s="105"/>
      <c r="CT52" s="105"/>
      <c r="CU52" s="105"/>
      <c r="CV52" s="105"/>
      <c r="CW52" s="105"/>
      <c r="CX52" s="105"/>
      <c r="CY52" s="105"/>
      <c r="CZ52" s="105"/>
      <c r="DA52" s="105"/>
      <c r="DB52" s="105"/>
      <c r="DC52" s="105"/>
      <c r="DD52" s="105"/>
      <c r="DE52" s="105"/>
      <c r="DF52" s="105"/>
      <c r="DG52" s="105"/>
      <c r="DH52" s="105"/>
      <c r="DI52" s="105"/>
      <c r="DJ52" s="105"/>
      <c r="DK52" s="105"/>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5"/>
      <c r="EN52" s="105"/>
      <c r="EO52" s="105"/>
      <c r="EP52" s="105"/>
      <c r="EQ52" s="105"/>
      <c r="ER52" s="105"/>
      <c r="ES52" s="105"/>
      <c r="ET52" s="105"/>
      <c r="EU52" s="105"/>
      <c r="EV52" s="105"/>
      <c r="EW52" s="105"/>
      <c r="EX52" s="105"/>
      <c r="EY52" s="105"/>
      <c r="EZ52" s="105"/>
      <c r="FA52" s="105"/>
      <c r="FB52" s="105"/>
      <c r="FC52" s="105"/>
      <c r="FD52" s="105"/>
      <c r="FE52" s="105"/>
      <c r="FF52" s="105"/>
      <c r="FG52" s="105"/>
      <c r="FH52" s="105"/>
      <c r="FI52" s="105"/>
      <c r="FJ52" s="105"/>
      <c r="FK52" s="105"/>
      <c r="FL52" s="105"/>
    </row>
    <row r="53" spans="1:168" s="104" customFormat="1" ht="15">
      <c r="A53" s="216">
        <v>43977</v>
      </c>
      <c r="B53" s="217">
        <v>484</v>
      </c>
      <c r="C53" s="218">
        <v>715</v>
      </c>
      <c r="D53" s="219">
        <v>759</v>
      </c>
      <c r="E53" s="119" t="s">
        <v>527</v>
      </c>
      <c r="F53" s="157"/>
      <c r="G53" s="94" t="s">
        <v>443</v>
      </c>
      <c r="H53" s="159"/>
      <c r="I53" s="220">
        <v>2500000</v>
      </c>
      <c r="J53" s="220">
        <v>2500000</v>
      </c>
      <c r="K53" s="220">
        <f t="shared" si="0"/>
        <v>0</v>
      </c>
      <c r="L53" s="220"/>
      <c r="M53" s="220">
        <f t="shared" si="1"/>
        <v>0</v>
      </c>
      <c r="N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5"/>
      <c r="FI53" s="105"/>
      <c r="FJ53" s="105"/>
      <c r="FK53" s="105"/>
      <c r="FL53" s="105"/>
    </row>
    <row r="54" spans="1:168" s="104" customFormat="1" ht="15">
      <c r="A54" s="216">
        <v>43977</v>
      </c>
      <c r="B54" s="217">
        <v>482</v>
      </c>
      <c r="C54" s="218">
        <v>721</v>
      </c>
      <c r="D54" s="219">
        <v>761</v>
      </c>
      <c r="E54" s="119" t="s">
        <v>528</v>
      </c>
      <c r="F54" s="157"/>
      <c r="G54" s="94" t="s">
        <v>444</v>
      </c>
      <c r="H54" s="159"/>
      <c r="I54" s="220">
        <v>18833333</v>
      </c>
      <c r="J54" s="220">
        <v>11750000</v>
      </c>
      <c r="K54" s="220">
        <f t="shared" si="0"/>
        <v>7083333</v>
      </c>
      <c r="L54" s="220">
        <v>7083333</v>
      </c>
      <c r="M54" s="220">
        <f t="shared" si="1"/>
        <v>0</v>
      </c>
      <c r="N54" s="105"/>
      <c r="O54" s="105"/>
      <c r="P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c r="CZ54" s="105"/>
      <c r="DA54" s="105"/>
      <c r="DB54" s="105"/>
      <c r="DC54" s="105"/>
      <c r="DD54" s="105"/>
      <c r="DE54" s="105"/>
      <c r="DF54" s="105"/>
      <c r="DG54" s="105"/>
      <c r="DH54" s="105"/>
      <c r="DI54" s="105"/>
      <c r="DJ54" s="105"/>
      <c r="DK54" s="105"/>
      <c r="DL54" s="105"/>
      <c r="DM54" s="105"/>
      <c r="DN54" s="105"/>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row>
    <row r="55" spans="1:168" s="104" customFormat="1" ht="15">
      <c r="A55" s="216">
        <v>43977</v>
      </c>
      <c r="B55" s="217">
        <v>475</v>
      </c>
      <c r="C55" s="218">
        <v>714</v>
      </c>
      <c r="D55" s="219">
        <v>762</v>
      </c>
      <c r="E55" s="119" t="s">
        <v>529</v>
      </c>
      <c r="F55" s="157"/>
      <c r="G55" s="94" t="s">
        <v>156</v>
      </c>
      <c r="H55" s="159"/>
      <c r="I55" s="220">
        <v>2166667</v>
      </c>
      <c r="J55" s="220">
        <v>2166667</v>
      </c>
      <c r="K55" s="220">
        <f t="shared" si="0"/>
        <v>0</v>
      </c>
      <c r="L55" s="220"/>
      <c r="M55" s="220">
        <f t="shared" si="1"/>
        <v>0</v>
      </c>
      <c r="N55" s="105"/>
      <c r="O55" s="105"/>
      <c r="P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05"/>
      <c r="CR55" s="105"/>
      <c r="CS55" s="105"/>
      <c r="CT55" s="105"/>
      <c r="CU55" s="105"/>
      <c r="CV55" s="105"/>
      <c r="CW55" s="105"/>
      <c r="CX55" s="105"/>
      <c r="CY55" s="105"/>
      <c r="CZ55" s="105"/>
      <c r="DA55" s="105"/>
      <c r="DB55" s="105"/>
      <c r="DC55" s="105"/>
      <c r="DD55" s="105"/>
      <c r="DE55" s="105"/>
      <c r="DF55" s="105"/>
      <c r="DG55" s="105"/>
      <c r="DH55" s="105"/>
      <c r="DI55" s="105"/>
      <c r="DJ55" s="105"/>
      <c r="DK55" s="105"/>
      <c r="DL55" s="105"/>
      <c r="DM55" s="105"/>
      <c r="DN55" s="105"/>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5"/>
      <c r="EN55" s="105"/>
      <c r="EO55" s="105"/>
      <c r="EP55" s="105"/>
      <c r="EQ55" s="105"/>
      <c r="ER55" s="105"/>
      <c r="ES55" s="105"/>
      <c r="ET55" s="105"/>
      <c r="EU55" s="105"/>
      <c r="EV55" s="105"/>
      <c r="EW55" s="105"/>
      <c r="EX55" s="105"/>
      <c r="EY55" s="105"/>
      <c r="EZ55" s="105"/>
      <c r="FA55" s="105"/>
      <c r="FB55" s="105"/>
      <c r="FC55" s="105"/>
      <c r="FD55" s="105"/>
      <c r="FE55" s="105"/>
      <c r="FF55" s="105"/>
      <c r="FG55" s="105"/>
      <c r="FH55" s="105"/>
      <c r="FI55" s="105"/>
      <c r="FJ55" s="105"/>
      <c r="FK55" s="105"/>
      <c r="FL55" s="105"/>
    </row>
    <row r="56" spans="1:168" s="104" customFormat="1" ht="15">
      <c r="A56" s="216">
        <v>43977</v>
      </c>
      <c r="B56" s="217">
        <v>491</v>
      </c>
      <c r="C56" s="218">
        <v>741</v>
      </c>
      <c r="D56" s="219">
        <v>763</v>
      </c>
      <c r="E56" s="119" t="s">
        <v>530</v>
      </c>
      <c r="F56" s="157"/>
      <c r="G56" s="94" t="s">
        <v>266</v>
      </c>
      <c r="H56" s="159"/>
      <c r="I56" s="220">
        <v>1933334</v>
      </c>
      <c r="J56" s="220">
        <v>1933334</v>
      </c>
      <c r="K56" s="220">
        <f t="shared" si="0"/>
        <v>0</v>
      </c>
      <c r="L56" s="220"/>
      <c r="M56" s="220">
        <f t="shared" si="1"/>
        <v>0</v>
      </c>
      <c r="N56" s="105"/>
      <c r="O56" s="105"/>
      <c r="P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05"/>
      <c r="DI56" s="105"/>
      <c r="DJ56" s="105"/>
      <c r="DK56" s="105"/>
      <c r="DL56" s="105"/>
      <c r="DM56" s="105"/>
      <c r="DN56" s="105"/>
      <c r="DO56" s="105"/>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05"/>
      <c r="EN56" s="105"/>
      <c r="EO56" s="105"/>
      <c r="EP56" s="105"/>
      <c r="EQ56" s="105"/>
      <c r="ER56" s="105"/>
      <c r="ES56" s="105"/>
      <c r="ET56" s="105"/>
      <c r="EU56" s="105"/>
      <c r="EV56" s="105"/>
      <c r="EW56" s="105"/>
      <c r="EX56" s="105"/>
      <c r="EY56" s="105"/>
      <c r="EZ56" s="105"/>
      <c r="FA56" s="105"/>
      <c r="FB56" s="105"/>
      <c r="FC56" s="105"/>
      <c r="FD56" s="105"/>
      <c r="FE56" s="105"/>
      <c r="FF56" s="105"/>
      <c r="FG56" s="105"/>
      <c r="FH56" s="105"/>
      <c r="FI56" s="105"/>
      <c r="FJ56" s="105"/>
      <c r="FK56" s="105"/>
      <c r="FL56" s="105"/>
    </row>
    <row r="57" spans="1:168" s="104" customFormat="1" ht="15">
      <c r="A57" s="216">
        <v>43977</v>
      </c>
      <c r="B57" s="217">
        <v>486</v>
      </c>
      <c r="C57" s="218">
        <v>748</v>
      </c>
      <c r="D57" s="219">
        <v>764</v>
      </c>
      <c r="E57" s="119" t="s">
        <v>531</v>
      </c>
      <c r="F57" s="157"/>
      <c r="G57" s="94" t="s">
        <v>445</v>
      </c>
      <c r="H57" s="159"/>
      <c r="I57" s="220">
        <v>3750000</v>
      </c>
      <c r="J57" s="220"/>
      <c r="K57" s="220">
        <f t="shared" si="0"/>
        <v>3750000</v>
      </c>
      <c r="L57" s="220">
        <v>3750000</v>
      </c>
      <c r="M57" s="220">
        <f t="shared" si="1"/>
        <v>0</v>
      </c>
      <c r="N57" s="105"/>
      <c r="O57" s="105"/>
      <c r="P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5"/>
      <c r="CF57" s="105"/>
      <c r="CG57" s="105"/>
      <c r="CH57" s="105"/>
      <c r="CI57" s="105"/>
      <c r="CJ57" s="105"/>
      <c r="CK57" s="105"/>
      <c r="CL57" s="105"/>
      <c r="CM57" s="105"/>
      <c r="CN57" s="105"/>
      <c r="CO57" s="105"/>
      <c r="CP57" s="105"/>
      <c r="CQ57" s="105"/>
      <c r="CR57" s="105"/>
      <c r="CS57" s="105"/>
      <c r="CT57" s="105"/>
      <c r="CU57" s="105"/>
      <c r="CV57" s="105"/>
      <c r="CW57" s="105"/>
      <c r="CX57" s="105"/>
      <c r="CY57" s="105"/>
      <c r="CZ57" s="105"/>
      <c r="DA57" s="105"/>
      <c r="DB57" s="105"/>
      <c r="DC57" s="105"/>
      <c r="DD57" s="105"/>
      <c r="DE57" s="105"/>
      <c r="DF57" s="105"/>
      <c r="DG57" s="105"/>
      <c r="DH57" s="105"/>
      <c r="DI57" s="105"/>
      <c r="DJ57" s="105"/>
      <c r="DK57" s="105"/>
      <c r="DL57" s="105"/>
      <c r="DM57" s="105"/>
      <c r="DN57" s="105"/>
      <c r="DO57" s="105"/>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05"/>
      <c r="EN57" s="105"/>
      <c r="EO57" s="105"/>
      <c r="EP57" s="105"/>
      <c r="EQ57" s="105"/>
      <c r="ER57" s="105"/>
      <c r="ES57" s="105"/>
      <c r="ET57" s="105"/>
      <c r="EU57" s="105"/>
      <c r="EV57" s="105"/>
      <c r="EW57" s="105"/>
      <c r="EX57" s="105"/>
      <c r="EY57" s="105"/>
      <c r="EZ57" s="105"/>
      <c r="FA57" s="105"/>
      <c r="FB57" s="105"/>
      <c r="FC57" s="105"/>
      <c r="FD57" s="105"/>
      <c r="FE57" s="105"/>
      <c r="FF57" s="105"/>
      <c r="FG57" s="105"/>
      <c r="FH57" s="105"/>
      <c r="FI57" s="105"/>
      <c r="FJ57" s="105"/>
      <c r="FK57" s="105"/>
      <c r="FL57" s="105"/>
    </row>
    <row r="58" spans="1:168" s="104" customFormat="1" ht="15">
      <c r="A58" s="216">
        <v>43977</v>
      </c>
      <c r="B58" s="217">
        <v>488</v>
      </c>
      <c r="C58" s="218">
        <v>743</v>
      </c>
      <c r="D58" s="219">
        <v>765</v>
      </c>
      <c r="E58" s="119" t="s">
        <v>532</v>
      </c>
      <c r="F58" s="157"/>
      <c r="G58" s="94" t="s">
        <v>161</v>
      </c>
      <c r="H58" s="159"/>
      <c r="I58" s="220">
        <v>1900000</v>
      </c>
      <c r="J58" s="220">
        <v>1900000</v>
      </c>
      <c r="K58" s="220">
        <f t="shared" si="0"/>
        <v>0</v>
      </c>
      <c r="L58" s="220"/>
      <c r="M58" s="220">
        <f t="shared" si="1"/>
        <v>0</v>
      </c>
      <c r="N58" s="105"/>
      <c r="O58" s="105"/>
      <c r="P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105"/>
      <c r="FG58" s="105"/>
      <c r="FH58" s="105"/>
      <c r="FI58" s="105"/>
      <c r="FJ58" s="105"/>
      <c r="FK58" s="105"/>
      <c r="FL58" s="105"/>
    </row>
    <row r="59" spans="1:168" s="104" customFormat="1" ht="15">
      <c r="A59" s="216">
        <v>43978</v>
      </c>
      <c r="B59" s="217">
        <v>490</v>
      </c>
      <c r="C59" s="218">
        <v>738</v>
      </c>
      <c r="D59" s="219">
        <v>769</v>
      </c>
      <c r="E59" s="119" t="s">
        <v>533</v>
      </c>
      <c r="F59" s="157"/>
      <c r="G59" s="94" t="s">
        <v>446</v>
      </c>
      <c r="H59" s="159"/>
      <c r="I59" s="220">
        <v>4500000</v>
      </c>
      <c r="J59" s="220"/>
      <c r="K59" s="220">
        <f t="shared" si="0"/>
        <v>4500000</v>
      </c>
      <c r="L59" s="220">
        <v>4500000</v>
      </c>
      <c r="M59" s="220">
        <f t="shared" si="1"/>
        <v>0</v>
      </c>
      <c r="N59" s="105"/>
      <c r="O59" s="105"/>
      <c r="P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05"/>
      <c r="CQ59" s="105"/>
      <c r="CR59" s="105"/>
      <c r="CS59" s="105"/>
      <c r="CT59" s="105"/>
      <c r="CU59" s="105"/>
      <c r="CV59" s="105"/>
      <c r="CW59" s="105"/>
      <c r="CX59" s="105"/>
      <c r="CY59" s="105"/>
      <c r="CZ59" s="105"/>
      <c r="DA59" s="105"/>
      <c r="DB59" s="105"/>
      <c r="DC59" s="105"/>
      <c r="DD59" s="105"/>
      <c r="DE59" s="105"/>
      <c r="DF59" s="105"/>
      <c r="DG59" s="105"/>
      <c r="DH59" s="105"/>
      <c r="DI59" s="105"/>
      <c r="DJ59" s="105"/>
      <c r="DK59" s="105"/>
      <c r="DL59" s="105"/>
      <c r="DM59" s="105"/>
      <c r="DN59" s="105"/>
      <c r="DO59" s="105"/>
      <c r="DP59" s="105"/>
      <c r="DQ59" s="105"/>
      <c r="DR59" s="105"/>
      <c r="DS59" s="105"/>
      <c r="DT59" s="105"/>
      <c r="DU59" s="105"/>
      <c r="DV59" s="105"/>
      <c r="DW59" s="105"/>
      <c r="DX59" s="105"/>
      <c r="DY59" s="105"/>
      <c r="DZ59" s="105"/>
      <c r="EA59" s="105"/>
      <c r="EB59" s="105"/>
      <c r="EC59" s="105"/>
      <c r="ED59" s="105"/>
      <c r="EE59" s="105"/>
      <c r="EF59" s="105"/>
      <c r="EG59" s="105"/>
      <c r="EH59" s="105"/>
      <c r="EI59" s="105"/>
      <c r="EJ59" s="105"/>
      <c r="EK59" s="105"/>
      <c r="EL59" s="105"/>
      <c r="EM59" s="105"/>
      <c r="EN59" s="105"/>
      <c r="EO59" s="105"/>
      <c r="EP59" s="105"/>
      <c r="EQ59" s="105"/>
      <c r="ER59" s="105"/>
      <c r="ES59" s="105"/>
      <c r="ET59" s="105"/>
      <c r="EU59" s="105"/>
      <c r="EV59" s="105"/>
      <c r="EW59" s="105"/>
      <c r="EX59" s="105"/>
      <c r="EY59" s="105"/>
      <c r="EZ59" s="105"/>
      <c r="FA59" s="105"/>
      <c r="FB59" s="105"/>
      <c r="FC59" s="105"/>
      <c r="FD59" s="105"/>
      <c r="FE59" s="105"/>
      <c r="FF59" s="105"/>
      <c r="FG59" s="105"/>
      <c r="FH59" s="105"/>
      <c r="FI59" s="105"/>
      <c r="FJ59" s="105"/>
      <c r="FK59" s="105"/>
      <c r="FL59" s="105"/>
    </row>
    <row r="60" spans="1:168" s="104" customFormat="1" ht="15">
      <c r="A60" s="216">
        <v>43979</v>
      </c>
      <c r="B60" s="217">
        <v>489</v>
      </c>
      <c r="C60" s="218">
        <v>737</v>
      </c>
      <c r="D60" s="219">
        <v>777</v>
      </c>
      <c r="E60" s="119" t="s">
        <v>534</v>
      </c>
      <c r="F60" s="157"/>
      <c r="G60" s="94" t="s">
        <v>159</v>
      </c>
      <c r="H60" s="159"/>
      <c r="I60" s="220">
        <v>2600000</v>
      </c>
      <c r="J60" s="220">
        <v>2600000</v>
      </c>
      <c r="K60" s="220">
        <f t="shared" si="0"/>
        <v>0</v>
      </c>
      <c r="L60" s="220"/>
      <c r="M60" s="220">
        <f t="shared" si="1"/>
        <v>0</v>
      </c>
      <c r="N60" s="105"/>
      <c r="O60" s="105"/>
      <c r="P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row>
    <row r="61" spans="1:168" s="104" customFormat="1" ht="15">
      <c r="A61" s="216">
        <v>43979</v>
      </c>
      <c r="B61" s="217">
        <v>494</v>
      </c>
      <c r="C61" s="218">
        <v>762</v>
      </c>
      <c r="D61" s="219">
        <v>781</v>
      </c>
      <c r="E61" s="119" t="s">
        <v>535</v>
      </c>
      <c r="F61" s="157"/>
      <c r="G61" s="94" t="s">
        <v>448</v>
      </c>
      <c r="H61" s="159"/>
      <c r="I61" s="220">
        <v>4500000</v>
      </c>
      <c r="J61" s="220"/>
      <c r="K61" s="220">
        <f t="shared" si="0"/>
        <v>4500000</v>
      </c>
      <c r="L61" s="220">
        <v>4500000</v>
      </c>
      <c r="M61" s="220">
        <f t="shared" si="1"/>
        <v>0</v>
      </c>
      <c r="N61" s="105"/>
      <c r="O61" s="105"/>
      <c r="P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5"/>
      <c r="CF61" s="105"/>
      <c r="CG61" s="105"/>
      <c r="CH61" s="105"/>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c r="DJ61" s="105"/>
      <c r="DK61" s="105"/>
      <c r="DL61" s="105"/>
      <c r="DM61" s="105"/>
      <c r="DN61" s="105"/>
      <c r="DO61" s="105"/>
      <c r="DP61" s="105"/>
      <c r="DQ61" s="105"/>
      <c r="DR61" s="105"/>
      <c r="DS61" s="105"/>
      <c r="DT61" s="105"/>
      <c r="DU61" s="105"/>
      <c r="DV61" s="105"/>
      <c r="DW61" s="105"/>
      <c r="DX61" s="105"/>
      <c r="DY61" s="105"/>
      <c r="DZ61" s="105"/>
      <c r="EA61" s="105"/>
      <c r="EB61" s="105"/>
      <c r="EC61" s="105"/>
      <c r="ED61" s="105"/>
      <c r="EE61" s="105"/>
      <c r="EF61" s="105"/>
      <c r="EG61" s="105"/>
      <c r="EH61" s="105"/>
      <c r="EI61" s="105"/>
      <c r="EJ61" s="105"/>
      <c r="EK61" s="105"/>
      <c r="EL61" s="105"/>
      <c r="EM61" s="105"/>
      <c r="EN61" s="105"/>
      <c r="EO61" s="105"/>
      <c r="EP61" s="105"/>
      <c r="EQ61" s="105"/>
      <c r="ER61" s="105"/>
      <c r="ES61" s="105"/>
      <c r="ET61" s="105"/>
      <c r="EU61" s="105"/>
      <c r="EV61" s="105"/>
      <c r="EW61" s="105"/>
      <c r="EX61" s="105"/>
      <c r="EY61" s="105"/>
      <c r="EZ61" s="105"/>
      <c r="FA61" s="105"/>
      <c r="FB61" s="105"/>
      <c r="FC61" s="105"/>
      <c r="FD61" s="105"/>
      <c r="FE61" s="105"/>
      <c r="FF61" s="105"/>
      <c r="FG61" s="105"/>
      <c r="FH61" s="105"/>
      <c r="FI61" s="105"/>
      <c r="FJ61" s="105"/>
      <c r="FK61" s="105"/>
      <c r="FL61" s="105"/>
    </row>
    <row r="62" spans="1:168" s="104" customFormat="1" ht="15">
      <c r="A62" s="216">
        <v>43979</v>
      </c>
      <c r="B62" s="217">
        <v>496</v>
      </c>
      <c r="C62" s="218">
        <v>773</v>
      </c>
      <c r="D62" s="219">
        <v>782</v>
      </c>
      <c r="E62" s="119" t="s">
        <v>536</v>
      </c>
      <c r="F62" s="157"/>
      <c r="G62" s="94" t="s">
        <v>449</v>
      </c>
      <c r="H62" s="159"/>
      <c r="I62" s="220">
        <v>3600000</v>
      </c>
      <c r="J62" s="220"/>
      <c r="K62" s="220">
        <f t="shared" si="0"/>
        <v>3600000</v>
      </c>
      <c r="L62" s="220">
        <v>3600000</v>
      </c>
      <c r="M62" s="220">
        <f t="shared" si="1"/>
        <v>0</v>
      </c>
      <c r="N62" s="105"/>
      <c r="O62" s="105"/>
      <c r="P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row>
    <row r="63" spans="1:168" s="104" customFormat="1" ht="15">
      <c r="A63" s="216">
        <v>43979</v>
      </c>
      <c r="B63" s="217">
        <v>517</v>
      </c>
      <c r="C63" s="218">
        <v>771</v>
      </c>
      <c r="D63" s="219">
        <v>783</v>
      </c>
      <c r="E63" s="119" t="s">
        <v>537</v>
      </c>
      <c r="F63" s="157"/>
      <c r="G63" s="94" t="s">
        <v>450</v>
      </c>
      <c r="H63" s="159"/>
      <c r="I63" s="220">
        <v>8866667</v>
      </c>
      <c r="J63" s="220">
        <v>8866667</v>
      </c>
      <c r="K63" s="220">
        <f t="shared" si="0"/>
        <v>0</v>
      </c>
      <c r="L63" s="220"/>
      <c r="M63" s="220">
        <f t="shared" si="1"/>
        <v>0</v>
      </c>
      <c r="N63" s="105"/>
      <c r="O63" s="105"/>
      <c r="P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5"/>
      <c r="CF63" s="105"/>
      <c r="CG63" s="105"/>
      <c r="CH63" s="105"/>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05"/>
      <c r="FI63" s="105"/>
      <c r="FJ63" s="105"/>
      <c r="FK63" s="105"/>
      <c r="FL63" s="105"/>
    </row>
    <row r="64" spans="1:168" s="104" customFormat="1" ht="15">
      <c r="A64" s="216">
        <v>43979</v>
      </c>
      <c r="B64" s="217">
        <v>516</v>
      </c>
      <c r="C64" s="218">
        <v>757</v>
      </c>
      <c r="D64" s="219">
        <v>784</v>
      </c>
      <c r="E64" s="119" t="s">
        <v>538</v>
      </c>
      <c r="F64" s="157"/>
      <c r="G64" s="94" t="s">
        <v>451</v>
      </c>
      <c r="H64" s="159"/>
      <c r="I64" s="220">
        <v>4000001</v>
      </c>
      <c r="J64" s="220">
        <v>333334</v>
      </c>
      <c r="K64" s="220">
        <f t="shared" si="0"/>
        <v>3666667</v>
      </c>
      <c r="L64" s="220">
        <v>3666667</v>
      </c>
      <c r="M64" s="220">
        <f t="shared" si="1"/>
        <v>0</v>
      </c>
      <c r="N64" s="105"/>
      <c r="O64" s="105"/>
      <c r="P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5"/>
      <c r="CF64" s="105"/>
      <c r="CG64" s="105"/>
      <c r="CH64" s="10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05"/>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105"/>
      <c r="EZ64" s="105"/>
      <c r="FA64" s="105"/>
      <c r="FB64" s="105"/>
      <c r="FC64" s="105"/>
      <c r="FD64" s="105"/>
      <c r="FE64" s="105"/>
      <c r="FF64" s="105"/>
      <c r="FG64" s="105"/>
      <c r="FH64" s="105"/>
      <c r="FI64" s="105"/>
      <c r="FJ64" s="105"/>
      <c r="FK64" s="105"/>
      <c r="FL64" s="105"/>
    </row>
    <row r="65" spans="1:168" s="104" customFormat="1" ht="15">
      <c r="A65" s="216">
        <v>43949</v>
      </c>
      <c r="B65" s="217">
        <v>506</v>
      </c>
      <c r="C65" s="218">
        <v>781</v>
      </c>
      <c r="D65" s="219">
        <v>785</v>
      </c>
      <c r="E65" s="119" t="s">
        <v>539</v>
      </c>
      <c r="F65" s="157"/>
      <c r="G65" s="94" t="s">
        <v>452</v>
      </c>
      <c r="H65" s="159"/>
      <c r="I65" s="220">
        <v>4480000</v>
      </c>
      <c r="J65" s="220"/>
      <c r="K65" s="220">
        <f t="shared" si="0"/>
        <v>4480000</v>
      </c>
      <c r="L65" s="220">
        <v>4480000</v>
      </c>
      <c r="M65" s="220">
        <f t="shared" si="1"/>
        <v>0</v>
      </c>
      <c r="N65" s="105"/>
      <c r="O65" s="105"/>
      <c r="P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c r="CB65" s="105"/>
      <c r="CC65" s="105"/>
      <c r="CD65" s="105"/>
      <c r="CE65" s="105"/>
      <c r="CF65" s="105"/>
      <c r="CG65" s="105"/>
      <c r="CH65" s="105"/>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05"/>
      <c r="DM65" s="105"/>
      <c r="DN65" s="105"/>
      <c r="DO65" s="105"/>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05"/>
      <c r="EP65" s="105"/>
      <c r="EQ65" s="105"/>
      <c r="ER65" s="105"/>
      <c r="ES65" s="105"/>
      <c r="ET65" s="105"/>
      <c r="EU65" s="105"/>
      <c r="EV65" s="105"/>
      <c r="EW65" s="105"/>
      <c r="EX65" s="105"/>
      <c r="EY65" s="105"/>
      <c r="EZ65" s="105"/>
      <c r="FA65" s="105"/>
      <c r="FB65" s="105"/>
      <c r="FC65" s="105"/>
      <c r="FD65" s="105"/>
      <c r="FE65" s="105"/>
      <c r="FF65" s="105"/>
      <c r="FG65" s="105"/>
      <c r="FH65" s="105"/>
      <c r="FI65" s="105"/>
      <c r="FJ65" s="105"/>
      <c r="FK65" s="105"/>
      <c r="FL65" s="105"/>
    </row>
    <row r="66" spans="1:168" s="104" customFormat="1" ht="15">
      <c r="A66" s="216">
        <v>43980</v>
      </c>
      <c r="B66" s="217">
        <v>508</v>
      </c>
      <c r="C66" s="218">
        <v>760</v>
      </c>
      <c r="D66" s="219">
        <v>787</v>
      </c>
      <c r="E66" s="119" t="s">
        <v>535</v>
      </c>
      <c r="F66" s="157"/>
      <c r="G66" s="94" t="s">
        <v>453</v>
      </c>
      <c r="H66" s="159"/>
      <c r="I66" s="220">
        <v>3733334</v>
      </c>
      <c r="J66" s="220"/>
      <c r="K66" s="220">
        <f t="shared" si="0"/>
        <v>3733334</v>
      </c>
      <c r="L66" s="220">
        <v>3733334</v>
      </c>
      <c r="M66" s="220">
        <f t="shared" si="1"/>
        <v>0</v>
      </c>
      <c r="N66" s="105"/>
      <c r="O66" s="105"/>
      <c r="P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c r="CE66" s="105"/>
      <c r="CF66" s="105"/>
      <c r="CG66" s="105"/>
      <c r="CH66" s="10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05"/>
      <c r="DM66" s="105"/>
      <c r="DN66" s="105"/>
      <c r="DO66" s="105"/>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105"/>
      <c r="EZ66" s="105"/>
      <c r="FA66" s="105"/>
      <c r="FB66" s="105"/>
      <c r="FC66" s="105"/>
      <c r="FD66" s="105"/>
      <c r="FE66" s="105"/>
      <c r="FF66" s="105"/>
      <c r="FG66" s="105"/>
      <c r="FH66" s="105"/>
      <c r="FI66" s="105"/>
      <c r="FJ66" s="105"/>
      <c r="FK66" s="105"/>
      <c r="FL66" s="105"/>
    </row>
    <row r="67" spans="1:168" s="104" customFormat="1" ht="15">
      <c r="A67" s="216">
        <v>43980</v>
      </c>
      <c r="B67" s="217">
        <v>514</v>
      </c>
      <c r="C67" s="218">
        <v>777</v>
      </c>
      <c r="D67" s="219">
        <v>790</v>
      </c>
      <c r="E67" s="119" t="s">
        <v>540</v>
      </c>
      <c r="F67" s="157"/>
      <c r="G67" s="94" t="s">
        <v>454</v>
      </c>
      <c r="H67" s="159"/>
      <c r="I67" s="220">
        <v>4666667</v>
      </c>
      <c r="J67" s="220"/>
      <c r="K67" s="220">
        <f t="shared" si="0"/>
        <v>4666667</v>
      </c>
      <c r="L67" s="220">
        <v>4666667</v>
      </c>
      <c r="M67" s="220">
        <f t="shared" si="1"/>
        <v>0</v>
      </c>
      <c r="N67" s="105"/>
      <c r="O67" s="105"/>
      <c r="P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105"/>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105"/>
      <c r="EZ67" s="105"/>
      <c r="FA67" s="105"/>
      <c r="FB67" s="105"/>
      <c r="FC67" s="105"/>
      <c r="FD67" s="105"/>
      <c r="FE67" s="105"/>
      <c r="FF67" s="105"/>
      <c r="FG67" s="105"/>
      <c r="FH67" s="105"/>
      <c r="FI67" s="105"/>
      <c r="FJ67" s="105"/>
      <c r="FK67" s="105"/>
      <c r="FL67" s="105"/>
    </row>
    <row r="68" spans="1:168" s="104" customFormat="1" ht="15">
      <c r="A68" s="216">
        <v>43980</v>
      </c>
      <c r="B68" s="217">
        <v>512</v>
      </c>
      <c r="C68" s="218">
        <v>736</v>
      </c>
      <c r="D68" s="219">
        <v>797</v>
      </c>
      <c r="E68" s="119" t="s">
        <v>541</v>
      </c>
      <c r="F68" s="157"/>
      <c r="G68" s="94" t="s">
        <v>160</v>
      </c>
      <c r="H68" s="159"/>
      <c r="I68" s="220">
        <v>4666667</v>
      </c>
      <c r="J68" s="220"/>
      <c r="K68" s="220">
        <f t="shared" si="0"/>
        <v>4666667</v>
      </c>
      <c r="L68" s="220">
        <v>4666667</v>
      </c>
      <c r="M68" s="220">
        <f t="shared" si="1"/>
        <v>0</v>
      </c>
      <c r="N68" s="105"/>
      <c r="O68" s="105"/>
      <c r="P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H68" s="105"/>
      <c r="CI68" s="105"/>
      <c r="CJ68" s="105"/>
      <c r="CK68" s="105"/>
      <c r="CL68" s="105"/>
      <c r="CM68" s="105"/>
      <c r="CN68" s="105"/>
      <c r="CO68" s="105"/>
      <c r="CP68" s="105"/>
      <c r="CQ68" s="105"/>
      <c r="CR68" s="105"/>
      <c r="CS68" s="105"/>
      <c r="CT68" s="105"/>
      <c r="CU68" s="105"/>
      <c r="CV68" s="105"/>
      <c r="CW68" s="105"/>
      <c r="CX68" s="105"/>
      <c r="CY68" s="105"/>
      <c r="CZ68" s="105"/>
      <c r="DA68" s="105"/>
      <c r="DB68" s="105"/>
      <c r="DC68" s="105"/>
      <c r="DD68" s="105"/>
      <c r="DE68" s="105"/>
      <c r="DF68" s="105"/>
      <c r="DG68" s="105"/>
      <c r="DH68" s="105"/>
      <c r="DI68" s="105"/>
      <c r="DJ68" s="105"/>
      <c r="DK68" s="105"/>
      <c r="DL68" s="105"/>
      <c r="DM68" s="105"/>
      <c r="DN68" s="105"/>
      <c r="DO68" s="105"/>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05"/>
      <c r="EN68" s="105"/>
      <c r="EO68" s="105"/>
      <c r="EP68" s="105"/>
      <c r="EQ68" s="105"/>
      <c r="ER68" s="105"/>
      <c r="ES68" s="105"/>
      <c r="ET68" s="105"/>
      <c r="EU68" s="105"/>
      <c r="EV68" s="105"/>
      <c r="EW68" s="105"/>
      <c r="EX68" s="105"/>
      <c r="EY68" s="105"/>
      <c r="EZ68" s="105"/>
      <c r="FA68" s="105"/>
      <c r="FB68" s="105"/>
      <c r="FC68" s="105"/>
      <c r="FD68" s="105"/>
      <c r="FE68" s="105"/>
      <c r="FF68" s="105"/>
      <c r="FG68" s="105"/>
      <c r="FH68" s="105"/>
      <c r="FI68" s="105"/>
      <c r="FJ68" s="105"/>
      <c r="FK68" s="105"/>
      <c r="FL68" s="105"/>
    </row>
    <row r="69" spans="1:168" s="104" customFormat="1" ht="15">
      <c r="A69" s="216">
        <v>43980</v>
      </c>
      <c r="B69" s="217">
        <v>345</v>
      </c>
      <c r="C69" s="218">
        <v>807</v>
      </c>
      <c r="D69" s="219">
        <v>802</v>
      </c>
      <c r="E69" s="119" t="s">
        <v>542</v>
      </c>
      <c r="F69" s="157"/>
      <c r="G69" s="94" t="s">
        <v>348</v>
      </c>
      <c r="H69" s="159"/>
      <c r="I69" s="220">
        <v>6966667</v>
      </c>
      <c r="J69" s="220">
        <v>316667</v>
      </c>
      <c r="K69" s="220">
        <f t="shared" si="0"/>
        <v>6650000</v>
      </c>
      <c r="L69" s="220">
        <v>6650000</v>
      </c>
      <c r="M69" s="220">
        <f t="shared" si="1"/>
        <v>0</v>
      </c>
      <c r="N69" s="105"/>
      <c r="O69" s="105"/>
      <c r="P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5"/>
      <c r="CT69" s="105"/>
      <c r="CU69" s="105"/>
      <c r="CV69" s="105"/>
      <c r="CW69" s="105"/>
      <c r="CX69" s="105"/>
      <c r="CY69" s="105"/>
      <c r="CZ69" s="105"/>
      <c r="DA69" s="105"/>
      <c r="DB69" s="105"/>
      <c r="DC69" s="105"/>
      <c r="DD69" s="105"/>
      <c r="DE69" s="105"/>
      <c r="DF69" s="105"/>
      <c r="DG69" s="105"/>
      <c r="DH69" s="105"/>
      <c r="DI69" s="105"/>
      <c r="DJ69" s="105"/>
      <c r="DK69" s="105"/>
      <c r="DL69" s="105"/>
      <c r="DM69" s="105"/>
      <c r="DN69" s="105"/>
      <c r="DO69" s="105"/>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05"/>
      <c r="EN69" s="105"/>
      <c r="EO69" s="105"/>
      <c r="EP69" s="105"/>
      <c r="EQ69" s="105"/>
      <c r="ER69" s="105"/>
      <c r="ES69" s="105"/>
      <c r="ET69" s="105"/>
      <c r="EU69" s="105"/>
      <c r="EV69" s="105"/>
      <c r="EW69" s="105"/>
      <c r="EX69" s="105"/>
      <c r="EY69" s="105"/>
      <c r="EZ69" s="105"/>
      <c r="FA69" s="105"/>
      <c r="FB69" s="105"/>
      <c r="FC69" s="105"/>
      <c r="FD69" s="105"/>
      <c r="FE69" s="105"/>
      <c r="FF69" s="105"/>
      <c r="FG69" s="105"/>
      <c r="FH69" s="105"/>
      <c r="FI69" s="105"/>
      <c r="FJ69" s="105"/>
      <c r="FK69" s="105"/>
      <c r="FL69" s="105"/>
    </row>
    <row r="70" spans="1:168" s="104" customFormat="1" ht="15">
      <c r="A70" s="216">
        <v>43980</v>
      </c>
      <c r="B70" s="217">
        <v>495</v>
      </c>
      <c r="C70" s="218">
        <v>763</v>
      </c>
      <c r="D70" s="219">
        <v>809</v>
      </c>
      <c r="E70" s="119" t="s">
        <v>535</v>
      </c>
      <c r="F70" s="157"/>
      <c r="G70" s="94" t="s">
        <v>455</v>
      </c>
      <c r="H70" s="159"/>
      <c r="I70" s="220">
        <v>4666667</v>
      </c>
      <c r="J70" s="220"/>
      <c r="K70" s="220">
        <f t="shared" si="0"/>
        <v>4666667</v>
      </c>
      <c r="L70" s="220">
        <v>4666667</v>
      </c>
      <c r="M70" s="220">
        <f t="shared" si="1"/>
        <v>0</v>
      </c>
      <c r="N70" s="105"/>
      <c r="O70" s="105"/>
      <c r="P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c r="CB70" s="105"/>
      <c r="CC70" s="105"/>
      <c r="CD70" s="105"/>
      <c r="CE70" s="105"/>
      <c r="CF70" s="105"/>
      <c r="CG70" s="105"/>
      <c r="CH70" s="105"/>
      <c r="CI70" s="105"/>
      <c r="CJ70" s="105"/>
      <c r="CK70" s="105"/>
      <c r="CL70" s="105"/>
      <c r="CM70" s="105"/>
      <c r="CN70" s="105"/>
      <c r="CO70" s="105"/>
      <c r="CP70" s="105"/>
      <c r="CQ70" s="105"/>
      <c r="CR70" s="105"/>
      <c r="CS70" s="105"/>
      <c r="CT70" s="105"/>
      <c r="CU70" s="105"/>
      <c r="CV70" s="105"/>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row>
    <row r="71" spans="1:168" s="104" customFormat="1" ht="15">
      <c r="A71" s="216">
        <v>43980</v>
      </c>
      <c r="B71" s="217">
        <v>523</v>
      </c>
      <c r="C71" s="218">
        <v>772</v>
      </c>
      <c r="D71" s="219">
        <v>810</v>
      </c>
      <c r="E71" s="119" t="s">
        <v>544</v>
      </c>
      <c r="F71" s="157"/>
      <c r="G71" s="94" t="s">
        <v>456</v>
      </c>
      <c r="H71" s="159"/>
      <c r="I71" s="220">
        <v>4940000</v>
      </c>
      <c r="J71" s="220">
        <v>1040000</v>
      </c>
      <c r="K71" s="220">
        <f t="shared" si="0"/>
        <v>3900000</v>
      </c>
      <c r="L71" s="220">
        <v>3900000</v>
      </c>
      <c r="M71" s="220">
        <f t="shared" si="1"/>
        <v>0</v>
      </c>
      <c r="N71" s="105"/>
      <c r="O71" s="105"/>
      <c r="P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c r="CB71" s="105"/>
      <c r="CC71" s="105"/>
      <c r="CD71" s="105"/>
      <c r="CE71" s="105"/>
      <c r="CF71" s="105"/>
      <c r="CG71" s="105"/>
      <c r="CH71" s="105"/>
      <c r="CI71" s="105"/>
      <c r="CJ71" s="105"/>
      <c r="CK71" s="105"/>
      <c r="CL71" s="105"/>
      <c r="CM71" s="105"/>
      <c r="CN71" s="105"/>
      <c r="CO71" s="105"/>
      <c r="CP71" s="105"/>
      <c r="CQ71" s="105"/>
      <c r="CR71" s="105"/>
      <c r="CS71" s="105"/>
      <c r="CT71" s="105"/>
      <c r="CU71" s="105"/>
      <c r="CV71" s="105"/>
      <c r="CW71" s="105"/>
      <c r="CX71" s="105"/>
      <c r="CY71" s="105"/>
      <c r="CZ71" s="105"/>
      <c r="DA71" s="105"/>
      <c r="DB71" s="105"/>
      <c r="DC71" s="105"/>
      <c r="DD71" s="105"/>
      <c r="DE71" s="105"/>
      <c r="DF71" s="105"/>
      <c r="DG71" s="105"/>
      <c r="DH71" s="105"/>
      <c r="DI71" s="105"/>
      <c r="DJ71" s="105"/>
      <c r="DK71" s="105"/>
      <c r="DL71" s="105"/>
      <c r="DM71" s="105"/>
      <c r="DN71" s="105"/>
      <c r="DO71" s="105"/>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05"/>
      <c r="EN71" s="105"/>
      <c r="EO71" s="105"/>
      <c r="EP71" s="105"/>
      <c r="EQ71" s="105"/>
      <c r="ER71" s="105"/>
      <c r="ES71" s="105"/>
      <c r="ET71" s="105"/>
      <c r="EU71" s="105"/>
      <c r="EV71" s="105"/>
      <c r="EW71" s="105"/>
      <c r="EX71" s="105"/>
      <c r="EY71" s="105"/>
      <c r="EZ71" s="105"/>
      <c r="FA71" s="105"/>
      <c r="FB71" s="105"/>
      <c r="FC71" s="105"/>
      <c r="FD71" s="105"/>
      <c r="FE71" s="105"/>
      <c r="FF71" s="105"/>
      <c r="FG71" s="105"/>
      <c r="FH71" s="105"/>
      <c r="FI71" s="105"/>
      <c r="FJ71" s="105"/>
      <c r="FK71" s="105"/>
      <c r="FL71" s="105"/>
    </row>
    <row r="72" spans="1:168" s="104" customFormat="1" ht="15">
      <c r="A72" s="216">
        <v>43980</v>
      </c>
      <c r="B72" s="217">
        <v>507</v>
      </c>
      <c r="C72" s="218">
        <v>758</v>
      </c>
      <c r="D72" s="219">
        <v>811</v>
      </c>
      <c r="E72" s="119" t="s">
        <v>545</v>
      </c>
      <c r="F72" s="157"/>
      <c r="G72" s="116" t="s">
        <v>457</v>
      </c>
      <c r="H72" s="159"/>
      <c r="I72" s="220">
        <v>4200000</v>
      </c>
      <c r="J72" s="220"/>
      <c r="K72" s="220">
        <f t="shared" si="0"/>
        <v>4200000</v>
      </c>
      <c r="L72" s="220">
        <v>4200000</v>
      </c>
      <c r="M72" s="220">
        <f t="shared" si="1"/>
        <v>0</v>
      </c>
      <c r="N72" s="105"/>
      <c r="O72" s="105"/>
      <c r="P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c r="CB72" s="105"/>
      <c r="CC72" s="105"/>
      <c r="CD72" s="105"/>
      <c r="CE72" s="105"/>
      <c r="CF72" s="105"/>
      <c r="CG72" s="105"/>
      <c r="CH72" s="105"/>
      <c r="CI72" s="105"/>
      <c r="CJ72" s="105"/>
      <c r="CK72" s="105"/>
      <c r="CL72" s="105"/>
      <c r="CM72" s="105"/>
      <c r="CN72" s="105"/>
      <c r="CO72" s="105"/>
      <c r="CP72" s="105"/>
      <c r="CQ72" s="105"/>
      <c r="CR72" s="105"/>
      <c r="CS72" s="105"/>
      <c r="CT72" s="105"/>
      <c r="CU72" s="105"/>
      <c r="CV72" s="105"/>
      <c r="CW72" s="105"/>
      <c r="CX72" s="105"/>
      <c r="CY72" s="105"/>
      <c r="CZ72" s="105"/>
      <c r="DA72" s="105"/>
      <c r="DB72" s="105"/>
      <c r="DC72" s="105"/>
      <c r="DD72" s="105"/>
      <c r="DE72" s="105"/>
      <c r="DF72" s="105"/>
      <c r="DG72" s="105"/>
      <c r="DH72" s="105"/>
      <c r="DI72" s="105"/>
      <c r="DJ72" s="105"/>
      <c r="DK72" s="105"/>
      <c r="DL72" s="105"/>
      <c r="DM72" s="105"/>
      <c r="DN72" s="105"/>
      <c r="DO72" s="105"/>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05"/>
      <c r="EN72" s="105"/>
      <c r="EO72" s="105"/>
      <c r="EP72" s="105"/>
      <c r="EQ72" s="105"/>
      <c r="ER72" s="105"/>
      <c r="ES72" s="105"/>
      <c r="ET72" s="105"/>
      <c r="EU72" s="105"/>
      <c r="EV72" s="105"/>
      <c r="EW72" s="105"/>
      <c r="EX72" s="105"/>
      <c r="EY72" s="105"/>
      <c r="EZ72" s="105"/>
      <c r="FA72" s="105"/>
      <c r="FB72" s="105"/>
      <c r="FC72" s="105"/>
      <c r="FD72" s="105"/>
      <c r="FE72" s="105"/>
      <c r="FF72" s="105"/>
      <c r="FG72" s="105"/>
      <c r="FH72" s="105"/>
      <c r="FI72" s="105"/>
      <c r="FJ72" s="105"/>
      <c r="FK72" s="105"/>
      <c r="FL72" s="105"/>
    </row>
    <row r="73" spans="1:168" s="104" customFormat="1" ht="15">
      <c r="A73" s="216">
        <v>43980</v>
      </c>
      <c r="B73" s="217">
        <v>543</v>
      </c>
      <c r="C73" s="218">
        <v>815</v>
      </c>
      <c r="D73" s="219">
        <v>813</v>
      </c>
      <c r="E73" s="119" t="s">
        <v>546</v>
      </c>
      <c r="F73" s="157"/>
      <c r="G73" s="94" t="s">
        <v>458</v>
      </c>
      <c r="H73" s="159"/>
      <c r="I73" s="220">
        <v>2383733</v>
      </c>
      <c r="J73" s="220"/>
      <c r="K73" s="220">
        <f t="shared" si="0"/>
        <v>2383733</v>
      </c>
      <c r="L73" s="220">
        <v>2383733</v>
      </c>
      <c r="M73" s="220">
        <f t="shared" si="1"/>
        <v>0</v>
      </c>
      <c r="N73" s="105"/>
      <c r="O73" s="105"/>
      <c r="P73" s="105"/>
      <c r="Q73" s="106" t="e">
        <f>+M72+M35+#REF!+#REF!+#REF!+M33+#REF!+#REF!</f>
        <v>#REF!</v>
      </c>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c r="CE73" s="105"/>
      <c r="CF73" s="105"/>
      <c r="CG73" s="105"/>
      <c r="CH73" s="105"/>
      <c r="CI73" s="105"/>
      <c r="CJ73" s="105"/>
      <c r="CK73" s="105"/>
      <c r="CL73" s="105"/>
      <c r="CM73" s="105"/>
      <c r="CN73" s="105"/>
      <c r="CO73" s="105"/>
      <c r="CP73" s="105"/>
      <c r="CQ73" s="105"/>
      <c r="CR73" s="105"/>
      <c r="CS73" s="105"/>
      <c r="CT73" s="105"/>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05"/>
      <c r="EN73" s="105"/>
      <c r="EO73" s="105"/>
      <c r="EP73" s="105"/>
      <c r="EQ73" s="105"/>
      <c r="ER73" s="105"/>
      <c r="ES73" s="105"/>
      <c r="ET73" s="105"/>
      <c r="EU73" s="105"/>
      <c r="EV73" s="105"/>
      <c r="EW73" s="105"/>
      <c r="EX73" s="105"/>
      <c r="EY73" s="105"/>
      <c r="EZ73" s="105"/>
      <c r="FA73" s="105"/>
      <c r="FB73" s="105"/>
      <c r="FC73" s="105"/>
      <c r="FD73" s="105"/>
      <c r="FE73" s="105"/>
      <c r="FF73" s="105"/>
      <c r="FG73" s="105"/>
      <c r="FH73" s="105"/>
      <c r="FI73" s="105"/>
      <c r="FJ73" s="105"/>
      <c r="FK73" s="105"/>
      <c r="FL73" s="105"/>
    </row>
    <row r="74" spans="1:168" s="104" customFormat="1" ht="15">
      <c r="A74" s="216">
        <v>43981</v>
      </c>
      <c r="B74" s="217">
        <v>563</v>
      </c>
      <c r="C74" s="218">
        <v>811</v>
      </c>
      <c r="D74" s="219">
        <v>817</v>
      </c>
      <c r="E74" s="119" t="s">
        <v>547</v>
      </c>
      <c r="F74" s="157"/>
      <c r="G74" s="94" t="s">
        <v>459</v>
      </c>
      <c r="H74" s="159"/>
      <c r="I74" s="220">
        <v>2200000</v>
      </c>
      <c r="J74" s="220"/>
      <c r="K74" s="220">
        <f t="shared" si="2" ref="K74:K131">+I74-J74</f>
        <v>2200000</v>
      </c>
      <c r="L74" s="220">
        <v>2200000</v>
      </c>
      <c r="M74" s="220">
        <f t="shared" si="3" ref="M74:M131">+K74-L74</f>
        <v>0</v>
      </c>
      <c r="N74" s="105"/>
      <c r="O74" s="105"/>
      <c r="P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5"/>
      <c r="CF74" s="105"/>
      <c r="CG74" s="105"/>
      <c r="CH74" s="105"/>
      <c r="CI74" s="105"/>
      <c r="CJ74" s="105"/>
      <c r="CK74" s="105"/>
      <c r="CL74" s="105"/>
      <c r="CM74" s="105"/>
      <c r="CN74" s="105"/>
      <c r="CO74" s="105"/>
      <c r="CP74" s="105"/>
      <c r="CQ74" s="105"/>
      <c r="CR74" s="105"/>
      <c r="CS74" s="105"/>
      <c r="CT74" s="105"/>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05"/>
      <c r="EQ74" s="105"/>
      <c r="ER74" s="105"/>
      <c r="ES74" s="105"/>
      <c r="ET74" s="105"/>
      <c r="EU74" s="105"/>
      <c r="EV74" s="105"/>
      <c r="EW74" s="105"/>
      <c r="EX74" s="105"/>
      <c r="EY74" s="105"/>
      <c r="EZ74" s="105"/>
      <c r="FA74" s="105"/>
      <c r="FB74" s="105"/>
      <c r="FC74" s="105"/>
      <c r="FD74" s="105"/>
      <c r="FE74" s="105"/>
      <c r="FF74" s="105"/>
      <c r="FG74" s="105"/>
      <c r="FH74" s="105"/>
      <c r="FI74" s="105"/>
      <c r="FJ74" s="105"/>
      <c r="FK74" s="105"/>
      <c r="FL74" s="105"/>
    </row>
    <row r="75" spans="1:168" s="104" customFormat="1" ht="15">
      <c r="A75" s="216">
        <v>43981</v>
      </c>
      <c r="B75" s="217">
        <v>521</v>
      </c>
      <c r="C75" s="218">
        <v>790</v>
      </c>
      <c r="D75" s="219">
        <v>819</v>
      </c>
      <c r="E75" s="119" t="s">
        <v>548</v>
      </c>
      <c r="F75" s="157"/>
      <c r="G75" s="94" t="s">
        <v>460</v>
      </c>
      <c r="H75" s="159"/>
      <c r="I75" s="220">
        <v>4000000</v>
      </c>
      <c r="J75" s="220"/>
      <c r="K75" s="220">
        <f t="shared" si="2"/>
        <v>4000000</v>
      </c>
      <c r="L75" s="220">
        <v>4000000</v>
      </c>
      <c r="M75" s="220">
        <f t="shared" si="3"/>
        <v>0</v>
      </c>
      <c r="N75" s="105"/>
      <c r="O75" s="105"/>
      <c r="P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05"/>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05"/>
      <c r="EP75" s="105"/>
      <c r="EQ75" s="105"/>
      <c r="ER75" s="105"/>
      <c r="ES75" s="105"/>
      <c r="ET75" s="105"/>
      <c r="EU75" s="105"/>
      <c r="EV75" s="105"/>
      <c r="EW75" s="105"/>
      <c r="EX75" s="105"/>
      <c r="EY75" s="105"/>
      <c r="EZ75" s="105"/>
      <c r="FA75" s="105"/>
      <c r="FB75" s="105"/>
      <c r="FC75" s="105"/>
      <c r="FD75" s="105"/>
      <c r="FE75" s="105"/>
      <c r="FF75" s="105"/>
      <c r="FG75" s="105"/>
      <c r="FH75" s="105"/>
      <c r="FI75" s="105"/>
      <c r="FJ75" s="105"/>
      <c r="FK75" s="105"/>
      <c r="FL75" s="105"/>
    </row>
    <row r="76" spans="1:168" s="104" customFormat="1" ht="15">
      <c r="A76" s="216">
        <v>43981</v>
      </c>
      <c r="B76" s="217">
        <v>505</v>
      </c>
      <c r="C76" s="218">
        <v>761</v>
      </c>
      <c r="D76" s="219">
        <v>820</v>
      </c>
      <c r="E76" s="119" t="s">
        <v>535</v>
      </c>
      <c r="F76" s="157"/>
      <c r="G76" s="94" t="s">
        <v>461</v>
      </c>
      <c r="H76" s="159"/>
      <c r="I76" s="220">
        <v>4133333</v>
      </c>
      <c r="J76" s="220">
        <v>133333</v>
      </c>
      <c r="K76" s="220">
        <f t="shared" si="2"/>
        <v>4000000</v>
      </c>
      <c r="L76" s="220">
        <v>4000000</v>
      </c>
      <c r="M76" s="220">
        <f t="shared" si="3"/>
        <v>0</v>
      </c>
      <c r="N76" s="105"/>
      <c r="O76" s="105"/>
      <c r="P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05"/>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05"/>
      <c r="EQ76" s="105"/>
      <c r="ER76" s="105"/>
      <c r="ES76" s="105"/>
      <c r="ET76" s="105"/>
      <c r="EU76" s="105"/>
      <c r="EV76" s="105"/>
      <c r="EW76" s="105"/>
      <c r="EX76" s="105"/>
      <c r="EY76" s="105"/>
      <c r="EZ76" s="105"/>
      <c r="FA76" s="105"/>
      <c r="FB76" s="105"/>
      <c r="FC76" s="105"/>
      <c r="FD76" s="105"/>
      <c r="FE76" s="105"/>
      <c r="FF76" s="105"/>
      <c r="FG76" s="105"/>
      <c r="FH76" s="105"/>
      <c r="FI76" s="105"/>
      <c r="FJ76" s="105"/>
      <c r="FK76" s="105"/>
      <c r="FL76" s="105"/>
    </row>
    <row r="77" spans="1:168" s="104" customFormat="1" ht="15">
      <c r="A77" s="216">
        <v>43981</v>
      </c>
      <c r="B77" s="217">
        <v>545</v>
      </c>
      <c r="C77" s="218">
        <v>810</v>
      </c>
      <c r="D77" s="219">
        <v>821</v>
      </c>
      <c r="E77" s="119" t="s">
        <v>549</v>
      </c>
      <c r="F77" s="157"/>
      <c r="G77" s="94" t="s">
        <v>462</v>
      </c>
      <c r="H77" s="159"/>
      <c r="I77" s="220">
        <v>2635000</v>
      </c>
      <c r="J77" s="220">
        <v>85000</v>
      </c>
      <c r="K77" s="220">
        <f t="shared" si="2"/>
        <v>2550000</v>
      </c>
      <c r="L77" s="220">
        <v>2550000</v>
      </c>
      <c r="M77" s="220">
        <f t="shared" si="3"/>
        <v>0</v>
      </c>
      <c r="N77" s="105"/>
      <c r="O77" s="105"/>
      <c r="P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05"/>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row>
    <row r="78" spans="1:168" s="104" customFormat="1" ht="15">
      <c r="A78" s="216">
        <v>43981</v>
      </c>
      <c r="B78" s="217">
        <v>30</v>
      </c>
      <c r="C78" s="218">
        <v>831</v>
      </c>
      <c r="D78" s="219">
        <v>822</v>
      </c>
      <c r="E78" s="119" t="s">
        <v>550</v>
      </c>
      <c r="F78" s="157"/>
      <c r="G78" s="94" t="s">
        <v>166</v>
      </c>
      <c r="H78" s="159"/>
      <c r="I78" s="220">
        <v>300000000</v>
      </c>
      <c r="J78" s="220">
        <v>5</v>
      </c>
      <c r="K78" s="220">
        <f t="shared" si="2"/>
        <v>299999995</v>
      </c>
      <c r="L78" s="220">
        <v>299999995</v>
      </c>
      <c r="M78" s="220">
        <f t="shared" si="3"/>
        <v>0</v>
      </c>
      <c r="N78" s="105"/>
      <c r="O78" s="105"/>
      <c r="P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5"/>
      <c r="CF78" s="105"/>
      <c r="CG78" s="105"/>
      <c r="CH78" s="105"/>
      <c r="CI78" s="105"/>
      <c r="CJ78" s="105"/>
      <c r="CK78" s="105"/>
      <c r="CL78" s="105"/>
      <c r="CM78" s="105"/>
      <c r="CN78" s="105"/>
      <c r="CO78" s="105"/>
      <c r="CP78" s="105"/>
      <c r="CQ78" s="105"/>
      <c r="CR78" s="105"/>
      <c r="CS78" s="105"/>
      <c r="CT78" s="105"/>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row>
    <row r="79" spans="1:168" s="104" customFormat="1" ht="15">
      <c r="A79" s="216">
        <v>43981</v>
      </c>
      <c r="B79" s="217">
        <v>526</v>
      </c>
      <c r="C79" s="218">
        <v>797</v>
      </c>
      <c r="D79" s="219">
        <v>823</v>
      </c>
      <c r="E79" s="119" t="s">
        <v>551</v>
      </c>
      <c r="F79" s="157"/>
      <c r="G79" s="94" t="s">
        <v>158</v>
      </c>
      <c r="H79" s="159"/>
      <c r="I79" s="220">
        <v>96667</v>
      </c>
      <c r="J79" s="220">
        <v>96667</v>
      </c>
      <c r="K79" s="220">
        <f t="shared" si="2"/>
        <v>0</v>
      </c>
      <c r="L79" s="220"/>
      <c r="M79" s="220">
        <f t="shared" si="3"/>
        <v>0</v>
      </c>
      <c r="N79" s="105"/>
      <c r="O79" s="105"/>
      <c r="P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row>
    <row r="80" spans="1:168" s="104" customFormat="1" ht="15">
      <c r="A80" s="216">
        <v>43981</v>
      </c>
      <c r="B80" s="217">
        <v>520</v>
      </c>
      <c r="C80" s="218">
        <v>786</v>
      </c>
      <c r="D80" s="219">
        <v>827</v>
      </c>
      <c r="E80" s="119" t="s">
        <v>339</v>
      </c>
      <c r="F80" s="157"/>
      <c r="G80" s="94" t="s">
        <v>463</v>
      </c>
      <c r="H80" s="159"/>
      <c r="I80" s="220">
        <v>5180000</v>
      </c>
      <c r="J80" s="220">
        <v>980000</v>
      </c>
      <c r="K80" s="220">
        <f t="shared" si="2"/>
        <v>4200000</v>
      </c>
      <c r="L80" s="220">
        <v>4200000</v>
      </c>
      <c r="M80" s="220">
        <f t="shared" si="3"/>
        <v>0</v>
      </c>
      <c r="N80" s="105"/>
      <c r="O80" s="105"/>
      <c r="P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c r="CB80" s="105"/>
      <c r="CC80" s="105"/>
      <c r="CD80" s="105"/>
      <c r="CE80" s="105"/>
      <c r="CF80" s="105"/>
      <c r="CG80" s="105"/>
      <c r="CH80" s="105"/>
      <c r="CI80" s="105"/>
      <c r="CJ80" s="105"/>
      <c r="CK80" s="105"/>
      <c r="CL80" s="105"/>
      <c r="CM80" s="105"/>
      <c r="CN80" s="105"/>
      <c r="CO80" s="105"/>
      <c r="CP80" s="105"/>
      <c r="CQ80" s="105"/>
      <c r="CR80" s="105"/>
      <c r="CS80" s="105"/>
      <c r="CT80" s="105"/>
      <c r="CU80" s="105"/>
      <c r="CV80" s="105"/>
      <c r="CW80" s="105"/>
      <c r="CX80" s="105"/>
      <c r="CY80" s="105"/>
      <c r="CZ80" s="105"/>
      <c r="DA80" s="105"/>
      <c r="DB80" s="105"/>
      <c r="DC80" s="105"/>
      <c r="DD80" s="105"/>
      <c r="DE80" s="105"/>
      <c r="DF80" s="105"/>
      <c r="DG80" s="105"/>
      <c r="DH80" s="105"/>
      <c r="DI80" s="105"/>
      <c r="DJ80" s="105"/>
      <c r="DK80" s="105"/>
      <c r="DL80" s="105"/>
      <c r="DM80" s="105"/>
      <c r="DN80" s="105"/>
      <c r="DO80" s="105"/>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05"/>
    </row>
    <row r="81" spans="1:168" s="104" customFormat="1" ht="15">
      <c r="A81" s="216">
        <v>43981</v>
      </c>
      <c r="B81" s="217">
        <v>524</v>
      </c>
      <c r="C81" s="218">
        <v>785</v>
      </c>
      <c r="D81" s="219">
        <v>831</v>
      </c>
      <c r="E81" s="119" t="s">
        <v>552</v>
      </c>
      <c r="F81" s="157"/>
      <c r="G81" s="94" t="s">
        <v>464</v>
      </c>
      <c r="H81" s="159"/>
      <c r="I81" s="220">
        <v>3741000</v>
      </c>
      <c r="J81" s="220"/>
      <c r="K81" s="220">
        <f t="shared" si="2"/>
        <v>3741000</v>
      </c>
      <c r="L81" s="220">
        <v>3741000</v>
      </c>
      <c r="M81" s="220">
        <f t="shared" si="3"/>
        <v>0</v>
      </c>
      <c r="N81" s="105"/>
      <c r="O81" s="105"/>
      <c r="P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05"/>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05"/>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row>
    <row r="82" spans="1:168" s="104" customFormat="1" ht="15">
      <c r="A82" s="216">
        <v>43981</v>
      </c>
      <c r="B82" s="217">
        <v>525</v>
      </c>
      <c r="C82" s="218">
        <v>799</v>
      </c>
      <c r="D82" s="219">
        <v>832</v>
      </c>
      <c r="E82" s="119" t="s">
        <v>553</v>
      </c>
      <c r="F82" s="157"/>
      <c r="G82" s="94" t="s">
        <v>465</v>
      </c>
      <c r="H82" s="159"/>
      <c r="I82" s="220">
        <v>4833333</v>
      </c>
      <c r="J82" s="220"/>
      <c r="K82" s="220">
        <f t="shared" si="2"/>
        <v>4833333</v>
      </c>
      <c r="L82" s="220">
        <v>4833333</v>
      </c>
      <c r="M82" s="220">
        <f t="shared" si="3"/>
        <v>0</v>
      </c>
      <c r="N82" s="105"/>
      <c r="O82" s="105"/>
      <c r="P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c r="CB82" s="105"/>
      <c r="CC82" s="105"/>
      <c r="CD82" s="105"/>
      <c r="CE82" s="105"/>
      <c r="CF82" s="105"/>
      <c r="CG82" s="105"/>
      <c r="CH82" s="105"/>
      <c r="CI82" s="105"/>
      <c r="CJ82" s="105"/>
      <c r="CK82" s="105"/>
      <c r="CL82" s="105"/>
      <c r="CM82" s="105"/>
      <c r="CN82" s="105"/>
      <c r="CO82" s="105"/>
      <c r="CP82" s="105"/>
      <c r="CQ82" s="105"/>
      <c r="CR82" s="105"/>
      <c r="CS82" s="105"/>
      <c r="CT82" s="105"/>
      <c r="CU82" s="105"/>
      <c r="CV82" s="105"/>
      <c r="CW82" s="105"/>
      <c r="CX82" s="105"/>
      <c r="CY82" s="105"/>
      <c r="CZ82" s="105"/>
      <c r="DA82" s="105"/>
      <c r="DB82" s="105"/>
      <c r="DC82" s="105"/>
      <c r="DD82" s="105"/>
      <c r="DE82" s="105"/>
      <c r="DF82" s="105"/>
      <c r="DG82" s="105"/>
      <c r="DH82" s="105"/>
      <c r="DI82" s="105"/>
      <c r="DJ82" s="105"/>
      <c r="DK82" s="105"/>
      <c r="DL82" s="105"/>
      <c r="DM82" s="105"/>
      <c r="DN82" s="105"/>
      <c r="DO82" s="105"/>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05"/>
    </row>
    <row r="83" spans="1:168" s="104" customFormat="1" ht="15">
      <c r="A83" s="216">
        <v>43981</v>
      </c>
      <c r="B83" s="217">
        <v>534</v>
      </c>
      <c r="C83" s="218">
        <v>801</v>
      </c>
      <c r="D83" s="219">
        <v>834</v>
      </c>
      <c r="E83" s="119" t="s">
        <v>554</v>
      </c>
      <c r="F83" s="157"/>
      <c r="G83" s="94" t="s">
        <v>466</v>
      </c>
      <c r="H83" s="159"/>
      <c r="I83" s="220">
        <v>2500000</v>
      </c>
      <c r="J83" s="220"/>
      <c r="K83" s="220">
        <f t="shared" si="2"/>
        <v>2500000</v>
      </c>
      <c r="L83" s="220">
        <v>2500000</v>
      </c>
      <c r="M83" s="220">
        <f t="shared" si="3"/>
        <v>0</v>
      </c>
      <c r="N83" s="105"/>
      <c r="O83" s="105"/>
      <c r="P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c r="CC83" s="105"/>
      <c r="CD83" s="105"/>
      <c r="CE83" s="105"/>
      <c r="CF83" s="105"/>
      <c r="CG83" s="105"/>
      <c r="CH83" s="105"/>
      <c r="CI83" s="105"/>
      <c r="CJ83" s="105"/>
      <c r="CK83" s="105"/>
      <c r="CL83" s="105"/>
      <c r="CM83" s="105"/>
      <c r="CN83" s="105"/>
      <c r="CO83" s="105"/>
      <c r="CP83" s="105"/>
      <c r="CQ83" s="105"/>
      <c r="CR83" s="105"/>
      <c r="CS83" s="105"/>
      <c r="CT83" s="105"/>
      <c r="CU83" s="105"/>
      <c r="CV83" s="105"/>
      <c r="CW83" s="105"/>
      <c r="CX83" s="105"/>
      <c r="CY83" s="105"/>
      <c r="CZ83" s="105"/>
      <c r="DA83" s="105"/>
      <c r="DB83" s="105"/>
      <c r="DC83" s="105"/>
      <c r="DD83" s="105"/>
      <c r="DE83" s="105"/>
      <c r="DF83" s="105"/>
      <c r="DG83" s="105"/>
      <c r="DH83" s="105"/>
      <c r="DI83" s="105"/>
      <c r="DJ83" s="105"/>
      <c r="DK83" s="105"/>
      <c r="DL83" s="105"/>
      <c r="DM83" s="105"/>
      <c r="DN83" s="105"/>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05"/>
    </row>
    <row r="84" spans="1:168" s="104" customFormat="1" ht="15">
      <c r="A84" s="216">
        <v>43981</v>
      </c>
      <c r="B84" s="217">
        <v>547</v>
      </c>
      <c r="C84" s="218">
        <v>800</v>
      </c>
      <c r="D84" s="219">
        <v>837</v>
      </c>
      <c r="E84" s="119" t="s">
        <v>555</v>
      </c>
      <c r="F84" s="157"/>
      <c r="G84" s="94" t="s">
        <v>467</v>
      </c>
      <c r="H84" s="159"/>
      <c r="I84" s="220">
        <v>4350000</v>
      </c>
      <c r="J84" s="220"/>
      <c r="K84" s="220">
        <f t="shared" si="2"/>
        <v>4350000</v>
      </c>
      <c r="L84" s="220">
        <v>4350000</v>
      </c>
      <c r="M84" s="220">
        <f t="shared" si="3"/>
        <v>0</v>
      </c>
      <c r="N84" s="105"/>
      <c r="O84" s="105"/>
      <c r="P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c r="CA84" s="105"/>
      <c r="CB84" s="105"/>
      <c r="CC84" s="105"/>
      <c r="CD84" s="105"/>
      <c r="CE84" s="105"/>
      <c r="CF84" s="105"/>
      <c r="CG84" s="105"/>
      <c r="CH84" s="105"/>
      <c r="CI84" s="105"/>
      <c r="CJ84" s="105"/>
      <c r="CK84" s="105"/>
      <c r="CL84" s="105"/>
      <c r="CM84" s="105"/>
      <c r="CN84" s="105"/>
      <c r="CO84" s="105"/>
      <c r="CP84" s="105"/>
      <c r="CQ84" s="105"/>
      <c r="CR84" s="105"/>
      <c r="CS84" s="105"/>
      <c r="CT84" s="105"/>
      <c r="CU84" s="105"/>
      <c r="CV84" s="105"/>
      <c r="CW84" s="105"/>
      <c r="CX84" s="105"/>
      <c r="CY84" s="105"/>
      <c r="CZ84" s="105"/>
      <c r="DA84" s="105"/>
      <c r="DB84" s="105"/>
      <c r="DC84" s="105"/>
      <c r="DD84" s="105"/>
      <c r="DE84" s="105"/>
      <c r="DF84" s="105"/>
      <c r="DG84" s="105"/>
      <c r="DH84" s="105"/>
      <c r="DI84" s="105"/>
      <c r="DJ84" s="105"/>
      <c r="DK84" s="105"/>
      <c r="DL84" s="105"/>
      <c r="DM84" s="105"/>
      <c r="DN84" s="105"/>
      <c r="DO84" s="105"/>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05"/>
    </row>
    <row r="85" spans="1:168" s="104" customFormat="1" ht="15">
      <c r="A85" s="216">
        <v>43981</v>
      </c>
      <c r="B85" s="217">
        <v>554</v>
      </c>
      <c r="C85" s="218">
        <v>813</v>
      </c>
      <c r="D85" s="219">
        <v>839</v>
      </c>
      <c r="E85" s="119" t="s">
        <v>556</v>
      </c>
      <c r="F85" s="157"/>
      <c r="G85" s="94" t="s">
        <v>468</v>
      </c>
      <c r="H85" s="159"/>
      <c r="I85" s="220">
        <v>2630483</v>
      </c>
      <c r="J85" s="220">
        <v>84854</v>
      </c>
      <c r="K85" s="220">
        <f t="shared" si="2"/>
        <v>2545629</v>
      </c>
      <c r="L85" s="220">
        <v>2545629</v>
      </c>
      <c r="M85" s="220">
        <f t="shared" si="3"/>
        <v>0</v>
      </c>
      <c r="N85" s="105"/>
      <c r="O85" s="105"/>
      <c r="P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5"/>
      <c r="BT85" s="105"/>
      <c r="BU85" s="105"/>
      <c r="BV85" s="105"/>
      <c r="BW85" s="105"/>
      <c r="BX85" s="105"/>
      <c r="BY85" s="105"/>
      <c r="BZ85" s="105"/>
      <c r="CA85" s="105"/>
      <c r="CB85" s="105"/>
      <c r="CC85" s="105"/>
      <c r="CD85" s="105"/>
      <c r="CE85" s="105"/>
      <c r="CF85" s="105"/>
      <c r="CG85" s="105"/>
      <c r="CH85" s="105"/>
      <c r="CI85" s="105"/>
      <c r="CJ85" s="105"/>
      <c r="CK85" s="105"/>
      <c r="CL85" s="105"/>
      <c r="CM85" s="105"/>
      <c r="CN85" s="105"/>
      <c r="CO85" s="105"/>
      <c r="CP85" s="105"/>
      <c r="CQ85" s="105"/>
      <c r="CR85" s="105"/>
      <c r="CS85" s="105"/>
      <c r="CT85" s="105"/>
      <c r="CU85" s="105"/>
      <c r="CV85" s="105"/>
      <c r="CW85" s="105"/>
      <c r="CX85" s="105"/>
      <c r="CY85" s="105"/>
      <c r="CZ85" s="105"/>
      <c r="DA85" s="105"/>
      <c r="DB85" s="105"/>
      <c r="DC85" s="105"/>
      <c r="DD85" s="105"/>
      <c r="DE85" s="105"/>
      <c r="DF85" s="105"/>
      <c r="DG85" s="105"/>
      <c r="DH85" s="105"/>
      <c r="DI85" s="105"/>
      <c r="DJ85" s="105"/>
      <c r="DK85" s="105"/>
      <c r="DL85" s="105"/>
      <c r="DM85" s="105"/>
      <c r="DN85" s="105"/>
      <c r="DO85" s="105"/>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05"/>
    </row>
    <row r="86" spans="1:168" s="104" customFormat="1" ht="15">
      <c r="A86" s="216">
        <v>43981</v>
      </c>
      <c r="B86" s="217">
        <v>518</v>
      </c>
      <c r="C86" s="218">
        <v>740</v>
      </c>
      <c r="D86" s="219">
        <v>841</v>
      </c>
      <c r="E86" s="119" t="s">
        <v>557</v>
      </c>
      <c r="F86" s="157"/>
      <c r="G86" s="94" t="s">
        <v>469</v>
      </c>
      <c r="H86" s="159"/>
      <c r="I86" s="220">
        <v>5166667</v>
      </c>
      <c r="J86" s="220">
        <v>166667</v>
      </c>
      <c r="K86" s="220">
        <f t="shared" si="2"/>
        <v>5000000</v>
      </c>
      <c r="L86" s="220">
        <v>5000000</v>
      </c>
      <c r="M86" s="220">
        <f t="shared" si="3"/>
        <v>0</v>
      </c>
      <c r="N86" s="105"/>
      <c r="O86" s="105"/>
      <c r="P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c r="CB86" s="105"/>
      <c r="CC86" s="105"/>
      <c r="CD86" s="105"/>
      <c r="CE86" s="105"/>
      <c r="CF86" s="105"/>
      <c r="CG86" s="105"/>
      <c r="CH86" s="105"/>
      <c r="CI86" s="105"/>
      <c r="CJ86" s="105"/>
      <c r="CK86" s="105"/>
      <c r="CL86" s="105"/>
      <c r="CM86" s="105"/>
      <c r="CN86" s="105"/>
      <c r="CO86" s="105"/>
      <c r="CP86" s="105"/>
      <c r="CQ86" s="105"/>
      <c r="CR86" s="105"/>
      <c r="CS86" s="105"/>
      <c r="CT86" s="105"/>
      <c r="CU86" s="105"/>
      <c r="CV86" s="105"/>
      <c r="CW86" s="105"/>
      <c r="CX86" s="105"/>
      <c r="CY86" s="105"/>
      <c r="CZ86" s="105"/>
      <c r="DA86" s="105"/>
      <c r="DB86" s="105"/>
      <c r="DC86" s="105"/>
      <c r="DD86" s="105"/>
      <c r="DE86" s="105"/>
      <c r="DF86" s="105"/>
      <c r="DG86" s="105"/>
      <c r="DH86" s="105"/>
      <c r="DI86" s="105"/>
      <c r="DJ86" s="105"/>
      <c r="DK86" s="105"/>
      <c r="DL86" s="105"/>
      <c r="DM86" s="105"/>
      <c r="DN86" s="105"/>
      <c r="DO86" s="105"/>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05"/>
    </row>
    <row r="87" spans="1:168" s="104" customFormat="1" ht="15">
      <c r="A87" s="216">
        <v>43981</v>
      </c>
      <c r="B87" s="217">
        <v>540</v>
      </c>
      <c r="C87" s="218">
        <v>745</v>
      </c>
      <c r="D87" s="219">
        <v>842</v>
      </c>
      <c r="E87" s="119" t="s">
        <v>558</v>
      </c>
      <c r="F87" s="157"/>
      <c r="G87" s="94" t="s">
        <v>470</v>
      </c>
      <c r="H87" s="159"/>
      <c r="I87" s="220">
        <v>2583334</v>
      </c>
      <c r="J87" s="220">
        <v>83334</v>
      </c>
      <c r="K87" s="220">
        <f t="shared" si="2"/>
        <v>2500000</v>
      </c>
      <c r="L87" s="220">
        <v>2500000</v>
      </c>
      <c r="M87" s="220">
        <f t="shared" si="3"/>
        <v>0</v>
      </c>
      <c r="N87" s="105"/>
      <c r="O87" s="105"/>
      <c r="P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c r="CC87" s="105"/>
      <c r="CD87" s="105"/>
      <c r="CE87" s="105"/>
      <c r="CF87" s="105"/>
      <c r="CG87" s="105"/>
      <c r="CH87" s="105"/>
      <c r="CI87" s="105"/>
      <c r="CJ87" s="105"/>
      <c r="CK87" s="105"/>
      <c r="CL87" s="105"/>
      <c r="CM87" s="105"/>
      <c r="CN87" s="105"/>
      <c r="CO87" s="105"/>
      <c r="CP87" s="105"/>
      <c r="CQ87" s="105"/>
      <c r="CR87" s="105"/>
      <c r="CS87" s="105"/>
      <c r="CT87" s="105"/>
      <c r="CU87" s="105"/>
      <c r="CV87" s="105"/>
      <c r="CW87" s="105"/>
      <c r="CX87" s="105"/>
      <c r="CY87" s="105"/>
      <c r="CZ87" s="105"/>
      <c r="DA87" s="105"/>
      <c r="DB87" s="105"/>
      <c r="DC87" s="105"/>
      <c r="DD87" s="105"/>
      <c r="DE87" s="105"/>
      <c r="DF87" s="105"/>
      <c r="DG87" s="105"/>
      <c r="DH87" s="105"/>
      <c r="DI87" s="105"/>
      <c r="DJ87" s="105"/>
      <c r="DK87" s="105"/>
      <c r="DL87" s="105"/>
      <c r="DM87" s="105"/>
      <c r="DN87" s="105"/>
      <c r="DO87" s="105"/>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05"/>
    </row>
    <row r="88" spans="1:168" s="104" customFormat="1" ht="15">
      <c r="A88" s="216">
        <v>43981</v>
      </c>
      <c r="B88" s="217">
        <v>541</v>
      </c>
      <c r="C88" s="218">
        <v>745</v>
      </c>
      <c r="D88" s="219">
        <v>843</v>
      </c>
      <c r="E88" s="119" t="s">
        <v>558</v>
      </c>
      <c r="F88" s="157"/>
      <c r="G88" s="94" t="s">
        <v>471</v>
      </c>
      <c r="H88" s="159"/>
      <c r="I88" s="220">
        <v>2416667</v>
      </c>
      <c r="J88" s="220"/>
      <c r="K88" s="220">
        <f t="shared" si="2"/>
        <v>2416667</v>
      </c>
      <c r="L88" s="220">
        <v>2416667</v>
      </c>
      <c r="M88" s="220">
        <f t="shared" si="3"/>
        <v>0</v>
      </c>
      <c r="N88" s="105"/>
      <c r="O88" s="105"/>
      <c r="P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5"/>
      <c r="BT88" s="105"/>
      <c r="BU88" s="105"/>
      <c r="BV88" s="105"/>
      <c r="BW88" s="105"/>
      <c r="BX88" s="105"/>
      <c r="BY88" s="105"/>
      <c r="BZ88" s="105"/>
      <c r="CA88" s="105"/>
      <c r="CB88" s="105"/>
      <c r="CC88" s="105"/>
      <c r="CD88" s="105"/>
      <c r="CE88" s="105"/>
      <c r="CF88" s="105"/>
      <c r="CG88" s="105"/>
      <c r="CH88" s="105"/>
      <c r="CI88" s="105"/>
      <c r="CJ88" s="105"/>
      <c r="CK88" s="105"/>
      <c r="CL88" s="105"/>
      <c r="CM88" s="105"/>
      <c r="CN88" s="105"/>
      <c r="CO88" s="105"/>
      <c r="CP88" s="105"/>
      <c r="CQ88" s="105"/>
      <c r="CR88" s="105"/>
      <c r="CS88" s="105"/>
      <c r="CT88" s="105"/>
      <c r="CU88" s="105"/>
      <c r="CV88" s="105"/>
      <c r="CW88" s="105"/>
      <c r="CX88" s="105"/>
      <c r="CY88" s="105"/>
      <c r="CZ88" s="105"/>
      <c r="DA88" s="105"/>
      <c r="DB88" s="105"/>
      <c r="DC88" s="105"/>
      <c r="DD88" s="105"/>
      <c r="DE88" s="105"/>
      <c r="DF88" s="105"/>
      <c r="DG88" s="105"/>
      <c r="DH88" s="105"/>
      <c r="DI88" s="105"/>
      <c r="DJ88" s="105"/>
      <c r="DK88" s="105"/>
      <c r="DL88" s="105"/>
      <c r="DM88" s="105"/>
      <c r="DN88" s="105"/>
      <c r="DO88" s="105"/>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05"/>
    </row>
    <row r="89" spans="1:168" s="104" customFormat="1" ht="15">
      <c r="A89" s="216">
        <v>43981</v>
      </c>
      <c r="B89" s="217">
        <v>555</v>
      </c>
      <c r="C89" s="218">
        <v>744</v>
      </c>
      <c r="D89" s="219">
        <v>844</v>
      </c>
      <c r="E89" s="119" t="s">
        <v>533</v>
      </c>
      <c r="F89" s="157"/>
      <c r="G89" s="94" t="s">
        <v>472</v>
      </c>
      <c r="H89" s="159"/>
      <c r="I89" s="220">
        <v>40000000</v>
      </c>
      <c r="J89" s="220">
        <v>35000000</v>
      </c>
      <c r="K89" s="220">
        <f t="shared" si="2"/>
        <v>5000000</v>
      </c>
      <c r="L89" s="220">
        <v>5000000</v>
      </c>
      <c r="M89" s="220">
        <f t="shared" si="3"/>
        <v>0</v>
      </c>
      <c r="N89" s="105"/>
      <c r="O89" s="105"/>
      <c r="P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c r="CC89" s="105"/>
      <c r="CD89" s="105"/>
      <c r="CE89" s="105"/>
      <c r="CF89" s="105"/>
      <c r="CG89" s="105"/>
      <c r="CH89" s="105"/>
      <c r="CI89" s="105"/>
      <c r="CJ89" s="105"/>
      <c r="CK89" s="105"/>
      <c r="CL89" s="105"/>
      <c r="CM89" s="105"/>
      <c r="CN89" s="105"/>
      <c r="CO89" s="105"/>
      <c r="CP89" s="105"/>
      <c r="CQ89" s="105"/>
      <c r="CR89" s="105"/>
      <c r="CS89" s="105"/>
      <c r="CT89" s="105"/>
      <c r="CU89" s="105"/>
      <c r="CV89" s="105"/>
      <c r="CW89" s="105"/>
      <c r="CX89" s="105"/>
      <c r="CY89" s="105"/>
      <c r="CZ89" s="105"/>
      <c r="DA89" s="105"/>
      <c r="DB89" s="105"/>
      <c r="DC89" s="105"/>
      <c r="DD89" s="105"/>
      <c r="DE89" s="105"/>
      <c r="DF89" s="105"/>
      <c r="DG89" s="105"/>
      <c r="DH89" s="105"/>
      <c r="DI89" s="105"/>
      <c r="DJ89" s="105"/>
      <c r="DK89" s="105"/>
      <c r="DL89" s="105"/>
      <c r="DM89" s="105"/>
      <c r="DN89" s="105"/>
      <c r="DO89" s="105"/>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05"/>
    </row>
    <row r="90" spans="1:168" s="104" customFormat="1" ht="15">
      <c r="A90" s="216">
        <v>43981</v>
      </c>
      <c r="B90" s="217">
        <v>568</v>
      </c>
      <c r="C90" s="218">
        <v>764</v>
      </c>
      <c r="D90" s="219">
        <v>845</v>
      </c>
      <c r="E90" s="119" t="s">
        <v>533</v>
      </c>
      <c r="F90" s="157"/>
      <c r="G90" s="94" t="s">
        <v>473</v>
      </c>
      <c r="H90" s="159"/>
      <c r="I90" s="220">
        <v>4200000</v>
      </c>
      <c r="J90" s="220"/>
      <c r="K90" s="220">
        <f t="shared" si="2"/>
        <v>4200000</v>
      </c>
      <c r="L90" s="220">
        <v>4200000</v>
      </c>
      <c r="M90" s="220">
        <f t="shared" si="3"/>
        <v>0</v>
      </c>
      <c r="N90" s="105"/>
      <c r="O90" s="105"/>
      <c r="P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c r="DH90" s="105"/>
      <c r="DI90" s="105"/>
      <c r="DJ90" s="105"/>
      <c r="DK90" s="105"/>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05"/>
    </row>
    <row r="91" spans="1:168" s="104" customFormat="1" ht="15">
      <c r="A91" s="216">
        <v>43981</v>
      </c>
      <c r="B91" s="217">
        <v>115</v>
      </c>
      <c r="C91" s="218">
        <v>845</v>
      </c>
      <c r="D91" s="219">
        <v>847</v>
      </c>
      <c r="E91" s="119" t="s">
        <v>559</v>
      </c>
      <c r="F91" s="157"/>
      <c r="G91" s="94" t="s">
        <v>264</v>
      </c>
      <c r="H91" s="159"/>
      <c r="I91" s="220">
        <v>533334</v>
      </c>
      <c r="J91" s="220">
        <v>533334</v>
      </c>
      <c r="K91" s="220">
        <f t="shared" si="2"/>
        <v>0</v>
      </c>
      <c r="L91" s="220"/>
      <c r="M91" s="220">
        <f t="shared" si="3"/>
        <v>0</v>
      </c>
      <c r="N91" s="105"/>
      <c r="O91" s="105"/>
      <c r="P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05"/>
      <c r="CF91" s="105"/>
      <c r="CG91" s="105"/>
      <c r="CH91" s="105"/>
      <c r="CI91" s="105"/>
      <c r="CJ91" s="105"/>
      <c r="CK91" s="105"/>
      <c r="CL91" s="105"/>
      <c r="CM91" s="105"/>
      <c r="CN91" s="105"/>
      <c r="CO91" s="105"/>
      <c r="CP91" s="105"/>
      <c r="CQ91" s="105"/>
      <c r="CR91" s="105"/>
      <c r="CS91" s="105"/>
      <c r="CT91" s="105"/>
      <c r="CU91" s="105"/>
      <c r="CV91" s="105"/>
      <c r="CW91" s="105"/>
      <c r="CX91" s="105"/>
      <c r="CY91" s="105"/>
      <c r="CZ91" s="105"/>
      <c r="DA91" s="105"/>
      <c r="DB91" s="105"/>
      <c r="DC91" s="105"/>
      <c r="DD91" s="105"/>
      <c r="DE91" s="105"/>
      <c r="DF91" s="105"/>
      <c r="DG91" s="105"/>
      <c r="DH91" s="105"/>
      <c r="DI91" s="105"/>
      <c r="DJ91" s="105"/>
      <c r="DK91" s="105"/>
      <c r="DL91" s="105"/>
      <c r="DM91" s="105"/>
      <c r="DN91" s="105"/>
      <c r="DO91" s="105"/>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05"/>
    </row>
    <row r="92" spans="1:168" s="104" customFormat="1" ht="15">
      <c r="A92" s="216">
        <v>43981</v>
      </c>
      <c r="B92" s="217">
        <v>558</v>
      </c>
      <c r="C92" s="218">
        <v>850</v>
      </c>
      <c r="D92" s="219">
        <v>849</v>
      </c>
      <c r="E92" s="119" t="s">
        <v>560</v>
      </c>
      <c r="F92" s="157"/>
      <c r="G92" s="94" t="s">
        <v>474</v>
      </c>
      <c r="H92" s="159"/>
      <c r="I92" s="220">
        <v>9300000</v>
      </c>
      <c r="J92" s="220">
        <v>300000</v>
      </c>
      <c r="K92" s="220">
        <f t="shared" si="2"/>
        <v>9000000</v>
      </c>
      <c r="L92" s="220">
        <v>9000000</v>
      </c>
      <c r="M92" s="220">
        <f t="shared" si="3"/>
        <v>0</v>
      </c>
      <c r="N92" s="105"/>
      <c r="O92" s="105"/>
      <c r="P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5"/>
      <c r="CF92" s="105"/>
      <c r="CG92" s="105"/>
      <c r="CH92" s="105"/>
      <c r="CI92" s="105"/>
      <c r="CJ92" s="105"/>
      <c r="CK92" s="105"/>
      <c r="CL92" s="105"/>
      <c r="CM92" s="105"/>
      <c r="CN92" s="105"/>
      <c r="CO92" s="105"/>
      <c r="CP92" s="105"/>
      <c r="CQ92" s="105"/>
      <c r="CR92" s="105"/>
      <c r="CS92" s="105"/>
      <c r="CT92" s="105"/>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05"/>
    </row>
    <row r="93" spans="1:168" s="104" customFormat="1" ht="15">
      <c r="A93" s="216">
        <v>43981</v>
      </c>
      <c r="B93" s="217">
        <v>542</v>
      </c>
      <c r="C93" s="218">
        <v>734</v>
      </c>
      <c r="D93" s="219">
        <v>851</v>
      </c>
      <c r="E93" s="119" t="s">
        <v>561</v>
      </c>
      <c r="F93" s="157"/>
      <c r="G93" s="94" t="s">
        <v>475</v>
      </c>
      <c r="H93" s="159"/>
      <c r="I93" s="220">
        <v>186667</v>
      </c>
      <c r="J93" s="220">
        <v>186667</v>
      </c>
      <c r="K93" s="220">
        <f t="shared" si="2"/>
        <v>0</v>
      </c>
      <c r="L93" s="220"/>
      <c r="M93" s="220">
        <f t="shared" si="3"/>
        <v>0</v>
      </c>
      <c r="N93" s="105"/>
      <c r="O93" s="105"/>
      <c r="P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105"/>
      <c r="CF93" s="105"/>
      <c r="CG93" s="105"/>
      <c r="CH93" s="105"/>
      <c r="CI93" s="105"/>
      <c r="CJ93" s="105"/>
      <c r="CK93" s="105"/>
      <c r="CL93" s="105"/>
      <c r="CM93" s="105"/>
      <c r="CN93" s="105"/>
      <c r="CO93" s="105"/>
      <c r="CP93" s="105"/>
      <c r="CQ93" s="105"/>
      <c r="CR93" s="105"/>
      <c r="CS93" s="105"/>
      <c r="CT93" s="105"/>
      <c r="CU93" s="105"/>
      <c r="CV93" s="105"/>
      <c r="CW93" s="105"/>
      <c r="CX93" s="105"/>
      <c r="CY93" s="105"/>
      <c r="CZ93" s="105"/>
      <c r="DA93" s="105"/>
      <c r="DB93" s="105"/>
      <c r="DC93" s="105"/>
      <c r="DD93" s="105"/>
      <c r="DE93" s="105"/>
      <c r="DF93" s="105"/>
      <c r="DG93" s="105"/>
      <c r="DH93" s="105"/>
      <c r="DI93" s="105"/>
      <c r="DJ93" s="105"/>
      <c r="DK93" s="105"/>
      <c r="DL93" s="105"/>
      <c r="DM93" s="105"/>
      <c r="DN93" s="105"/>
      <c r="DO93" s="105"/>
      <c r="DP93" s="105"/>
      <c r="DQ93" s="105"/>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05"/>
    </row>
    <row r="94" spans="1:168" s="104" customFormat="1" ht="15">
      <c r="A94" s="216">
        <v>43982</v>
      </c>
      <c r="B94" s="217">
        <v>572</v>
      </c>
      <c r="C94" s="218">
        <v>814</v>
      </c>
      <c r="D94" s="219">
        <v>860</v>
      </c>
      <c r="E94" s="119" t="s">
        <v>562</v>
      </c>
      <c r="F94" s="157"/>
      <c r="G94" s="94" t="s">
        <v>478</v>
      </c>
      <c r="H94" s="159"/>
      <c r="I94" s="220">
        <v>4000000</v>
      </c>
      <c r="J94" s="220"/>
      <c r="K94" s="220">
        <f t="shared" si="2"/>
        <v>4000000</v>
      </c>
      <c r="L94" s="220">
        <v>4000000</v>
      </c>
      <c r="M94" s="220">
        <f t="shared" si="3"/>
        <v>0</v>
      </c>
      <c r="N94" s="105"/>
      <c r="O94" s="105"/>
      <c r="P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c r="CC94" s="105"/>
      <c r="CD94" s="105"/>
      <c r="CE94" s="105"/>
      <c r="CF94" s="105"/>
      <c r="CG94" s="105"/>
      <c r="CH94" s="105"/>
      <c r="CI94" s="105"/>
      <c r="CJ94" s="105"/>
      <c r="CK94" s="105"/>
      <c r="CL94" s="105"/>
      <c r="CM94" s="105"/>
      <c r="CN94" s="105"/>
      <c r="CO94" s="105"/>
      <c r="CP94" s="105"/>
      <c r="CQ94" s="105"/>
      <c r="CR94" s="105"/>
      <c r="CS94" s="105"/>
      <c r="CT94" s="105"/>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05"/>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05"/>
    </row>
    <row r="95" spans="1:168" s="104" customFormat="1" ht="15">
      <c r="A95" s="216">
        <v>43982</v>
      </c>
      <c r="B95" s="217">
        <v>577</v>
      </c>
      <c r="C95" s="218">
        <v>788</v>
      </c>
      <c r="D95" s="219">
        <v>862</v>
      </c>
      <c r="E95" s="119" t="s">
        <v>339</v>
      </c>
      <c r="F95" s="157"/>
      <c r="G95" s="94" t="s">
        <v>479</v>
      </c>
      <c r="H95" s="159"/>
      <c r="I95" s="220">
        <v>5166667</v>
      </c>
      <c r="J95" s="220">
        <v>166667</v>
      </c>
      <c r="K95" s="220">
        <f t="shared" si="2"/>
        <v>5000000</v>
      </c>
      <c r="L95" s="220">
        <v>5000000</v>
      </c>
      <c r="M95" s="220">
        <f t="shared" si="3"/>
        <v>0</v>
      </c>
      <c r="N95" s="105"/>
      <c r="O95" s="105"/>
      <c r="P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5"/>
      <c r="CF95" s="105"/>
      <c r="CG95" s="105"/>
      <c r="CH95" s="105"/>
      <c r="CI95" s="105"/>
      <c r="CJ95" s="105"/>
      <c r="CK95" s="105"/>
      <c r="CL95" s="105"/>
      <c r="CM95" s="105"/>
      <c r="CN95" s="105"/>
      <c r="CO95" s="105"/>
      <c r="CP95" s="105"/>
      <c r="CQ95" s="105"/>
      <c r="CR95" s="105"/>
      <c r="CS95" s="105"/>
      <c r="CT95" s="105"/>
      <c r="CU95" s="105"/>
      <c r="CV95" s="105"/>
      <c r="CW95" s="105"/>
      <c r="CX95" s="105"/>
      <c r="CY95" s="105"/>
      <c r="CZ95" s="105"/>
      <c r="DA95" s="105"/>
      <c r="DB95" s="105"/>
      <c r="DC95" s="105"/>
      <c r="DD95" s="105"/>
      <c r="DE95" s="105"/>
      <c r="DF95" s="105"/>
      <c r="DG95" s="105"/>
      <c r="DH95" s="105"/>
      <c r="DI95" s="105"/>
      <c r="DJ95" s="105"/>
      <c r="DK95" s="105"/>
      <c r="DL95" s="105"/>
      <c r="DM95" s="105"/>
      <c r="DN95" s="105"/>
      <c r="DO95" s="105"/>
      <c r="DP95" s="105"/>
      <c r="DQ95" s="105"/>
      <c r="DR95" s="105"/>
      <c r="DS95" s="105"/>
      <c r="DT95" s="105"/>
      <c r="DU95" s="105"/>
      <c r="DV95" s="105"/>
      <c r="DW95" s="105"/>
      <c r="DX95" s="105"/>
      <c r="DY95" s="105"/>
      <c r="DZ95" s="105"/>
      <c r="EA95" s="105"/>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05"/>
    </row>
    <row r="96" spans="1:168" s="104" customFormat="1" ht="15">
      <c r="A96" s="216">
        <v>43982</v>
      </c>
      <c r="B96" s="217">
        <v>538</v>
      </c>
      <c r="C96" s="218">
        <v>827</v>
      </c>
      <c r="D96" s="219">
        <v>864</v>
      </c>
      <c r="E96" s="119" t="s">
        <v>563</v>
      </c>
      <c r="F96" s="157"/>
      <c r="G96" s="94" t="s">
        <v>480</v>
      </c>
      <c r="H96" s="159"/>
      <c r="I96" s="220">
        <v>140000</v>
      </c>
      <c r="J96" s="220">
        <v>140000</v>
      </c>
      <c r="K96" s="220">
        <f t="shared" si="2"/>
        <v>0</v>
      </c>
      <c r="L96" s="220"/>
      <c r="M96" s="220">
        <f t="shared" si="3"/>
        <v>0</v>
      </c>
      <c r="N96" s="105"/>
      <c r="O96" s="105"/>
      <c r="P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c r="CC96" s="105"/>
      <c r="CD96" s="105"/>
      <c r="CE96" s="105"/>
      <c r="CF96" s="105"/>
      <c r="CG96" s="105"/>
      <c r="CH96" s="105"/>
      <c r="CI96" s="105"/>
      <c r="CJ96" s="105"/>
      <c r="CK96" s="105"/>
      <c r="CL96" s="105"/>
      <c r="CM96" s="105"/>
      <c r="CN96" s="105"/>
      <c r="CO96" s="105"/>
      <c r="CP96" s="105"/>
      <c r="CQ96" s="105"/>
      <c r="CR96" s="105"/>
      <c r="CS96" s="105"/>
      <c r="CT96" s="105"/>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05"/>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05"/>
    </row>
    <row r="97" spans="1:168" s="104" customFormat="1" ht="15">
      <c r="A97" s="216">
        <v>43982</v>
      </c>
      <c r="B97" s="217">
        <v>591</v>
      </c>
      <c r="C97" s="218">
        <v>836</v>
      </c>
      <c r="D97" s="219">
        <v>868</v>
      </c>
      <c r="E97" s="119" t="s">
        <v>535</v>
      </c>
      <c r="F97" s="157"/>
      <c r="G97" s="94" t="s">
        <v>482</v>
      </c>
      <c r="H97" s="159"/>
      <c r="I97" s="220">
        <v>5166667</v>
      </c>
      <c r="J97" s="220">
        <v>166667</v>
      </c>
      <c r="K97" s="220">
        <f t="shared" si="2"/>
        <v>5000000</v>
      </c>
      <c r="L97" s="220">
        <v>5000000</v>
      </c>
      <c r="M97" s="220">
        <f t="shared" si="3"/>
        <v>0</v>
      </c>
      <c r="N97" s="105"/>
      <c r="O97" s="105"/>
      <c r="P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c r="CB97" s="105"/>
      <c r="CC97" s="105"/>
      <c r="CD97" s="105"/>
      <c r="CE97" s="105"/>
      <c r="CF97" s="105"/>
      <c r="CG97" s="105"/>
      <c r="CH97" s="105"/>
      <c r="CI97" s="105"/>
      <c r="CJ97" s="105"/>
      <c r="CK97" s="105"/>
      <c r="CL97" s="105"/>
      <c r="CM97" s="105"/>
      <c r="CN97" s="105"/>
      <c r="CO97" s="105"/>
      <c r="CP97" s="105"/>
      <c r="CQ97" s="105"/>
      <c r="CR97" s="105"/>
      <c r="CS97" s="105"/>
      <c r="CT97" s="105"/>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row>
    <row r="98" spans="1:168" s="104" customFormat="1" ht="15">
      <c r="A98" s="216">
        <v>43982</v>
      </c>
      <c r="B98" s="221">
        <v>586</v>
      </c>
      <c r="C98" s="218">
        <v>842</v>
      </c>
      <c r="D98" s="219">
        <v>870</v>
      </c>
      <c r="E98" s="119" t="s">
        <v>565</v>
      </c>
      <c r="F98" s="157"/>
      <c r="G98" s="94" t="s">
        <v>483</v>
      </c>
      <c r="H98" s="159"/>
      <c r="I98" s="220">
        <v>5000000</v>
      </c>
      <c r="J98" s="220"/>
      <c r="K98" s="220">
        <f t="shared" si="2"/>
        <v>5000000</v>
      </c>
      <c r="L98" s="324">
        <v>5000000</v>
      </c>
      <c r="M98" s="220">
        <f t="shared" si="3"/>
        <v>0</v>
      </c>
      <c r="N98" s="105"/>
      <c r="O98" s="105"/>
      <c r="P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c r="CB98" s="105"/>
      <c r="CC98" s="105"/>
      <c r="CD98" s="105"/>
      <c r="CE98" s="105"/>
      <c r="CF98" s="105"/>
      <c r="CG98" s="105"/>
      <c r="CH98" s="105"/>
      <c r="CI98" s="105"/>
      <c r="CJ98" s="105"/>
      <c r="CK98" s="105"/>
      <c r="CL98" s="105"/>
      <c r="CM98" s="105"/>
      <c r="CN98" s="105"/>
      <c r="CO98" s="105"/>
      <c r="CP98" s="105"/>
      <c r="CQ98" s="105"/>
      <c r="CR98" s="105"/>
      <c r="CS98" s="105"/>
      <c r="CT98" s="105"/>
      <c r="CU98" s="105"/>
      <c r="CV98" s="105"/>
      <c r="CW98" s="105"/>
      <c r="CX98" s="105"/>
      <c r="CY98" s="105"/>
      <c r="CZ98" s="105"/>
      <c r="DA98" s="105"/>
      <c r="DB98" s="105"/>
      <c r="DC98" s="105"/>
      <c r="DD98" s="105"/>
      <c r="DE98" s="105"/>
      <c r="DF98" s="105"/>
      <c r="DG98" s="105"/>
      <c r="DH98" s="105"/>
      <c r="DI98" s="105"/>
      <c r="DJ98" s="105"/>
      <c r="DK98" s="105"/>
      <c r="DL98" s="105"/>
      <c r="DM98" s="105"/>
      <c r="DN98" s="105"/>
      <c r="DO98" s="105"/>
      <c r="DP98" s="105"/>
      <c r="DQ98" s="105"/>
      <c r="DR98" s="105"/>
      <c r="DS98" s="105"/>
      <c r="DT98" s="105"/>
      <c r="DU98" s="105"/>
      <c r="DV98" s="105"/>
      <c r="DW98" s="105"/>
      <c r="DX98" s="105"/>
      <c r="DY98" s="105"/>
      <c r="DZ98" s="105"/>
      <c r="EA98" s="105"/>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05"/>
    </row>
    <row r="99" spans="1:168" s="104" customFormat="1" ht="15">
      <c r="A99" s="216">
        <v>43982</v>
      </c>
      <c r="B99" s="217">
        <v>546</v>
      </c>
      <c r="C99" s="218">
        <v>789</v>
      </c>
      <c r="D99" s="219">
        <v>875</v>
      </c>
      <c r="E99" s="119" t="s">
        <v>567</v>
      </c>
      <c r="F99" s="157"/>
      <c r="G99" s="94" t="s">
        <v>485</v>
      </c>
      <c r="H99" s="159"/>
      <c r="I99" s="220">
        <v>4030000</v>
      </c>
      <c r="J99" s="220">
        <v>130000</v>
      </c>
      <c r="K99" s="220">
        <f t="shared" si="2"/>
        <v>3900000</v>
      </c>
      <c r="L99" s="220">
        <v>3900000</v>
      </c>
      <c r="M99" s="220">
        <f t="shared" si="3"/>
        <v>0</v>
      </c>
      <c r="N99" s="105"/>
      <c r="O99" s="105"/>
      <c r="P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c r="CC99" s="105"/>
      <c r="CD99" s="105"/>
      <c r="CE99" s="105"/>
      <c r="CF99" s="105"/>
      <c r="CG99" s="105"/>
      <c r="CH99" s="105"/>
      <c r="CI99" s="105"/>
      <c r="CJ99" s="105"/>
      <c r="CK99" s="105"/>
      <c r="CL99" s="105"/>
      <c r="CM99" s="105"/>
      <c r="CN99" s="105"/>
      <c r="CO99" s="105"/>
      <c r="CP99" s="105"/>
      <c r="CQ99" s="105"/>
      <c r="CR99" s="105"/>
      <c r="CS99" s="105"/>
      <c r="CT99" s="105"/>
      <c r="CU99" s="105"/>
      <c r="CV99" s="105"/>
      <c r="CW99" s="105"/>
      <c r="CX99" s="105"/>
      <c r="CY99" s="105"/>
      <c r="CZ99" s="105"/>
      <c r="DA99" s="105"/>
      <c r="DB99" s="105"/>
      <c r="DC99" s="105"/>
      <c r="DD99" s="105"/>
      <c r="DE99" s="105"/>
      <c r="DF99" s="105"/>
      <c r="DG99" s="105"/>
      <c r="DH99" s="105"/>
      <c r="DI99" s="105"/>
      <c r="DJ99" s="105"/>
      <c r="DK99" s="105"/>
      <c r="DL99" s="105"/>
      <c r="DM99" s="105"/>
      <c r="DN99" s="105"/>
      <c r="DO99" s="105"/>
      <c r="DP99" s="105"/>
      <c r="DQ99" s="105"/>
      <c r="DR99" s="105"/>
      <c r="DS99" s="105"/>
      <c r="DT99" s="105"/>
      <c r="DU99" s="105"/>
      <c r="DV99" s="105"/>
      <c r="DW99" s="105"/>
      <c r="DX99" s="105"/>
      <c r="DY99" s="105"/>
      <c r="DZ99" s="105"/>
      <c r="EA99" s="105"/>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05"/>
    </row>
    <row r="100" spans="1:168" ht="15">
      <c r="A100" s="216">
        <v>43982</v>
      </c>
      <c r="B100" s="217">
        <v>588</v>
      </c>
      <c r="C100" s="218">
        <v>838</v>
      </c>
      <c r="D100" s="219">
        <v>879</v>
      </c>
      <c r="E100" s="119" t="s">
        <v>558</v>
      </c>
      <c r="F100" s="157"/>
      <c r="G100" s="94" t="s">
        <v>488</v>
      </c>
      <c r="H100" s="159"/>
      <c r="I100" s="220">
        <v>2273333</v>
      </c>
      <c r="J100" s="220">
        <v>73333</v>
      </c>
      <c r="K100" s="220">
        <f t="shared" si="2"/>
        <v>2200000</v>
      </c>
      <c r="L100" s="220">
        <v>2200000</v>
      </c>
      <c r="M100" s="220">
        <f t="shared" si="3"/>
        <v>0</v>
      </c>
      <c r="N100" s="105"/>
      <c r="O100" s="105"/>
      <c r="P100" s="104"/>
      <c r="Q100" s="104"/>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c r="CB100" s="105"/>
      <c r="CC100" s="105"/>
      <c r="CD100" s="105"/>
      <c r="CE100" s="105"/>
      <c r="CF100" s="105"/>
      <c r="CG100" s="105"/>
      <c r="CH100" s="105"/>
      <c r="CI100" s="105"/>
      <c r="CJ100" s="105"/>
      <c r="CK100" s="105"/>
      <c r="CL100" s="105"/>
      <c r="CM100" s="105"/>
      <c r="CN100" s="105"/>
      <c r="CO100" s="105"/>
      <c r="CP100" s="105"/>
      <c r="CQ100" s="105"/>
      <c r="CR100" s="105"/>
      <c r="CS100" s="105"/>
      <c r="CT100" s="105"/>
      <c r="CU100" s="105"/>
      <c r="CV100" s="105"/>
      <c r="CW100" s="105"/>
      <c r="CX100" s="105"/>
      <c r="CY100" s="105"/>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row>
    <row r="101" spans="1:168" ht="15">
      <c r="A101" s="216">
        <v>43982</v>
      </c>
      <c r="B101" s="217">
        <v>589</v>
      </c>
      <c r="C101" s="218">
        <v>832</v>
      </c>
      <c r="D101" s="219">
        <v>880</v>
      </c>
      <c r="E101" s="119" t="s">
        <v>558</v>
      </c>
      <c r="F101" s="157"/>
      <c r="G101" s="94" t="s">
        <v>489</v>
      </c>
      <c r="H101" s="159"/>
      <c r="I101" s="220">
        <v>2273333</v>
      </c>
      <c r="J101" s="220">
        <v>73333</v>
      </c>
      <c r="K101" s="220">
        <f t="shared" si="2"/>
        <v>2200000</v>
      </c>
      <c r="L101" s="220">
        <v>2200000</v>
      </c>
      <c r="M101" s="220">
        <f t="shared" si="3"/>
        <v>0</v>
      </c>
      <c r="N101" s="105"/>
      <c r="O101" s="105"/>
      <c r="P101" s="104"/>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c r="CB101" s="105"/>
      <c r="CC101" s="105"/>
      <c r="CD101" s="105"/>
      <c r="CE101" s="105"/>
      <c r="CF101" s="105"/>
      <c r="CG101" s="105"/>
      <c r="CH101" s="105"/>
      <c r="CI101" s="105"/>
      <c r="CJ101" s="105"/>
      <c r="CK101" s="105"/>
      <c r="CL101" s="105"/>
      <c r="CM101" s="105"/>
      <c r="CN101" s="105"/>
      <c r="CO101" s="105"/>
      <c r="CP101" s="105"/>
      <c r="CQ101" s="105"/>
      <c r="CR101" s="105"/>
      <c r="CS101" s="105"/>
      <c r="CT101" s="105"/>
      <c r="CU101" s="105"/>
      <c r="CV101" s="105"/>
      <c r="CW101" s="105"/>
      <c r="CX101" s="105"/>
      <c r="CY101" s="105"/>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row>
    <row r="102" spans="1:168" ht="15">
      <c r="A102" s="216">
        <v>43982</v>
      </c>
      <c r="B102" s="222">
        <v>573</v>
      </c>
      <c r="C102" s="218">
        <v>809</v>
      </c>
      <c r="D102" s="223">
        <v>881</v>
      </c>
      <c r="E102" s="158" t="s">
        <v>549</v>
      </c>
      <c r="F102" s="157"/>
      <c r="G102" s="158" t="s">
        <v>490</v>
      </c>
      <c r="H102" s="159"/>
      <c r="I102" s="220">
        <v>2500000</v>
      </c>
      <c r="J102" s="220"/>
      <c r="K102" s="220">
        <f t="shared" si="2"/>
        <v>2500000</v>
      </c>
      <c r="L102" s="220">
        <v>2500000</v>
      </c>
      <c r="M102" s="220">
        <f t="shared" si="3"/>
        <v>0</v>
      </c>
      <c r="N102" s="105"/>
      <c r="O102" s="105"/>
      <c r="P102" s="104"/>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c r="CB102" s="105"/>
      <c r="CC102" s="105"/>
      <c r="CD102" s="105"/>
      <c r="CE102" s="105"/>
      <c r="CF102" s="105"/>
      <c r="CG102" s="105"/>
      <c r="CH102" s="105"/>
      <c r="CI102" s="105"/>
      <c r="CJ102" s="105"/>
      <c r="CK102" s="105"/>
      <c r="CL102" s="105"/>
      <c r="CM102" s="105"/>
      <c r="CN102" s="105"/>
      <c r="CO102" s="105"/>
      <c r="CP102" s="105"/>
      <c r="CQ102" s="105"/>
      <c r="CR102" s="105"/>
      <c r="CS102" s="105"/>
      <c r="CT102" s="105"/>
      <c r="CU102" s="105"/>
      <c r="CV102" s="105"/>
      <c r="CW102" s="105"/>
      <c r="CX102" s="105"/>
      <c r="CY102" s="105"/>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c r="EY102" s="10"/>
      <c r="EZ102" s="10"/>
      <c r="FA102" s="10"/>
      <c r="FB102" s="10"/>
      <c r="FC102" s="10"/>
      <c r="FD102" s="10"/>
      <c r="FE102" s="10"/>
      <c r="FF102" s="10"/>
      <c r="FG102" s="10"/>
      <c r="FH102" s="10"/>
      <c r="FI102" s="10"/>
      <c r="FJ102" s="10"/>
      <c r="FK102" s="10"/>
      <c r="FL102" s="10"/>
    </row>
    <row r="103" spans="1:168" ht="15">
      <c r="A103" s="216">
        <v>43982</v>
      </c>
      <c r="B103" s="222">
        <v>592</v>
      </c>
      <c r="C103" s="218">
        <v>849</v>
      </c>
      <c r="D103" s="223">
        <v>882</v>
      </c>
      <c r="E103" s="158" t="s">
        <v>538</v>
      </c>
      <c r="F103" s="157"/>
      <c r="G103" s="158" t="s">
        <v>491</v>
      </c>
      <c r="H103" s="159"/>
      <c r="I103" s="220">
        <v>4160000</v>
      </c>
      <c r="J103" s="220">
        <v>260000</v>
      </c>
      <c r="K103" s="220">
        <f t="shared" si="2"/>
        <v>3900000</v>
      </c>
      <c r="L103" s="220">
        <v>3900000</v>
      </c>
      <c r="M103" s="220">
        <f t="shared" si="3"/>
        <v>0</v>
      </c>
      <c r="N103" s="105"/>
      <c r="O103" s="105"/>
      <c r="P103" s="104"/>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c r="CB103" s="105"/>
      <c r="CC103" s="105"/>
      <c r="CD103" s="105"/>
      <c r="CE103" s="105"/>
      <c r="CF103" s="105"/>
      <c r="CG103" s="105"/>
      <c r="CH103" s="105"/>
      <c r="CI103" s="105"/>
      <c r="CJ103" s="105"/>
      <c r="CK103" s="105"/>
      <c r="CL103" s="105"/>
      <c r="CM103" s="105"/>
      <c r="CN103" s="105"/>
      <c r="CO103" s="105"/>
      <c r="CP103" s="105"/>
      <c r="CQ103" s="105"/>
      <c r="CR103" s="105"/>
      <c r="CS103" s="105"/>
      <c r="CT103" s="105"/>
      <c r="CU103" s="105"/>
      <c r="CV103" s="105"/>
      <c r="CW103" s="105"/>
      <c r="CX103" s="105"/>
      <c r="CY103" s="105"/>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c r="EY103" s="10"/>
      <c r="EZ103" s="10"/>
      <c r="FA103" s="10"/>
      <c r="FB103" s="10"/>
      <c r="FC103" s="10"/>
      <c r="FD103" s="10"/>
      <c r="FE103" s="10"/>
      <c r="FF103" s="10"/>
      <c r="FG103" s="10"/>
      <c r="FH103" s="10"/>
      <c r="FI103" s="10"/>
      <c r="FJ103" s="10"/>
      <c r="FK103" s="10"/>
      <c r="FL103" s="10"/>
    </row>
    <row r="104" spans="1:168" ht="15">
      <c r="A104" s="216">
        <v>43982</v>
      </c>
      <c r="B104" s="222">
        <v>522</v>
      </c>
      <c r="C104" s="218">
        <v>742</v>
      </c>
      <c r="D104" s="223">
        <v>883</v>
      </c>
      <c r="E104" s="158" t="s">
        <v>570</v>
      </c>
      <c r="F104" s="157"/>
      <c r="G104" s="158" t="s">
        <v>492</v>
      </c>
      <c r="H104" s="159"/>
      <c r="I104" s="220">
        <v>6933334</v>
      </c>
      <c r="J104" s="220">
        <v>433334</v>
      </c>
      <c r="K104" s="220">
        <f t="shared" si="2"/>
        <v>6500000</v>
      </c>
      <c r="L104" s="220">
        <v>6500000</v>
      </c>
      <c r="M104" s="220">
        <f t="shared" si="3"/>
        <v>0</v>
      </c>
      <c r="N104" s="105"/>
      <c r="O104" s="105"/>
      <c r="P104" s="104"/>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105"/>
      <c r="BV104" s="105"/>
      <c r="BW104" s="105"/>
      <c r="BX104" s="105"/>
      <c r="BY104" s="105"/>
      <c r="BZ104" s="105"/>
      <c r="CA104" s="105"/>
      <c r="CB104" s="105"/>
      <c r="CC104" s="105"/>
      <c r="CD104" s="105"/>
      <c r="CE104" s="105"/>
      <c r="CF104" s="105"/>
      <c r="CG104" s="105"/>
      <c r="CH104" s="105"/>
      <c r="CI104" s="105"/>
      <c r="CJ104" s="105"/>
      <c r="CK104" s="105"/>
      <c r="CL104" s="105"/>
      <c r="CM104" s="105"/>
      <c r="CN104" s="105"/>
      <c r="CO104" s="105"/>
      <c r="CP104" s="105"/>
      <c r="CQ104" s="105"/>
      <c r="CR104" s="105"/>
      <c r="CS104" s="105"/>
      <c r="CT104" s="105"/>
      <c r="CU104" s="105"/>
      <c r="CV104" s="105"/>
      <c r="CW104" s="105"/>
      <c r="CX104" s="105"/>
      <c r="CY104" s="105"/>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row>
    <row r="105" spans="1:168" ht="15">
      <c r="A105" s="216">
        <v>43982</v>
      </c>
      <c r="B105" s="222">
        <v>569</v>
      </c>
      <c r="C105" s="218">
        <v>765</v>
      </c>
      <c r="D105" s="223">
        <v>884</v>
      </c>
      <c r="E105" s="158" t="s">
        <v>533</v>
      </c>
      <c r="F105" s="157"/>
      <c r="G105" s="158" t="s">
        <v>493</v>
      </c>
      <c r="H105" s="159"/>
      <c r="I105" s="220">
        <v>4340000</v>
      </c>
      <c r="J105" s="220">
        <v>140000</v>
      </c>
      <c r="K105" s="220">
        <f t="shared" si="2"/>
        <v>4200000</v>
      </c>
      <c r="L105" s="220">
        <v>4200000</v>
      </c>
      <c r="M105" s="220">
        <f t="shared" si="3"/>
        <v>0</v>
      </c>
      <c r="N105" s="105"/>
      <c r="O105" s="105"/>
      <c r="P105" s="104"/>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c r="CE105" s="105"/>
      <c r="CF105" s="105"/>
      <c r="CG105" s="105"/>
      <c r="CH105" s="105"/>
      <c r="CI105" s="105"/>
      <c r="CJ105" s="105"/>
      <c r="CK105" s="105"/>
      <c r="CL105" s="105"/>
      <c r="CM105" s="105"/>
      <c r="CN105" s="105"/>
      <c r="CO105" s="105"/>
      <c r="CP105" s="105"/>
      <c r="CQ105" s="105"/>
      <c r="CR105" s="105"/>
      <c r="CS105" s="105"/>
      <c r="CT105" s="105"/>
      <c r="CU105" s="105"/>
      <c r="CV105" s="105"/>
      <c r="CW105" s="105"/>
      <c r="CX105" s="105"/>
      <c r="CY105" s="105"/>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row>
    <row r="106" spans="1:168" ht="15">
      <c r="A106" s="216">
        <v>43982</v>
      </c>
      <c r="B106" s="222">
        <v>595</v>
      </c>
      <c r="C106" s="218">
        <v>863</v>
      </c>
      <c r="D106" s="223">
        <v>886</v>
      </c>
      <c r="E106" s="158" t="s">
        <v>538</v>
      </c>
      <c r="F106" s="157"/>
      <c r="G106" s="158" t="s">
        <v>494</v>
      </c>
      <c r="H106" s="159"/>
      <c r="I106" s="220">
        <v>152167</v>
      </c>
      <c r="J106" s="220">
        <v>152167</v>
      </c>
      <c r="K106" s="220">
        <f t="shared" si="2"/>
        <v>0</v>
      </c>
      <c r="L106" s="220"/>
      <c r="M106" s="220">
        <f t="shared" si="3"/>
        <v>0</v>
      </c>
      <c r="N106" s="105"/>
      <c r="O106" s="105"/>
      <c r="P106" s="104"/>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c r="CE106" s="105"/>
      <c r="CF106" s="105"/>
      <c r="CG106" s="105"/>
      <c r="CH106" s="105"/>
      <c r="CI106" s="105"/>
      <c r="CJ106" s="105"/>
      <c r="CK106" s="105"/>
      <c r="CL106" s="105"/>
      <c r="CM106" s="105"/>
      <c r="CN106" s="105"/>
      <c r="CO106" s="105"/>
      <c r="CP106" s="105"/>
      <c r="CQ106" s="105"/>
      <c r="CR106" s="105"/>
      <c r="CS106" s="105"/>
      <c r="CT106" s="105"/>
      <c r="CU106" s="105"/>
      <c r="CV106" s="105"/>
      <c r="CW106" s="105"/>
      <c r="CX106" s="105"/>
      <c r="CY106" s="105"/>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row>
    <row r="107" spans="1:168" ht="15">
      <c r="A107" s="216">
        <v>43982</v>
      </c>
      <c r="B107" s="222">
        <v>594</v>
      </c>
      <c r="C107" s="218">
        <v>861</v>
      </c>
      <c r="D107" s="223">
        <v>890</v>
      </c>
      <c r="E107" s="158" t="s">
        <v>389</v>
      </c>
      <c r="F107" s="157"/>
      <c r="G107" s="158" t="s">
        <v>497</v>
      </c>
      <c r="H107" s="159"/>
      <c r="I107" s="220">
        <v>7500000</v>
      </c>
      <c r="J107" s="220"/>
      <c r="K107" s="220">
        <f t="shared" si="2"/>
        <v>7500000</v>
      </c>
      <c r="L107" s="220">
        <v>7500000</v>
      </c>
      <c r="M107" s="220">
        <f t="shared" si="3"/>
        <v>0</v>
      </c>
      <c r="N107" s="105"/>
      <c r="O107" s="105"/>
      <c r="P107" s="104"/>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c r="CC107" s="105"/>
      <c r="CD107" s="105"/>
      <c r="CE107" s="105"/>
      <c r="CF107" s="105"/>
      <c r="CG107" s="105"/>
      <c r="CH107" s="105"/>
      <c r="CI107" s="105"/>
      <c r="CJ107" s="105"/>
      <c r="CK107" s="105"/>
      <c r="CL107" s="105"/>
      <c r="CM107" s="105"/>
      <c r="CN107" s="105"/>
      <c r="CO107" s="105"/>
      <c r="CP107" s="105"/>
      <c r="CQ107" s="105"/>
      <c r="CR107" s="105"/>
      <c r="CS107" s="105"/>
      <c r="CT107" s="105"/>
      <c r="CU107" s="105"/>
      <c r="CV107" s="105"/>
      <c r="CW107" s="105"/>
      <c r="CX107" s="105"/>
      <c r="CY107" s="105"/>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row>
    <row r="108" spans="1:168" ht="15">
      <c r="A108" s="216">
        <v>43982</v>
      </c>
      <c r="B108" s="222">
        <v>596</v>
      </c>
      <c r="C108" s="218">
        <v>835</v>
      </c>
      <c r="D108" s="223">
        <v>898</v>
      </c>
      <c r="E108" s="158" t="s">
        <v>571</v>
      </c>
      <c r="F108" s="157"/>
      <c r="G108" s="158" t="s">
        <v>500</v>
      </c>
      <c r="H108" s="159"/>
      <c r="I108" s="220">
        <v>5166667</v>
      </c>
      <c r="J108" s="220">
        <v>166667</v>
      </c>
      <c r="K108" s="220">
        <f t="shared" si="2"/>
        <v>5000000</v>
      </c>
      <c r="L108" s="220">
        <v>5000000</v>
      </c>
      <c r="M108" s="220">
        <f t="shared" si="3"/>
        <v>0</v>
      </c>
      <c r="N108" s="105"/>
      <c r="O108" s="105"/>
      <c r="P108" s="104"/>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c r="BI108" s="105"/>
      <c r="BJ108" s="105"/>
      <c r="BK108" s="105"/>
      <c r="BL108" s="105"/>
      <c r="BM108" s="105"/>
      <c r="BN108" s="105"/>
      <c r="BO108" s="105"/>
      <c r="BP108" s="105"/>
      <c r="BQ108" s="105"/>
      <c r="BR108" s="105"/>
      <c r="BS108" s="105"/>
      <c r="BT108" s="105"/>
      <c r="BU108" s="105"/>
      <c r="BV108" s="105"/>
      <c r="BW108" s="105"/>
      <c r="BX108" s="105"/>
      <c r="BY108" s="105"/>
      <c r="BZ108" s="105"/>
      <c r="CA108" s="105"/>
      <c r="CB108" s="105"/>
      <c r="CC108" s="105"/>
      <c r="CD108" s="105"/>
      <c r="CE108" s="105"/>
      <c r="CF108" s="105"/>
      <c r="CG108" s="105"/>
      <c r="CH108" s="105"/>
      <c r="CI108" s="105"/>
      <c r="CJ108" s="105"/>
      <c r="CK108" s="105"/>
      <c r="CL108" s="105"/>
      <c r="CM108" s="105"/>
      <c r="CN108" s="105"/>
      <c r="CO108" s="105"/>
      <c r="CP108" s="105"/>
      <c r="CQ108" s="105"/>
      <c r="CR108" s="105"/>
      <c r="CS108" s="105"/>
      <c r="CT108" s="105"/>
      <c r="CU108" s="105"/>
      <c r="CV108" s="105"/>
      <c r="CW108" s="105"/>
      <c r="CX108" s="105"/>
      <c r="CY108" s="105"/>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row>
    <row r="109" spans="1:168" ht="15">
      <c r="A109" s="216">
        <v>43982</v>
      </c>
      <c r="B109" s="222">
        <v>576</v>
      </c>
      <c r="C109" s="218">
        <v>778</v>
      </c>
      <c r="D109" s="223">
        <v>899</v>
      </c>
      <c r="E109" s="158" t="s">
        <v>572</v>
      </c>
      <c r="F109" s="157"/>
      <c r="G109" s="158" t="s">
        <v>501</v>
      </c>
      <c r="H109" s="159"/>
      <c r="I109" s="220">
        <v>2500000</v>
      </c>
      <c r="J109" s="220"/>
      <c r="K109" s="220">
        <f t="shared" si="2"/>
        <v>2500000</v>
      </c>
      <c r="L109" s="220">
        <v>2500000</v>
      </c>
      <c r="M109" s="220">
        <f t="shared" si="3"/>
        <v>0</v>
      </c>
      <c r="N109" s="105"/>
      <c r="O109" s="105"/>
      <c r="P109" s="104"/>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c r="CB109" s="105"/>
      <c r="CC109" s="105"/>
      <c r="CD109" s="105"/>
      <c r="CE109" s="105"/>
      <c r="CF109" s="105"/>
      <c r="CG109" s="105"/>
      <c r="CH109" s="105"/>
      <c r="CI109" s="105"/>
      <c r="CJ109" s="105"/>
      <c r="CK109" s="105"/>
      <c r="CL109" s="105"/>
      <c r="CM109" s="105"/>
      <c r="CN109" s="105"/>
      <c r="CO109" s="105"/>
      <c r="CP109" s="105"/>
      <c r="CQ109" s="105"/>
      <c r="CR109" s="105"/>
      <c r="CS109" s="105"/>
      <c r="CT109" s="105"/>
      <c r="CU109" s="105"/>
      <c r="CV109" s="105"/>
      <c r="CW109" s="105"/>
      <c r="CX109" s="105"/>
      <c r="CY109" s="105"/>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row>
    <row r="110" spans="1:168" ht="15">
      <c r="A110" s="216">
        <v>43982</v>
      </c>
      <c r="B110" s="222">
        <v>597</v>
      </c>
      <c r="C110" s="218">
        <v>779</v>
      </c>
      <c r="D110" s="223">
        <v>900</v>
      </c>
      <c r="E110" s="158" t="s">
        <v>548</v>
      </c>
      <c r="F110" s="157"/>
      <c r="G110" s="158" t="s">
        <v>502</v>
      </c>
      <c r="H110" s="159"/>
      <c r="I110" s="220">
        <v>3900000</v>
      </c>
      <c r="J110" s="220"/>
      <c r="K110" s="220">
        <f t="shared" si="2"/>
        <v>3900000</v>
      </c>
      <c r="L110" s="220">
        <v>3900000</v>
      </c>
      <c r="M110" s="220">
        <f t="shared" si="3"/>
        <v>0</v>
      </c>
      <c r="N110" s="105"/>
      <c r="O110" s="105"/>
      <c r="P110" s="104"/>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5"/>
      <c r="BR110" s="105"/>
      <c r="BS110" s="105"/>
      <c r="BT110" s="105"/>
      <c r="BU110" s="105"/>
      <c r="BV110" s="105"/>
      <c r="BW110" s="105"/>
      <c r="BX110" s="105"/>
      <c r="BY110" s="105"/>
      <c r="BZ110" s="105"/>
      <c r="CA110" s="105"/>
      <c r="CB110" s="105"/>
      <c r="CC110" s="105"/>
      <c r="CD110" s="105"/>
      <c r="CE110" s="105"/>
      <c r="CF110" s="105"/>
      <c r="CG110" s="105"/>
      <c r="CH110" s="105"/>
      <c r="CI110" s="105"/>
      <c r="CJ110" s="105"/>
      <c r="CK110" s="105"/>
      <c r="CL110" s="105"/>
      <c r="CM110" s="105"/>
      <c r="CN110" s="105"/>
      <c r="CO110" s="105"/>
      <c r="CP110" s="105"/>
      <c r="CQ110" s="105"/>
      <c r="CR110" s="105"/>
      <c r="CS110" s="105"/>
      <c r="CT110" s="105"/>
      <c r="CU110" s="105"/>
      <c r="CV110" s="105"/>
      <c r="CW110" s="105"/>
      <c r="CX110" s="105"/>
      <c r="CY110" s="105"/>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row>
    <row r="111" spans="1:168" ht="15">
      <c r="A111" s="216">
        <v>43982</v>
      </c>
      <c r="B111" s="222">
        <v>612</v>
      </c>
      <c r="C111" s="218">
        <v>875</v>
      </c>
      <c r="D111" s="223">
        <v>907</v>
      </c>
      <c r="E111" s="158" t="s">
        <v>574</v>
      </c>
      <c r="F111" s="157"/>
      <c r="G111" s="158" t="s">
        <v>506</v>
      </c>
      <c r="H111" s="159"/>
      <c r="I111" s="220">
        <v>73333</v>
      </c>
      <c r="J111" s="220">
        <v>73333</v>
      </c>
      <c r="K111" s="220">
        <f t="shared" si="2"/>
        <v>0</v>
      </c>
      <c r="L111" s="220"/>
      <c r="M111" s="220">
        <f t="shared" si="3"/>
        <v>0</v>
      </c>
      <c r="N111" s="105"/>
      <c r="O111" s="105"/>
      <c r="P111" s="104"/>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c r="CC111" s="105"/>
      <c r="CD111" s="105"/>
      <c r="CE111" s="105"/>
      <c r="CF111" s="105"/>
      <c r="CG111" s="105"/>
      <c r="CH111" s="105"/>
      <c r="CI111" s="105"/>
      <c r="CJ111" s="105"/>
      <c r="CK111" s="105"/>
      <c r="CL111" s="105"/>
      <c r="CM111" s="105"/>
      <c r="CN111" s="105"/>
      <c r="CO111" s="105"/>
      <c r="CP111" s="105"/>
      <c r="CQ111" s="105"/>
      <c r="CR111" s="105"/>
      <c r="CS111" s="105"/>
      <c r="CT111" s="105"/>
      <c r="CU111" s="105"/>
      <c r="CV111" s="105"/>
      <c r="CW111" s="105"/>
      <c r="CX111" s="105"/>
      <c r="CY111" s="105"/>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row>
    <row r="112" spans="1:168" ht="15">
      <c r="A112" s="216">
        <v>43982</v>
      </c>
      <c r="B112" s="222">
        <v>618</v>
      </c>
      <c r="C112" s="218">
        <v>812</v>
      </c>
      <c r="D112" s="223">
        <v>908</v>
      </c>
      <c r="E112" s="158" t="s">
        <v>538</v>
      </c>
      <c r="F112" s="157"/>
      <c r="G112" s="158" t="s">
        <v>507</v>
      </c>
      <c r="H112" s="159"/>
      <c r="I112" s="220">
        <v>5000000</v>
      </c>
      <c r="J112" s="220"/>
      <c r="K112" s="220">
        <f t="shared" si="2"/>
        <v>5000000</v>
      </c>
      <c r="L112" s="220">
        <v>5000000</v>
      </c>
      <c r="M112" s="220">
        <f t="shared" si="3"/>
        <v>0</v>
      </c>
      <c r="N112" s="105"/>
      <c r="O112" s="105"/>
      <c r="P112" s="104"/>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c r="CC112" s="105"/>
      <c r="CD112" s="105"/>
      <c r="CE112" s="105"/>
      <c r="CF112" s="105"/>
      <c r="CG112" s="105"/>
      <c r="CH112" s="105"/>
      <c r="CI112" s="105"/>
      <c r="CJ112" s="105"/>
      <c r="CK112" s="105"/>
      <c r="CL112" s="105"/>
      <c r="CM112" s="105"/>
      <c r="CN112" s="105"/>
      <c r="CO112" s="105"/>
      <c r="CP112" s="105"/>
      <c r="CQ112" s="105"/>
      <c r="CR112" s="105"/>
      <c r="CS112" s="105"/>
      <c r="CT112" s="105"/>
      <c r="CU112" s="105"/>
      <c r="CV112" s="105"/>
      <c r="CW112" s="105"/>
      <c r="CX112" s="105"/>
      <c r="CY112" s="105"/>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row>
    <row r="113" spans="1:168" ht="15">
      <c r="A113" s="216">
        <v>43982</v>
      </c>
      <c r="B113" s="222">
        <v>565</v>
      </c>
      <c r="C113" s="218">
        <v>756</v>
      </c>
      <c r="D113" s="223">
        <v>909</v>
      </c>
      <c r="E113" s="158" t="s">
        <v>575</v>
      </c>
      <c r="F113" s="157"/>
      <c r="G113" s="158" t="s">
        <v>508</v>
      </c>
      <c r="H113" s="159"/>
      <c r="I113" s="220">
        <v>4533335</v>
      </c>
      <c r="J113" s="220">
        <v>533335</v>
      </c>
      <c r="K113" s="220">
        <f t="shared" si="2"/>
        <v>4000000</v>
      </c>
      <c r="L113" s="220">
        <v>4000000</v>
      </c>
      <c r="M113" s="220">
        <f t="shared" si="3"/>
        <v>0</v>
      </c>
      <c r="N113" s="105"/>
      <c r="O113" s="105"/>
      <c r="P113" s="104"/>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c r="CC113" s="105"/>
      <c r="CD113" s="105"/>
      <c r="CE113" s="105"/>
      <c r="CF113" s="105"/>
      <c r="CG113" s="105"/>
      <c r="CH113" s="105"/>
      <c r="CI113" s="105"/>
      <c r="CJ113" s="105"/>
      <c r="CK113" s="105"/>
      <c r="CL113" s="105"/>
      <c r="CM113" s="105"/>
      <c r="CN113" s="105"/>
      <c r="CO113" s="105"/>
      <c r="CP113" s="105"/>
      <c r="CQ113" s="105"/>
      <c r="CR113" s="105"/>
      <c r="CS113" s="105"/>
      <c r="CT113" s="105"/>
      <c r="CU113" s="105"/>
      <c r="CV113" s="105"/>
      <c r="CW113" s="105"/>
      <c r="CX113" s="105"/>
      <c r="CY113" s="105"/>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row>
    <row r="114" spans="1:168" ht="15">
      <c r="A114" s="216">
        <v>43982</v>
      </c>
      <c r="B114" s="222">
        <v>611</v>
      </c>
      <c r="C114" s="218">
        <v>860</v>
      </c>
      <c r="D114" s="223">
        <v>910</v>
      </c>
      <c r="E114" s="158" t="s">
        <v>576</v>
      </c>
      <c r="F114" s="157"/>
      <c r="G114" s="158" t="s">
        <v>509</v>
      </c>
      <c r="H114" s="159"/>
      <c r="I114" s="220">
        <v>4493867</v>
      </c>
      <c r="J114" s="220">
        <v>280867</v>
      </c>
      <c r="K114" s="220">
        <f t="shared" si="2"/>
        <v>4213000</v>
      </c>
      <c r="L114" s="220">
        <v>4213000</v>
      </c>
      <c r="M114" s="220">
        <f t="shared" si="3"/>
        <v>0</v>
      </c>
      <c r="N114" s="105"/>
      <c r="O114" s="105"/>
      <c r="P114" s="104"/>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c r="CB114" s="105"/>
      <c r="CC114" s="105"/>
      <c r="CD114" s="105"/>
      <c r="CE114" s="105"/>
      <c r="CF114" s="105"/>
      <c r="CG114" s="105"/>
      <c r="CH114" s="105"/>
      <c r="CI114" s="105"/>
      <c r="CJ114" s="105"/>
      <c r="CK114" s="105"/>
      <c r="CL114" s="105"/>
      <c r="CM114" s="105"/>
      <c r="CN114" s="105"/>
      <c r="CO114" s="105"/>
      <c r="CP114" s="105"/>
      <c r="CQ114" s="105"/>
      <c r="CR114" s="105"/>
      <c r="CS114" s="105"/>
      <c r="CT114" s="105"/>
      <c r="CU114" s="105"/>
      <c r="CV114" s="105"/>
      <c r="CW114" s="105"/>
      <c r="CX114" s="105"/>
      <c r="CY114" s="105"/>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row>
    <row r="115" spans="1:168" ht="15">
      <c r="A115" s="216">
        <v>43982</v>
      </c>
      <c r="B115" s="224">
        <v>607</v>
      </c>
      <c r="C115" s="218">
        <v>873</v>
      </c>
      <c r="D115" s="223">
        <v>912</v>
      </c>
      <c r="E115" s="158" t="s">
        <v>568</v>
      </c>
      <c r="F115" s="157"/>
      <c r="G115" s="158" t="s">
        <v>510</v>
      </c>
      <c r="H115" s="159"/>
      <c r="I115" s="220">
        <v>12000000</v>
      </c>
      <c r="J115" s="220">
        <v>11800000</v>
      </c>
      <c r="K115" s="220">
        <f t="shared" si="2"/>
        <v>200000</v>
      </c>
      <c r="L115" s="220">
        <v>200000</v>
      </c>
      <c r="M115" s="220">
        <f t="shared" si="3"/>
        <v>0</v>
      </c>
      <c r="N115" s="105"/>
      <c r="O115" s="105"/>
      <c r="P115" s="104"/>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c r="BI115" s="105"/>
      <c r="BJ115" s="105"/>
      <c r="BK115" s="105"/>
      <c r="BL115" s="105"/>
      <c r="BM115" s="105"/>
      <c r="BN115" s="105"/>
      <c r="BO115" s="105"/>
      <c r="BP115" s="105"/>
      <c r="BQ115" s="105"/>
      <c r="BR115" s="105"/>
      <c r="BS115" s="105"/>
      <c r="BT115" s="105"/>
      <c r="BU115" s="105"/>
      <c r="BV115" s="105"/>
      <c r="BW115" s="105"/>
      <c r="BX115" s="105"/>
      <c r="BY115" s="105"/>
      <c r="BZ115" s="105"/>
      <c r="CA115" s="105"/>
      <c r="CB115" s="105"/>
      <c r="CC115" s="105"/>
      <c r="CD115" s="105"/>
      <c r="CE115" s="105"/>
      <c r="CF115" s="105"/>
      <c r="CG115" s="105"/>
      <c r="CH115" s="105"/>
      <c r="CI115" s="105"/>
      <c r="CJ115" s="105"/>
      <c r="CK115" s="105"/>
      <c r="CL115" s="105"/>
      <c r="CM115" s="105"/>
      <c r="CN115" s="105"/>
      <c r="CO115" s="105"/>
      <c r="CP115" s="105"/>
      <c r="CQ115" s="105"/>
      <c r="CR115" s="105"/>
      <c r="CS115" s="105"/>
      <c r="CT115" s="105"/>
      <c r="CU115" s="105"/>
      <c r="CV115" s="105"/>
      <c r="CW115" s="105"/>
      <c r="CX115" s="105"/>
      <c r="CY115" s="105"/>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row>
    <row r="116" spans="1:168" ht="15">
      <c r="A116" s="216">
        <v>43982</v>
      </c>
      <c r="B116" s="224">
        <v>623</v>
      </c>
      <c r="C116" s="218">
        <v>884</v>
      </c>
      <c r="D116" s="223">
        <v>913</v>
      </c>
      <c r="E116" s="158" t="s">
        <v>568</v>
      </c>
      <c r="F116" s="157"/>
      <c r="G116" s="158" t="s">
        <v>511</v>
      </c>
      <c r="H116" s="159"/>
      <c r="I116" s="220">
        <v>6000000</v>
      </c>
      <c r="J116" s="220"/>
      <c r="K116" s="220">
        <f t="shared" si="2"/>
        <v>6000000</v>
      </c>
      <c r="L116" s="220">
        <v>6000000</v>
      </c>
      <c r="M116" s="220">
        <f t="shared" si="3"/>
        <v>0</v>
      </c>
      <c r="N116" s="105"/>
      <c r="O116" s="105"/>
      <c r="P116" s="104"/>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c r="CB116" s="105"/>
      <c r="CC116" s="105"/>
      <c r="CD116" s="105"/>
      <c r="CE116" s="105"/>
      <c r="CF116" s="105"/>
      <c r="CG116" s="105"/>
      <c r="CH116" s="105"/>
      <c r="CI116" s="105"/>
      <c r="CJ116" s="105"/>
      <c r="CK116" s="105"/>
      <c r="CL116" s="105"/>
      <c r="CM116" s="105"/>
      <c r="CN116" s="105"/>
      <c r="CO116" s="105"/>
      <c r="CP116" s="105"/>
      <c r="CQ116" s="105"/>
      <c r="CR116" s="105"/>
      <c r="CS116" s="105"/>
      <c r="CT116" s="105"/>
      <c r="CU116" s="105"/>
      <c r="CV116" s="105"/>
      <c r="CW116" s="105"/>
      <c r="CX116" s="105"/>
      <c r="CY116" s="105"/>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row>
    <row r="117" spans="1:168" ht="15">
      <c r="A117" s="216">
        <v>43982</v>
      </c>
      <c r="B117" s="222">
        <v>624</v>
      </c>
      <c r="C117" s="218">
        <v>886</v>
      </c>
      <c r="D117" s="223">
        <v>914</v>
      </c>
      <c r="E117" s="158" t="s">
        <v>577</v>
      </c>
      <c r="F117" s="157"/>
      <c r="G117" s="158" t="s">
        <v>512</v>
      </c>
      <c r="H117" s="159"/>
      <c r="I117" s="220">
        <v>7233333</v>
      </c>
      <c r="J117" s="220">
        <v>233333</v>
      </c>
      <c r="K117" s="220">
        <f t="shared" si="2"/>
        <v>7000000</v>
      </c>
      <c r="L117" s="220">
        <v>7000000</v>
      </c>
      <c r="M117" s="220">
        <f t="shared" si="3"/>
        <v>0</v>
      </c>
      <c r="N117" s="105"/>
      <c r="O117" s="105"/>
      <c r="P117" s="104"/>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c r="CV117" s="105"/>
      <c r="CW117" s="105"/>
      <c r="CX117" s="105"/>
      <c r="CY117" s="105"/>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row>
    <row r="118" spans="1:168" ht="15">
      <c r="A118" s="216">
        <v>43982</v>
      </c>
      <c r="B118" s="222">
        <v>615</v>
      </c>
      <c r="C118" s="218">
        <v>878</v>
      </c>
      <c r="D118" s="223">
        <v>916</v>
      </c>
      <c r="E118" s="158" t="s">
        <v>579</v>
      </c>
      <c r="F118" s="157"/>
      <c r="G118" s="158" t="s">
        <v>514</v>
      </c>
      <c r="H118" s="159"/>
      <c r="I118" s="220">
        <v>7791672</v>
      </c>
      <c r="J118" s="220">
        <v>251344</v>
      </c>
      <c r="K118" s="220">
        <f t="shared" si="2"/>
        <v>7540328</v>
      </c>
      <c r="L118" s="220">
        <v>7540328</v>
      </c>
      <c r="M118" s="220">
        <f t="shared" si="3"/>
        <v>0</v>
      </c>
      <c r="N118" s="105"/>
      <c r="O118" s="105"/>
      <c r="P118" s="104"/>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05"/>
      <c r="BR118" s="105"/>
      <c r="BS118" s="105"/>
      <c r="BT118" s="105"/>
      <c r="BU118" s="105"/>
      <c r="BV118" s="105"/>
      <c r="BW118" s="105"/>
      <c r="BX118" s="105"/>
      <c r="BY118" s="105"/>
      <c r="BZ118" s="105"/>
      <c r="CA118" s="105"/>
      <c r="CB118" s="105"/>
      <c r="CC118" s="105"/>
      <c r="CD118" s="105"/>
      <c r="CE118" s="105"/>
      <c r="CF118" s="105"/>
      <c r="CG118" s="105"/>
      <c r="CH118" s="105"/>
      <c r="CI118" s="105"/>
      <c r="CJ118" s="105"/>
      <c r="CK118" s="105"/>
      <c r="CL118" s="105"/>
      <c r="CM118" s="105"/>
      <c r="CN118" s="105"/>
      <c r="CO118" s="105"/>
      <c r="CP118" s="105"/>
      <c r="CQ118" s="105"/>
      <c r="CR118" s="105"/>
      <c r="CS118" s="105"/>
      <c r="CT118" s="105"/>
      <c r="CU118" s="105"/>
      <c r="CV118" s="105"/>
      <c r="CW118" s="105"/>
      <c r="CX118" s="105"/>
      <c r="CY118" s="105"/>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c r="FH118" s="10"/>
      <c r="FI118" s="10"/>
      <c r="FJ118" s="10"/>
      <c r="FK118" s="10"/>
      <c r="FL118" s="10"/>
    </row>
    <row r="119" spans="1:168" ht="15">
      <c r="A119" s="216">
        <v>43982</v>
      </c>
      <c r="B119" s="224">
        <v>626</v>
      </c>
      <c r="C119" s="218">
        <v>883</v>
      </c>
      <c r="D119" s="223">
        <v>920</v>
      </c>
      <c r="E119" s="158" t="s">
        <v>568</v>
      </c>
      <c r="F119" s="157"/>
      <c r="G119" s="158" t="s">
        <v>517</v>
      </c>
      <c r="H119" s="159"/>
      <c r="I119" s="220">
        <v>25600000</v>
      </c>
      <c r="J119" s="220">
        <v>25400000</v>
      </c>
      <c r="K119" s="220">
        <f t="shared" si="2"/>
        <v>200000</v>
      </c>
      <c r="L119" s="220">
        <v>200000</v>
      </c>
      <c r="M119" s="220">
        <f t="shared" si="3"/>
        <v>0</v>
      </c>
      <c r="N119" s="105"/>
      <c r="O119" s="105"/>
      <c r="P119" s="104"/>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5"/>
      <c r="BR119" s="105"/>
      <c r="BS119" s="105"/>
      <c r="BT119" s="105"/>
      <c r="BU119" s="105"/>
      <c r="BV119" s="105"/>
      <c r="BW119" s="105"/>
      <c r="BX119" s="105"/>
      <c r="BY119" s="105"/>
      <c r="BZ119" s="105"/>
      <c r="CA119" s="105"/>
      <c r="CB119" s="105"/>
      <c r="CC119" s="105"/>
      <c r="CD119" s="105"/>
      <c r="CE119" s="105"/>
      <c r="CF119" s="105"/>
      <c r="CG119" s="105"/>
      <c r="CH119" s="105"/>
      <c r="CI119" s="105"/>
      <c r="CJ119" s="105"/>
      <c r="CK119" s="105"/>
      <c r="CL119" s="105"/>
      <c r="CM119" s="105"/>
      <c r="CN119" s="105"/>
      <c r="CO119" s="105"/>
      <c r="CP119" s="105"/>
      <c r="CQ119" s="105"/>
      <c r="CR119" s="105"/>
      <c r="CS119" s="105"/>
      <c r="CT119" s="105"/>
      <c r="CU119" s="105"/>
      <c r="CV119" s="105"/>
      <c r="CW119" s="105"/>
      <c r="CX119" s="105"/>
      <c r="CY119" s="105"/>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row>
    <row r="120" spans="1:168" ht="15">
      <c r="A120" s="216">
        <v>43982</v>
      </c>
      <c r="B120" s="222">
        <v>628</v>
      </c>
      <c r="C120" s="218">
        <v>887</v>
      </c>
      <c r="D120" s="223">
        <v>923</v>
      </c>
      <c r="E120" s="158" t="s">
        <v>540</v>
      </c>
      <c r="F120" s="157"/>
      <c r="G120" s="158" t="s">
        <v>518</v>
      </c>
      <c r="H120" s="159"/>
      <c r="I120" s="220">
        <v>4160000</v>
      </c>
      <c r="J120" s="220">
        <v>260000</v>
      </c>
      <c r="K120" s="220">
        <f t="shared" si="2"/>
        <v>3900000</v>
      </c>
      <c r="L120" s="220">
        <v>3900000</v>
      </c>
      <c r="M120" s="220">
        <f t="shared" si="3"/>
        <v>0</v>
      </c>
      <c r="N120" s="105"/>
      <c r="O120" s="105"/>
      <c r="P120" s="104"/>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5"/>
      <c r="BN120" s="105"/>
      <c r="BO120" s="105"/>
      <c r="BP120" s="105"/>
      <c r="BQ120" s="105"/>
      <c r="BR120" s="105"/>
      <c r="BS120" s="105"/>
      <c r="BT120" s="105"/>
      <c r="BU120" s="105"/>
      <c r="BV120" s="105"/>
      <c r="BW120" s="105"/>
      <c r="BX120" s="105"/>
      <c r="BY120" s="105"/>
      <c r="BZ120" s="105"/>
      <c r="CA120" s="105"/>
      <c r="CB120" s="105"/>
      <c r="CC120" s="105"/>
      <c r="CD120" s="105"/>
      <c r="CE120" s="105"/>
      <c r="CF120" s="105"/>
      <c r="CG120" s="105"/>
      <c r="CH120" s="105"/>
      <c r="CI120" s="105"/>
      <c r="CJ120" s="105"/>
      <c r="CK120" s="105"/>
      <c r="CL120" s="105"/>
      <c r="CM120" s="105"/>
      <c r="CN120" s="105"/>
      <c r="CO120" s="105"/>
      <c r="CP120" s="105"/>
      <c r="CQ120" s="105"/>
      <c r="CR120" s="105"/>
      <c r="CS120" s="105"/>
      <c r="CT120" s="105"/>
      <c r="CU120" s="105"/>
      <c r="CV120" s="105"/>
      <c r="CW120" s="105"/>
      <c r="CX120" s="105"/>
      <c r="CY120" s="105"/>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row>
    <row r="121" spans="1:168" ht="15">
      <c r="A121" s="225">
        <v>44134</v>
      </c>
      <c r="B121" s="226" t="s">
        <v>951</v>
      </c>
      <c r="C121" s="218" t="s">
        <v>937</v>
      </c>
      <c r="D121" s="227" t="s">
        <v>938</v>
      </c>
      <c r="E121" s="158" t="s">
        <v>338</v>
      </c>
      <c r="F121" s="157"/>
      <c r="G121" s="158" t="s">
        <v>929</v>
      </c>
      <c r="H121" s="159"/>
      <c r="I121" s="220">
        <v>5000000</v>
      </c>
      <c r="J121" s="220">
        <v>1000000</v>
      </c>
      <c r="K121" s="220">
        <f t="shared" si="2"/>
        <v>4000000</v>
      </c>
      <c r="L121" s="220">
        <v>4000000</v>
      </c>
      <c r="M121" s="220">
        <f t="shared" si="3"/>
        <v>0</v>
      </c>
      <c r="N121" s="105"/>
      <c r="O121" s="114"/>
      <c r="P121" s="104"/>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5"/>
      <c r="BN121" s="105"/>
      <c r="BO121" s="105"/>
      <c r="BP121" s="105"/>
      <c r="BQ121" s="105"/>
      <c r="BR121" s="105"/>
      <c r="BS121" s="105"/>
      <c r="BT121" s="105"/>
      <c r="BU121" s="105"/>
      <c r="BV121" s="105"/>
      <c r="BW121" s="105"/>
      <c r="BX121" s="105"/>
      <c r="BY121" s="105"/>
      <c r="BZ121" s="105"/>
      <c r="CA121" s="105"/>
      <c r="CB121" s="105"/>
      <c r="CC121" s="105"/>
      <c r="CD121" s="105"/>
      <c r="CE121" s="105"/>
      <c r="CF121" s="105"/>
      <c r="CG121" s="105"/>
      <c r="CH121" s="105"/>
      <c r="CI121" s="105"/>
      <c r="CJ121" s="105"/>
      <c r="CK121" s="105"/>
      <c r="CL121" s="105"/>
      <c r="CM121" s="105"/>
      <c r="CN121" s="105"/>
      <c r="CO121" s="105"/>
      <c r="CP121" s="105"/>
      <c r="CQ121" s="105"/>
      <c r="CR121" s="105"/>
      <c r="CS121" s="105"/>
      <c r="CT121" s="105"/>
      <c r="CU121" s="105"/>
      <c r="CV121" s="105"/>
      <c r="CW121" s="105"/>
      <c r="CX121" s="105"/>
      <c r="CY121" s="105"/>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c r="EY121" s="10"/>
      <c r="EZ121" s="10"/>
      <c r="FA121" s="10"/>
      <c r="FB121" s="10"/>
      <c r="FC121" s="10"/>
      <c r="FD121" s="10"/>
      <c r="FE121" s="10"/>
      <c r="FF121" s="10"/>
      <c r="FG121" s="10"/>
      <c r="FH121" s="10"/>
      <c r="FI121" s="10"/>
      <c r="FJ121" s="10"/>
      <c r="FK121" s="10"/>
      <c r="FL121" s="10"/>
    </row>
    <row r="122" spans="1:168" ht="15">
      <c r="A122" s="225">
        <v>44134</v>
      </c>
      <c r="B122" s="226" t="s">
        <v>952</v>
      </c>
      <c r="C122" s="218" t="s">
        <v>939</v>
      </c>
      <c r="D122" s="227" t="s">
        <v>940</v>
      </c>
      <c r="E122" s="158" t="s">
        <v>337</v>
      </c>
      <c r="F122" s="157"/>
      <c r="G122" s="158" t="s">
        <v>930</v>
      </c>
      <c r="H122" s="159"/>
      <c r="I122" s="220">
        <v>7739667</v>
      </c>
      <c r="J122" s="220"/>
      <c r="K122" s="220">
        <f t="shared" si="2"/>
        <v>7739667</v>
      </c>
      <c r="L122" s="220">
        <v>7739667</v>
      </c>
      <c r="M122" s="220">
        <f t="shared" si="3"/>
        <v>0</v>
      </c>
      <c r="N122" s="105"/>
      <c r="O122" s="114"/>
      <c r="P122" s="104"/>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c r="CC122" s="105"/>
      <c r="CD122" s="105"/>
      <c r="CE122" s="105"/>
      <c r="CF122" s="105"/>
      <c r="CG122" s="105"/>
      <c r="CH122" s="105"/>
      <c r="CI122" s="105"/>
      <c r="CJ122" s="105"/>
      <c r="CK122" s="105"/>
      <c r="CL122" s="105"/>
      <c r="CM122" s="105"/>
      <c r="CN122" s="105"/>
      <c r="CO122" s="105"/>
      <c r="CP122" s="105"/>
      <c r="CQ122" s="105"/>
      <c r="CR122" s="105"/>
      <c r="CS122" s="105"/>
      <c r="CT122" s="105"/>
      <c r="CU122" s="105"/>
      <c r="CV122" s="105"/>
      <c r="CW122" s="105"/>
      <c r="CX122" s="105"/>
      <c r="CY122" s="105"/>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row>
    <row r="123" spans="1:168" ht="15">
      <c r="A123" s="225">
        <v>44134</v>
      </c>
      <c r="B123" s="226" t="s">
        <v>953</v>
      </c>
      <c r="C123" s="218" t="s">
        <v>941</v>
      </c>
      <c r="D123" s="227" t="s">
        <v>942</v>
      </c>
      <c r="E123" s="158" t="s">
        <v>384</v>
      </c>
      <c r="F123" s="157"/>
      <c r="G123" s="158" t="s">
        <v>931</v>
      </c>
      <c r="H123" s="159"/>
      <c r="I123" s="220">
        <v>12513000</v>
      </c>
      <c r="J123" s="220">
        <v>8643000</v>
      </c>
      <c r="K123" s="220">
        <f t="shared" si="2"/>
        <v>3870000</v>
      </c>
      <c r="L123" s="220">
        <v>3870000</v>
      </c>
      <c r="M123" s="220">
        <f t="shared" si="3"/>
        <v>0</v>
      </c>
      <c r="N123" s="105"/>
      <c r="O123" s="114"/>
      <c r="P123" s="104"/>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row>
    <row r="124" spans="1:168" ht="15">
      <c r="A124" s="225">
        <v>44134</v>
      </c>
      <c r="B124" s="226" t="s">
        <v>954</v>
      </c>
      <c r="C124" s="218" t="s">
        <v>943</v>
      </c>
      <c r="D124" s="227" t="s">
        <v>944</v>
      </c>
      <c r="E124" s="158" t="s">
        <v>1095</v>
      </c>
      <c r="F124" s="157"/>
      <c r="G124" s="158" t="s">
        <v>932</v>
      </c>
      <c r="H124" s="159"/>
      <c r="I124" s="220">
        <v>18433333</v>
      </c>
      <c r="J124" s="220">
        <v>11900000</v>
      </c>
      <c r="K124" s="220">
        <f t="shared" si="2"/>
        <v>6533333</v>
      </c>
      <c r="L124" s="220">
        <v>6533333</v>
      </c>
      <c r="M124" s="220">
        <f t="shared" si="3"/>
        <v>0</v>
      </c>
      <c r="N124" s="105"/>
      <c r="O124" s="114"/>
      <c r="P124" s="104"/>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c r="CC124" s="105"/>
      <c r="CD124" s="105"/>
      <c r="CE124" s="105"/>
      <c r="CF124" s="105"/>
      <c r="CG124" s="105"/>
      <c r="CH124" s="105"/>
      <c r="CI124" s="105"/>
      <c r="CJ124" s="105"/>
      <c r="CK124" s="105"/>
      <c r="CL124" s="105"/>
      <c r="CM124" s="105"/>
      <c r="CN124" s="105"/>
      <c r="CO124" s="105"/>
      <c r="CP124" s="105"/>
      <c r="CQ124" s="105"/>
      <c r="CR124" s="105"/>
      <c r="CS124" s="105"/>
      <c r="CT124" s="105"/>
      <c r="CU124" s="105"/>
      <c r="CV124" s="105"/>
      <c r="CW124" s="105"/>
      <c r="CX124" s="105"/>
      <c r="CY124" s="105"/>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c r="EY124" s="10"/>
      <c r="EZ124" s="10"/>
      <c r="FA124" s="10"/>
      <c r="FB124" s="10"/>
      <c r="FC124" s="10"/>
      <c r="FD124" s="10"/>
      <c r="FE124" s="10"/>
      <c r="FF124" s="10"/>
      <c r="FG124" s="10"/>
      <c r="FH124" s="10"/>
      <c r="FI124" s="10"/>
      <c r="FJ124" s="10"/>
      <c r="FK124" s="10"/>
      <c r="FL124" s="10"/>
    </row>
    <row r="125" spans="1:168" ht="15">
      <c r="A125" s="225">
        <v>44134</v>
      </c>
      <c r="B125" s="226" t="s">
        <v>955</v>
      </c>
      <c r="C125" s="218" t="s">
        <v>945</v>
      </c>
      <c r="D125" s="227" t="s">
        <v>946</v>
      </c>
      <c r="E125" s="158" t="s">
        <v>329</v>
      </c>
      <c r="F125" s="157"/>
      <c r="G125" s="158" t="s">
        <v>933</v>
      </c>
      <c r="H125" s="159"/>
      <c r="I125" s="220">
        <v>12400000</v>
      </c>
      <c r="J125" s="220">
        <v>6400000</v>
      </c>
      <c r="K125" s="220">
        <f t="shared" si="2"/>
        <v>6000000</v>
      </c>
      <c r="L125" s="220">
        <v>6000000</v>
      </c>
      <c r="M125" s="220">
        <f t="shared" si="3"/>
        <v>0</v>
      </c>
      <c r="N125" s="105"/>
      <c r="O125" s="114"/>
      <c r="P125" s="104"/>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c r="CC125" s="105"/>
      <c r="CD125" s="105"/>
      <c r="CE125" s="105"/>
      <c r="CF125" s="105"/>
      <c r="CG125" s="105"/>
      <c r="CH125" s="105"/>
      <c r="CI125" s="105"/>
      <c r="CJ125" s="105"/>
      <c r="CK125" s="105"/>
      <c r="CL125" s="105"/>
      <c r="CM125" s="105"/>
      <c r="CN125" s="105"/>
      <c r="CO125" s="105"/>
      <c r="CP125" s="105"/>
      <c r="CQ125" s="105"/>
      <c r="CR125" s="105"/>
      <c r="CS125" s="105"/>
      <c r="CT125" s="105"/>
      <c r="CU125" s="105"/>
      <c r="CV125" s="105"/>
      <c r="CW125" s="105"/>
      <c r="CX125" s="105"/>
      <c r="CY125" s="105"/>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row>
    <row r="126" spans="1:168" ht="15">
      <c r="A126" s="225">
        <v>44134</v>
      </c>
      <c r="B126" s="226" t="s">
        <v>956</v>
      </c>
      <c r="C126" s="218" t="s">
        <v>947</v>
      </c>
      <c r="D126" s="227" t="s">
        <v>948</v>
      </c>
      <c r="E126" s="158" t="s">
        <v>543</v>
      </c>
      <c r="F126" s="157"/>
      <c r="G126" s="158" t="s">
        <v>934</v>
      </c>
      <c r="H126" s="159"/>
      <c r="I126" s="220">
        <v>6533335</v>
      </c>
      <c r="J126" s="220"/>
      <c r="K126" s="220">
        <f t="shared" si="2"/>
        <v>6533335</v>
      </c>
      <c r="L126" s="220">
        <v>6533335</v>
      </c>
      <c r="M126" s="220">
        <f t="shared" si="3"/>
        <v>0</v>
      </c>
      <c r="N126" s="105"/>
      <c r="O126" s="114"/>
      <c r="P126" s="104"/>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5"/>
      <c r="BU126" s="105"/>
      <c r="BV126" s="105"/>
      <c r="BW126" s="105"/>
      <c r="BX126" s="105"/>
      <c r="BY126" s="105"/>
      <c r="BZ126" s="105"/>
      <c r="CA126" s="105"/>
      <c r="CB126" s="105"/>
      <c r="CC126" s="105"/>
      <c r="CD126" s="105"/>
      <c r="CE126" s="105"/>
      <c r="CF126" s="105"/>
      <c r="CG126" s="105"/>
      <c r="CH126" s="105"/>
      <c r="CI126" s="105"/>
      <c r="CJ126" s="105"/>
      <c r="CK126" s="105"/>
      <c r="CL126" s="105"/>
      <c r="CM126" s="105"/>
      <c r="CN126" s="105"/>
      <c r="CO126" s="105"/>
      <c r="CP126" s="105"/>
      <c r="CQ126" s="105"/>
      <c r="CR126" s="105"/>
      <c r="CS126" s="105"/>
      <c r="CT126" s="105"/>
      <c r="CU126" s="105"/>
      <c r="CV126" s="105"/>
      <c r="CW126" s="105"/>
      <c r="CX126" s="105"/>
      <c r="CY126" s="105"/>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row>
    <row r="127" spans="1:168" ht="15">
      <c r="A127" s="225">
        <v>44134</v>
      </c>
      <c r="B127" s="228" t="s">
        <v>957</v>
      </c>
      <c r="C127" s="229" t="s">
        <v>949</v>
      </c>
      <c r="D127" s="230" t="s">
        <v>950</v>
      </c>
      <c r="E127" s="170" t="s">
        <v>1096</v>
      </c>
      <c r="F127" s="231"/>
      <c r="G127" s="170" t="s">
        <v>936</v>
      </c>
      <c r="H127" s="159"/>
      <c r="I127" s="220">
        <v>3500000</v>
      </c>
      <c r="J127" s="220">
        <v>3500000</v>
      </c>
      <c r="K127" s="220">
        <f t="shared" si="2"/>
        <v>0</v>
      </c>
      <c r="L127" s="220"/>
      <c r="M127" s="220">
        <f t="shared" si="3"/>
        <v>0</v>
      </c>
      <c r="N127" s="105"/>
      <c r="O127" s="114"/>
      <c r="P127" s="104"/>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5"/>
      <c r="BN127" s="105"/>
      <c r="BO127" s="105"/>
      <c r="BP127" s="105"/>
      <c r="BQ127" s="105"/>
      <c r="BR127" s="105"/>
      <c r="BS127" s="105"/>
      <c r="BT127" s="105"/>
      <c r="BU127" s="105"/>
      <c r="BV127" s="105"/>
      <c r="BW127" s="105"/>
      <c r="BX127" s="105"/>
      <c r="BY127" s="105"/>
      <c r="BZ127" s="105"/>
      <c r="CA127" s="105"/>
      <c r="CB127" s="105"/>
      <c r="CC127" s="105"/>
      <c r="CD127" s="105"/>
      <c r="CE127" s="105"/>
      <c r="CF127" s="105"/>
      <c r="CG127" s="105"/>
      <c r="CH127" s="105"/>
      <c r="CI127" s="105"/>
      <c r="CJ127" s="105"/>
      <c r="CK127" s="105"/>
      <c r="CL127" s="105"/>
      <c r="CM127" s="105"/>
      <c r="CN127" s="105"/>
      <c r="CO127" s="105"/>
      <c r="CP127" s="105"/>
      <c r="CQ127" s="105"/>
      <c r="CR127" s="105"/>
      <c r="CS127" s="105"/>
      <c r="CT127" s="105"/>
      <c r="CU127" s="105"/>
      <c r="CV127" s="105"/>
      <c r="CW127" s="105"/>
      <c r="CX127" s="105"/>
      <c r="CY127" s="105"/>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c r="FH127" s="10"/>
      <c r="FI127" s="10"/>
      <c r="FJ127" s="10"/>
      <c r="FK127" s="10"/>
      <c r="FL127" s="10"/>
    </row>
    <row r="128" spans="1:168" ht="15">
      <c r="A128" s="225">
        <v>44159</v>
      </c>
      <c r="B128" s="232" t="s">
        <v>1672</v>
      </c>
      <c r="C128" s="233" t="s">
        <v>1670</v>
      </c>
      <c r="D128" s="234" t="s">
        <v>1671</v>
      </c>
      <c r="E128" s="235" t="s">
        <v>1673</v>
      </c>
      <c r="F128" s="231"/>
      <c r="G128" s="236" t="s">
        <v>1669</v>
      </c>
      <c r="H128" s="159"/>
      <c r="I128" s="220">
        <v>6650001</v>
      </c>
      <c r="J128" s="220">
        <v>433334</v>
      </c>
      <c r="K128" s="220">
        <f t="shared" si="2"/>
        <v>6216667</v>
      </c>
      <c r="L128" s="220">
        <v>6216667</v>
      </c>
      <c r="M128" s="220">
        <f t="shared" si="3"/>
        <v>0</v>
      </c>
      <c r="N128" s="105"/>
      <c r="O128" s="114"/>
      <c r="P128" s="104"/>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5"/>
      <c r="BN128" s="105"/>
      <c r="BO128" s="105"/>
      <c r="BP128" s="105"/>
      <c r="BQ128" s="105"/>
      <c r="BR128" s="105"/>
      <c r="BS128" s="105"/>
      <c r="BT128" s="105"/>
      <c r="BU128" s="105"/>
      <c r="BV128" s="105"/>
      <c r="BW128" s="105"/>
      <c r="BX128" s="105"/>
      <c r="BY128" s="105"/>
      <c r="BZ128" s="105"/>
      <c r="CA128" s="105"/>
      <c r="CB128" s="105"/>
      <c r="CC128" s="105"/>
      <c r="CD128" s="105"/>
      <c r="CE128" s="105"/>
      <c r="CF128" s="105"/>
      <c r="CG128" s="105"/>
      <c r="CH128" s="105"/>
      <c r="CI128" s="105"/>
      <c r="CJ128" s="105"/>
      <c r="CK128" s="105"/>
      <c r="CL128" s="105"/>
      <c r="CM128" s="105"/>
      <c r="CN128" s="105"/>
      <c r="CO128" s="105"/>
      <c r="CP128" s="105"/>
      <c r="CQ128" s="105"/>
      <c r="CR128" s="105"/>
      <c r="CS128" s="105"/>
      <c r="CT128" s="105"/>
      <c r="CU128" s="105"/>
      <c r="CV128" s="105"/>
      <c r="CW128" s="105"/>
      <c r="CX128" s="105"/>
      <c r="CY128" s="105"/>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row>
    <row r="129" spans="1:168" ht="15">
      <c r="A129" s="225">
        <v>44193</v>
      </c>
      <c r="B129" s="228" t="s">
        <v>1709</v>
      </c>
      <c r="C129" s="229" t="s">
        <v>1705</v>
      </c>
      <c r="D129" s="237" t="s">
        <v>1706</v>
      </c>
      <c r="E129" s="235" t="s">
        <v>538</v>
      </c>
      <c r="F129" s="231"/>
      <c r="G129" s="238" t="s">
        <v>1704</v>
      </c>
      <c r="H129" s="159"/>
      <c r="I129" s="220">
        <v>5666666</v>
      </c>
      <c r="J129" s="220"/>
      <c r="K129" s="220">
        <f t="shared" si="2"/>
        <v>5666666</v>
      </c>
      <c r="L129" s="220">
        <v>5666666</v>
      </c>
      <c r="M129" s="220">
        <f t="shared" si="3"/>
        <v>0</v>
      </c>
      <c r="N129" s="105"/>
      <c r="O129" s="114"/>
      <c r="P129" s="104"/>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5"/>
      <c r="BU129" s="105"/>
      <c r="BV129" s="105"/>
      <c r="BW129" s="105"/>
      <c r="BX129" s="105"/>
      <c r="BY129" s="105"/>
      <c r="BZ129" s="105"/>
      <c r="CA129" s="105"/>
      <c r="CB129" s="105"/>
      <c r="CC129" s="105"/>
      <c r="CD129" s="105"/>
      <c r="CE129" s="105"/>
      <c r="CF129" s="105"/>
      <c r="CG129" s="105"/>
      <c r="CH129" s="105"/>
      <c r="CI129" s="105"/>
      <c r="CJ129" s="105"/>
      <c r="CK129" s="105"/>
      <c r="CL129" s="105"/>
      <c r="CM129" s="105"/>
      <c r="CN129" s="105"/>
      <c r="CO129" s="105"/>
      <c r="CP129" s="105"/>
      <c r="CQ129" s="105"/>
      <c r="CR129" s="105"/>
      <c r="CS129" s="105"/>
      <c r="CT129" s="105"/>
      <c r="CU129" s="105"/>
      <c r="CV129" s="105"/>
      <c r="CW129" s="105"/>
      <c r="CX129" s="105"/>
      <c r="CY129" s="105"/>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row>
    <row r="130" spans="1:168" ht="15">
      <c r="A130" s="225">
        <v>44193</v>
      </c>
      <c r="B130" s="228" t="s">
        <v>951</v>
      </c>
      <c r="C130" s="229" t="s">
        <v>937</v>
      </c>
      <c r="D130" s="237" t="s">
        <v>1707</v>
      </c>
      <c r="E130" s="235" t="s">
        <v>338</v>
      </c>
      <c r="F130" s="231"/>
      <c r="G130" s="238" t="s">
        <v>361</v>
      </c>
      <c r="H130" s="159"/>
      <c r="I130" s="220">
        <v>2166667</v>
      </c>
      <c r="J130" s="220"/>
      <c r="K130" s="220">
        <f t="shared" si="2"/>
        <v>2166667</v>
      </c>
      <c r="L130" s="220">
        <v>2166667</v>
      </c>
      <c r="M130" s="220">
        <f t="shared" si="3"/>
        <v>0</v>
      </c>
      <c r="N130" s="105"/>
      <c r="O130" s="114"/>
      <c r="P130" s="104"/>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c r="AY130" s="105"/>
      <c r="AZ130" s="105"/>
      <c r="BA130" s="105"/>
      <c r="BB130" s="105"/>
      <c r="BC130" s="105"/>
      <c r="BD130" s="105"/>
      <c r="BE130" s="105"/>
      <c r="BF130" s="105"/>
      <c r="BG130" s="105"/>
      <c r="BH130" s="105"/>
      <c r="BI130" s="105"/>
      <c r="BJ130" s="105"/>
      <c r="BK130" s="105"/>
      <c r="BL130" s="105"/>
      <c r="BM130" s="105"/>
      <c r="BN130" s="105"/>
      <c r="BO130" s="105"/>
      <c r="BP130" s="105"/>
      <c r="BQ130" s="105"/>
      <c r="BR130" s="105"/>
      <c r="BS130" s="105"/>
      <c r="BT130" s="105"/>
      <c r="BU130" s="105"/>
      <c r="BV130" s="105"/>
      <c r="BW130" s="105"/>
      <c r="BX130" s="105"/>
      <c r="BY130" s="105"/>
      <c r="BZ130" s="105"/>
      <c r="CA130" s="105"/>
      <c r="CB130" s="105"/>
      <c r="CC130" s="105"/>
      <c r="CD130" s="105"/>
      <c r="CE130" s="105"/>
      <c r="CF130" s="105"/>
      <c r="CG130" s="105"/>
      <c r="CH130" s="105"/>
      <c r="CI130" s="105"/>
      <c r="CJ130" s="105"/>
      <c r="CK130" s="105"/>
      <c r="CL130" s="105"/>
      <c r="CM130" s="105"/>
      <c r="CN130" s="105"/>
      <c r="CO130" s="105"/>
      <c r="CP130" s="105"/>
      <c r="CQ130" s="105"/>
      <c r="CR130" s="105"/>
      <c r="CS130" s="105"/>
      <c r="CT130" s="105"/>
      <c r="CU130" s="105"/>
      <c r="CV130" s="105"/>
      <c r="CW130" s="105"/>
      <c r="CX130" s="105"/>
      <c r="CY130" s="105"/>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row>
    <row r="131" spans="1:168" ht="15">
      <c r="A131" s="225">
        <v>44193</v>
      </c>
      <c r="B131" s="228" t="s">
        <v>952</v>
      </c>
      <c r="C131" s="229" t="s">
        <v>939</v>
      </c>
      <c r="D131" s="237" t="s">
        <v>1708</v>
      </c>
      <c r="E131" s="235" t="s">
        <v>337</v>
      </c>
      <c r="F131" s="231"/>
      <c r="G131" s="239" t="s">
        <v>359</v>
      </c>
      <c r="H131" s="240"/>
      <c r="I131" s="220">
        <v>2247000</v>
      </c>
      <c r="J131" s="220"/>
      <c r="K131" s="220">
        <f t="shared" si="2"/>
        <v>2247000</v>
      </c>
      <c r="L131" s="220">
        <v>2247000</v>
      </c>
      <c r="M131" s="220">
        <f t="shared" si="3"/>
        <v>0</v>
      </c>
      <c r="N131" s="105"/>
      <c r="O131" s="114"/>
      <c r="P131" s="104"/>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c r="BQ131" s="105"/>
      <c r="BR131" s="105"/>
      <c r="BS131" s="105"/>
      <c r="BT131" s="105"/>
      <c r="BU131" s="105"/>
      <c r="BV131" s="105"/>
      <c r="BW131" s="105"/>
      <c r="BX131" s="105"/>
      <c r="BY131" s="105"/>
      <c r="BZ131" s="105"/>
      <c r="CA131" s="105"/>
      <c r="CB131" s="105"/>
      <c r="CC131" s="105"/>
      <c r="CD131" s="105"/>
      <c r="CE131" s="105"/>
      <c r="CF131" s="105"/>
      <c r="CG131" s="105"/>
      <c r="CH131" s="105"/>
      <c r="CI131" s="105"/>
      <c r="CJ131" s="105"/>
      <c r="CK131" s="105"/>
      <c r="CL131" s="105"/>
      <c r="CM131" s="105"/>
      <c r="CN131" s="105"/>
      <c r="CO131" s="105"/>
      <c r="CP131" s="105"/>
      <c r="CQ131" s="105"/>
      <c r="CR131" s="105"/>
      <c r="CS131" s="105"/>
      <c r="CT131" s="105"/>
      <c r="CU131" s="105"/>
      <c r="CV131" s="105"/>
      <c r="CW131" s="105"/>
      <c r="CX131" s="105"/>
      <c r="CY131" s="105"/>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row>
    <row r="132" spans="1:103" ht="15">
      <c r="A132" s="241"/>
      <c r="B132" s="242"/>
      <c r="C132" s="93"/>
      <c r="D132" s="93"/>
      <c r="E132" s="93"/>
      <c r="F132" s="93"/>
      <c r="G132" s="379" t="s">
        <v>13</v>
      </c>
      <c r="H132" s="383"/>
      <c r="I132" s="243">
        <f>SUM(I9:I131)</f>
        <v>1264315301</v>
      </c>
      <c r="J132" s="243">
        <f>SUM(J9:J131)</f>
        <v>201548057</v>
      </c>
      <c r="K132" s="243">
        <f>SUM(K9:K131)</f>
        <v>1062767244</v>
      </c>
      <c r="L132" s="243">
        <f t="shared" si="4" ref="L132:M132">SUM(L9:L131)</f>
        <v>1062767244</v>
      </c>
      <c r="M132" s="243">
        <f t="shared" si="4"/>
        <v>0</v>
      </c>
      <c r="N132" s="104"/>
      <c r="O132" s="106"/>
      <c r="P132" s="106" t="s">
        <v>45</v>
      </c>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c r="BZ132" s="104"/>
      <c r="CA132" s="104"/>
      <c r="CB132" s="104"/>
      <c r="CC132" s="104"/>
      <c r="CD132" s="104"/>
      <c r="CE132" s="104"/>
      <c r="CF132" s="104"/>
      <c r="CG132" s="104"/>
      <c r="CH132" s="104"/>
      <c r="CI132" s="104"/>
      <c r="CJ132" s="104"/>
      <c r="CK132" s="104"/>
      <c r="CL132" s="104"/>
      <c r="CM132" s="104"/>
      <c r="CN132" s="104"/>
      <c r="CO132" s="104"/>
      <c r="CP132" s="104"/>
      <c r="CQ132" s="104"/>
      <c r="CR132" s="104"/>
      <c r="CS132" s="104"/>
      <c r="CT132" s="104"/>
      <c r="CU132" s="104"/>
      <c r="CV132" s="104"/>
      <c r="CW132" s="104"/>
      <c r="CX132" s="104"/>
      <c r="CY132" s="104"/>
    </row>
    <row r="133" spans="1:18" ht="12.75" customHeight="1">
      <c r="A133" s="13"/>
      <c r="B133" s="89"/>
      <c r="C133" s="14"/>
      <c r="D133" s="14"/>
      <c r="E133" s="14"/>
      <c r="F133" s="14"/>
      <c r="G133" s="14"/>
      <c r="H133" s="14"/>
      <c r="I133" s="18"/>
      <c r="J133" s="18"/>
      <c r="K133" s="18"/>
      <c r="L133" s="18"/>
      <c r="M133" s="19"/>
      <c r="P133" s="68"/>
      <c r="Q133" s="68"/>
      <c r="R133" s="68"/>
    </row>
    <row r="134" spans="5:5" ht="15">
      <c r="E134" s="68"/>
    </row>
    <row r="135" spans="7:12" ht="15">
      <c r="G135" s="68"/>
      <c r="I135" s="68"/>
      <c r="J135" s="68"/>
      <c r="K135" s="68"/>
      <c r="L135" s="68"/>
    </row>
    <row r="137" spans="5:11" ht="15">
      <c r="E137" s="68"/>
      <c r="I137" s="68"/>
      <c r="J137" s="68"/>
      <c r="K137" s="68"/>
    </row>
  </sheetData>
  <mergeCells count="9">
    <mergeCell ref="A7:A8"/>
    <mergeCell ref="E7:H7"/>
    <mergeCell ref="E8:F8"/>
    <mergeCell ref="B4:J4"/>
    <mergeCell ref="B3:H3"/>
    <mergeCell ref="G8:H8"/>
    <mergeCell ref="I7:I8"/>
    <mergeCell ref="L7:L8"/>
    <mergeCell ref="G132:H132"/>
  </mergeCells>
  <printOptions horizontalCentered="1" verticalCentered="1"/>
  <pageMargins left="0.1968503937007874" right="0.1968503937007874" top="0.1968503937007874" bottom="0.3937007874015748" header="0" footer="0"/>
  <pageSetup orientation="landscape" scale="80" r:id="rId1"/>
  <headerFooter>
    <oddHeader>&amp;R&amp;D</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37c14d7-5f20-4d36-9257-64693c85db54}">
  <sheetPr codeName="Hoja5"/>
  <dimension ref="A1:R15"/>
  <sheetViews>
    <sheetView workbookViewId="0" topLeftCell="A1">
      <selection pane="topLeft" activeCell="M5" sqref="M5"/>
    </sheetView>
  </sheetViews>
  <sheetFormatPr defaultColWidth="11.424285714285714" defaultRowHeight="15"/>
  <cols>
    <col min="1" max="4" width="14.714285714285714" style="3" customWidth="1"/>
    <col min="5" max="5" width="15.714285714285714" style="3" customWidth="1"/>
    <col min="6" max="6" width="14.714285714285714" style="3" customWidth="1"/>
    <col min="7" max="13" width="15.714285714285714" style="3" customWidth="1"/>
    <col min="14" max="16384" width="11.428571428571429" style="3"/>
  </cols>
  <sheetData>
    <row r="1" spans="1:13" ht="12.75" customHeight="1">
      <c r="A1" s="1" t="s">
        <v>47</v>
      </c>
      <c r="B1" s="1"/>
      <c r="C1" s="1"/>
      <c r="D1" s="1"/>
      <c r="E1" s="2"/>
      <c r="F1" s="1"/>
      <c r="G1" s="2"/>
      <c r="H1" s="2"/>
      <c r="I1" s="2"/>
      <c r="J1" s="2"/>
      <c r="K1" s="2"/>
      <c r="L1" s="2"/>
      <c r="M1" s="2"/>
    </row>
    <row r="2" spans="1:13" ht="12.75" customHeight="1">
      <c r="A2" s="2"/>
      <c r="B2" s="2"/>
      <c r="C2" s="2"/>
      <c r="D2" s="2"/>
      <c r="E2" s="2"/>
      <c r="F2" s="2"/>
      <c r="G2" s="2"/>
      <c r="H2" s="2"/>
      <c r="I2" s="2"/>
      <c r="J2" s="2"/>
      <c r="K2" s="2"/>
      <c r="L2" s="2"/>
      <c r="M2" s="4"/>
    </row>
    <row r="3" spans="1:13" ht="15" customHeight="1">
      <c r="A3" s="74">
        <v>1129</v>
      </c>
      <c r="B3" s="75" t="s">
        <v>30</v>
      </c>
      <c r="C3" s="76"/>
      <c r="D3" s="76"/>
      <c r="E3" s="77"/>
      <c r="F3" s="78"/>
      <c r="G3" s="78"/>
      <c r="H3" s="78"/>
      <c r="I3" s="78"/>
      <c r="J3" s="78"/>
      <c r="K3" s="78"/>
      <c r="L3" s="79"/>
      <c r="M3" s="79"/>
    </row>
    <row r="4" spans="1:13" ht="15" customHeight="1">
      <c r="A4" s="74" t="s">
        <v>29</v>
      </c>
      <c r="B4" s="75" t="s">
        <v>31</v>
      </c>
      <c r="C4" s="76"/>
      <c r="D4" s="76"/>
      <c r="E4" s="77"/>
      <c r="F4" s="78"/>
      <c r="G4" s="78"/>
      <c r="H4" s="78"/>
      <c r="I4" s="78"/>
      <c r="J4" s="78"/>
      <c r="K4" s="78"/>
      <c r="L4" s="79"/>
      <c r="M4" s="79" t="s">
        <v>1983</v>
      </c>
    </row>
    <row r="5" spans="1:13" ht="12.75" customHeight="1">
      <c r="A5" s="5"/>
      <c r="B5" s="5"/>
      <c r="C5" s="5"/>
      <c r="D5" s="5"/>
      <c r="E5" s="5"/>
      <c r="F5" s="5"/>
      <c r="G5" s="5"/>
      <c r="H5" s="5"/>
      <c r="I5" s="5"/>
      <c r="J5" s="5"/>
      <c r="K5" s="5"/>
      <c r="L5" s="5"/>
      <c r="M5" s="6"/>
    </row>
    <row r="6" spans="1:13" ht="12.75" customHeight="1">
      <c r="A6" s="13"/>
      <c r="B6" s="14"/>
      <c r="C6" s="14"/>
      <c r="D6" s="14"/>
      <c r="E6" s="14"/>
      <c r="F6" s="14"/>
      <c r="G6" s="14"/>
      <c r="H6" s="14"/>
      <c r="I6" s="18"/>
      <c r="J6" s="18"/>
      <c r="K6" s="18"/>
      <c r="L6" s="18"/>
      <c r="M6" s="19"/>
    </row>
    <row r="7" spans="1:13" ht="15">
      <c r="A7" s="371" t="s">
        <v>4</v>
      </c>
      <c r="B7" s="215" t="s">
        <v>10</v>
      </c>
      <c r="C7" s="211" t="s">
        <v>14</v>
      </c>
      <c r="D7" s="215" t="s">
        <v>14</v>
      </c>
      <c r="E7" s="376" t="s">
        <v>12</v>
      </c>
      <c r="F7" s="377"/>
      <c r="G7" s="377"/>
      <c r="H7" s="378"/>
      <c r="I7" s="371" t="s">
        <v>6</v>
      </c>
      <c r="J7" s="211"/>
      <c r="K7" s="211"/>
      <c r="L7" s="371" t="s">
        <v>5</v>
      </c>
      <c r="M7" s="211" t="s">
        <v>0</v>
      </c>
    </row>
    <row r="8" spans="1:13" ht="24">
      <c r="A8" s="372"/>
      <c r="B8" s="213" t="s">
        <v>11</v>
      </c>
      <c r="C8" s="213" t="s">
        <v>9</v>
      </c>
      <c r="D8" s="213" t="s">
        <v>8</v>
      </c>
      <c r="E8" s="376" t="s">
        <v>2</v>
      </c>
      <c r="F8" s="378"/>
      <c r="G8" s="376" t="s">
        <v>7</v>
      </c>
      <c r="H8" s="378"/>
      <c r="I8" s="372"/>
      <c r="J8" s="213" t="s">
        <v>1978</v>
      </c>
      <c r="K8" s="214" t="s">
        <v>1979</v>
      </c>
      <c r="L8" s="372"/>
      <c r="M8" s="213" t="s">
        <v>1</v>
      </c>
    </row>
    <row r="9" spans="1:13" ht="15">
      <c r="A9" s="169">
        <v>44139</v>
      </c>
      <c r="B9" s="245" t="s">
        <v>1667</v>
      </c>
      <c r="C9" s="246" t="s">
        <v>1665</v>
      </c>
      <c r="D9" s="247" t="s">
        <v>1666</v>
      </c>
      <c r="E9" s="184" t="s">
        <v>1668</v>
      </c>
      <c r="F9" s="25"/>
      <c r="G9" s="176" t="s">
        <v>824</v>
      </c>
      <c r="H9" s="26"/>
      <c r="I9" s="22">
        <v>1216667</v>
      </c>
      <c r="J9" s="22"/>
      <c r="K9" s="22">
        <f>+I9-J9</f>
        <v>1216667</v>
      </c>
      <c r="L9" s="22">
        <v>1216667</v>
      </c>
      <c r="M9" s="22">
        <f t="shared" si="0" ref="M9">+I9-L9</f>
        <v>0</v>
      </c>
    </row>
    <row r="10" spans="1:15" ht="15">
      <c r="A10" s="13"/>
      <c r="B10" s="14"/>
      <c r="C10" s="14"/>
      <c r="D10" s="14"/>
      <c r="E10" s="14"/>
      <c r="F10" s="14"/>
      <c r="G10" s="382" t="s">
        <v>13</v>
      </c>
      <c r="H10" s="380"/>
      <c r="I10" s="27">
        <f>SUM(I9:I9)</f>
        <v>1216667</v>
      </c>
      <c r="J10" s="27"/>
      <c r="K10" s="27"/>
      <c r="L10" s="27">
        <f>SUM(L9:L9)</f>
        <v>1216667</v>
      </c>
      <c r="M10" s="27">
        <f>SUM(M9:M9)</f>
        <v>0</v>
      </c>
      <c r="O10" s="68"/>
    </row>
    <row r="11" spans="1:18" ht="12.75" customHeight="1">
      <c r="A11" s="13"/>
      <c r="B11" s="14"/>
      <c r="C11" s="14"/>
      <c r="D11" s="14"/>
      <c r="E11" s="14"/>
      <c r="F11" s="14"/>
      <c r="G11" s="14"/>
      <c r="H11" s="14"/>
      <c r="I11" s="18"/>
      <c r="J11" s="18"/>
      <c r="K11" s="18"/>
      <c r="L11" s="18"/>
      <c r="M11" s="19"/>
      <c r="Q11" s="68"/>
      <c r="R11" s="68"/>
    </row>
    <row r="14" spans="2:2" ht="15">
      <c r="B14" s="68"/>
    </row>
    <row r="15" spans="9:13" ht="15">
      <c r="I15" s="68"/>
      <c r="J15" s="68"/>
      <c r="K15" s="68"/>
      <c r="M15" s="68"/>
    </row>
  </sheetData>
  <mergeCells count="7">
    <mergeCell ref="G10:H10"/>
    <mergeCell ref="A7:A8"/>
    <mergeCell ref="E7:H7"/>
    <mergeCell ref="I7:I8"/>
    <mergeCell ref="L7:L8"/>
    <mergeCell ref="E8:F8"/>
    <mergeCell ref="G8:H8"/>
  </mergeCells>
  <printOptions horizontalCentered="1" verticalCentered="1"/>
  <pageMargins left="0.1968503937007874" right="0.1968503937007874" top="0.1968503937007874" bottom="0.3937007874015748" header="0" footer="0"/>
  <pageSetup orientation="landscape" scale="80" r:id="rId1"/>
  <headerFooter>
    <oddHeader>&amp;R&amp;D</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44ebb5a3-d5d0-4074-b347-a8f1caf70d14}">
  <sheetPr codeName="Hoja6"/>
  <dimension ref="A1:M127"/>
  <sheetViews>
    <sheetView workbookViewId="0" topLeftCell="A106">
      <selection pane="topLeft" activeCell="J123" sqref="J123"/>
    </sheetView>
  </sheetViews>
  <sheetFormatPr defaultColWidth="11.424285714285714" defaultRowHeight="15"/>
  <cols>
    <col min="1" max="1" width="15.142857142857142" style="3" customWidth="1"/>
    <col min="2" max="2" width="9.428571428571429" style="168" customWidth="1"/>
    <col min="3" max="3" width="11.428571428571429" style="3" customWidth="1"/>
    <col min="4" max="4" width="10.285714285714286" style="3" customWidth="1"/>
    <col min="5" max="5" width="15.714285714285714" style="3" customWidth="1"/>
    <col min="6" max="6" width="14.714285714285714" style="3" customWidth="1"/>
    <col min="7" max="9" width="15.714285714285714" style="3" customWidth="1"/>
    <col min="10" max="10" width="14" style="3" customWidth="1"/>
    <col min="11" max="12" width="15.714285714285714" style="3" customWidth="1"/>
    <col min="13" max="13" width="15.714285714285714" style="327" customWidth="1"/>
    <col min="14" max="16384" width="11.428571428571429" style="3"/>
  </cols>
  <sheetData>
    <row r="1" spans="1:12" ht="12.75" customHeight="1">
      <c r="A1" s="1" t="s">
        <v>47</v>
      </c>
      <c r="B1" s="164"/>
      <c r="C1" s="1"/>
      <c r="D1" s="1"/>
      <c r="E1" s="2"/>
      <c r="F1" s="1"/>
      <c r="G1" s="2"/>
      <c r="H1" s="2"/>
      <c r="I1" s="2"/>
      <c r="J1" s="2"/>
      <c r="K1" s="2"/>
      <c r="L1" s="2"/>
    </row>
    <row r="2" spans="1:13" ht="12.75" customHeight="1">
      <c r="A2" s="2"/>
      <c r="B2" s="165"/>
      <c r="C2" s="2"/>
      <c r="D2" s="2"/>
      <c r="E2" s="2"/>
      <c r="F2" s="2"/>
      <c r="G2" s="2"/>
      <c r="H2" s="2"/>
      <c r="I2" s="2"/>
      <c r="J2" s="2"/>
      <c r="K2" s="2"/>
      <c r="L2" s="2"/>
      <c r="M2" s="328"/>
    </row>
    <row r="3" spans="1:13" ht="15" customHeight="1">
      <c r="A3" s="384" t="s">
        <v>583</v>
      </c>
      <c r="B3" s="384"/>
      <c r="C3" s="384"/>
      <c r="D3" s="384"/>
      <c r="E3" s="384"/>
      <c r="F3" s="384"/>
      <c r="G3" s="384"/>
      <c r="H3" s="384"/>
      <c r="I3" s="384"/>
      <c r="J3" s="384"/>
      <c r="K3" s="384"/>
      <c r="L3" s="384"/>
      <c r="M3" s="329" t="s">
        <v>1983</v>
      </c>
    </row>
    <row r="4" spans="1:13" ht="12.75" customHeight="1">
      <c r="A4" s="5"/>
      <c r="B4" s="166"/>
      <c r="C4" s="5"/>
      <c r="D4" s="5"/>
      <c r="E4" s="5"/>
      <c r="F4" s="5"/>
      <c r="G4" s="5"/>
      <c r="H4" s="5"/>
      <c r="I4" s="5"/>
      <c r="J4" s="5"/>
      <c r="K4" s="5"/>
      <c r="L4" s="5"/>
      <c r="M4" s="330"/>
    </row>
    <row r="5" spans="1:13" ht="24">
      <c r="A5" s="371" t="s">
        <v>4</v>
      </c>
      <c r="B5" s="248" t="s">
        <v>10</v>
      </c>
      <c r="C5" s="211" t="s">
        <v>14</v>
      </c>
      <c r="D5" s="215" t="s">
        <v>14</v>
      </c>
      <c r="E5" s="376" t="s">
        <v>12</v>
      </c>
      <c r="F5" s="377"/>
      <c r="G5" s="377"/>
      <c r="H5" s="378"/>
      <c r="I5" s="371" t="s">
        <v>6</v>
      </c>
      <c r="J5" s="211"/>
      <c r="K5" s="211"/>
      <c r="L5" s="371" t="s">
        <v>5</v>
      </c>
      <c r="M5" s="331" t="s">
        <v>0</v>
      </c>
    </row>
    <row r="6" spans="1:13" ht="24">
      <c r="A6" s="372"/>
      <c r="B6" s="249" t="s">
        <v>11</v>
      </c>
      <c r="C6" s="213" t="s">
        <v>9</v>
      </c>
      <c r="D6" s="213" t="s">
        <v>8</v>
      </c>
      <c r="E6" s="376" t="s">
        <v>2</v>
      </c>
      <c r="F6" s="378"/>
      <c r="G6" s="376" t="s">
        <v>7</v>
      </c>
      <c r="H6" s="378"/>
      <c r="I6" s="372"/>
      <c r="J6" s="260" t="s">
        <v>1978</v>
      </c>
      <c r="K6" s="214" t="s">
        <v>1979</v>
      </c>
      <c r="L6" s="372"/>
      <c r="M6" s="332" t="s">
        <v>1</v>
      </c>
    </row>
    <row r="7" spans="1:13" ht="12.75" customHeight="1">
      <c r="A7" s="250">
        <v>44014</v>
      </c>
      <c r="B7" s="251">
        <v>631</v>
      </c>
      <c r="C7" s="252">
        <v>914</v>
      </c>
      <c r="D7" s="252">
        <v>951</v>
      </c>
      <c r="E7" s="153" t="s">
        <v>606</v>
      </c>
      <c r="F7" s="154"/>
      <c r="G7" s="155" t="s">
        <v>608</v>
      </c>
      <c r="H7" s="162"/>
      <c r="I7" s="261">
        <v>26552978</v>
      </c>
      <c r="J7" s="263"/>
      <c r="K7" s="261">
        <f>+I7-J7</f>
        <v>26552978</v>
      </c>
      <c r="L7" s="263">
        <v>26552978</v>
      </c>
      <c r="M7" s="333">
        <f>+K7-L7</f>
        <v>0</v>
      </c>
    </row>
    <row r="8" spans="1:13" ht="15">
      <c r="A8" s="250">
        <v>44036</v>
      </c>
      <c r="B8" s="253">
        <v>654</v>
      </c>
      <c r="C8" s="254">
        <v>958</v>
      </c>
      <c r="D8" s="254">
        <v>1063</v>
      </c>
      <c r="E8" s="153" t="s">
        <v>607</v>
      </c>
      <c r="F8" s="157"/>
      <c r="G8" s="158" t="s">
        <v>609</v>
      </c>
      <c r="H8" s="159"/>
      <c r="I8" s="261">
        <v>6333333</v>
      </c>
      <c r="J8" s="220">
        <v>1333333</v>
      </c>
      <c r="K8" s="261">
        <f t="shared" si="0" ref="K8:K71">+I8-J8</f>
        <v>5000000</v>
      </c>
      <c r="L8" s="325">
        <v>5000000</v>
      </c>
      <c r="M8" s="333">
        <f t="shared" si="1" ref="M8:M71">+K8-L8</f>
        <v>0</v>
      </c>
    </row>
    <row r="9" spans="1:13" ht="15">
      <c r="A9" s="216">
        <v>44046</v>
      </c>
      <c r="B9" s="253">
        <v>669</v>
      </c>
      <c r="C9" s="219">
        <v>961</v>
      </c>
      <c r="D9" s="219">
        <v>1082</v>
      </c>
      <c r="E9" s="122" t="s">
        <v>639</v>
      </c>
      <c r="F9" s="157"/>
      <c r="G9" s="158" t="s">
        <v>654</v>
      </c>
      <c r="H9" s="161"/>
      <c r="I9" s="122">
        <v>5333333</v>
      </c>
      <c r="J9" s="265">
        <v>333333</v>
      </c>
      <c r="K9" s="261">
        <f t="shared" si="0"/>
        <v>5000000</v>
      </c>
      <c r="L9" s="220">
        <v>5000000</v>
      </c>
      <c r="M9" s="333">
        <f t="shared" si="1"/>
        <v>0</v>
      </c>
    </row>
    <row r="10" spans="1:13" ht="15">
      <c r="A10" s="216">
        <v>44064</v>
      </c>
      <c r="B10" s="253" t="s">
        <v>677</v>
      </c>
      <c r="C10" s="219">
        <v>1039</v>
      </c>
      <c r="D10" s="219">
        <v>1171</v>
      </c>
      <c r="E10" s="122" t="s">
        <v>641</v>
      </c>
      <c r="F10" s="157"/>
      <c r="G10" s="158" t="s">
        <v>655</v>
      </c>
      <c r="H10" s="161"/>
      <c r="I10" s="122">
        <v>1951167</v>
      </c>
      <c r="J10" s="265"/>
      <c r="K10" s="261">
        <f t="shared" si="0"/>
        <v>1951167</v>
      </c>
      <c r="L10" s="220">
        <v>1951167</v>
      </c>
      <c r="M10" s="333">
        <f t="shared" si="1"/>
        <v>0</v>
      </c>
    </row>
    <row r="11" spans="1:13" ht="15">
      <c r="A11" s="216">
        <v>44064</v>
      </c>
      <c r="B11" s="253">
        <v>727</v>
      </c>
      <c r="C11" s="219">
        <v>1040</v>
      </c>
      <c r="D11" s="219">
        <v>1172</v>
      </c>
      <c r="E11" s="122" t="s">
        <v>642</v>
      </c>
      <c r="F11" s="157"/>
      <c r="G11" s="158" t="s">
        <v>656</v>
      </c>
      <c r="H11" s="161"/>
      <c r="I11" s="122">
        <v>2355967</v>
      </c>
      <c r="J11" s="265"/>
      <c r="K11" s="261">
        <f t="shared" si="0"/>
        <v>2355967</v>
      </c>
      <c r="L11" s="220">
        <v>2355967</v>
      </c>
      <c r="M11" s="333">
        <f t="shared" si="1"/>
        <v>0</v>
      </c>
    </row>
    <row r="12" spans="1:13" ht="15">
      <c r="A12" s="216">
        <v>44064</v>
      </c>
      <c r="B12" s="253">
        <v>732</v>
      </c>
      <c r="C12" s="219">
        <v>1050</v>
      </c>
      <c r="D12" s="219">
        <v>1173</v>
      </c>
      <c r="E12" s="122" t="s">
        <v>643</v>
      </c>
      <c r="F12" s="157"/>
      <c r="G12" s="158" t="s">
        <v>657</v>
      </c>
      <c r="H12" s="161"/>
      <c r="I12" s="122">
        <v>2953967</v>
      </c>
      <c r="J12" s="265"/>
      <c r="K12" s="261">
        <f t="shared" si="0"/>
        <v>2953967</v>
      </c>
      <c r="L12" s="326">
        <v>2953967</v>
      </c>
      <c r="M12" s="333">
        <f t="shared" si="1"/>
        <v>0</v>
      </c>
    </row>
    <row r="13" spans="1:13" ht="15">
      <c r="A13" s="216">
        <v>44065</v>
      </c>
      <c r="B13" s="253">
        <v>726</v>
      </c>
      <c r="C13" s="219">
        <v>1041</v>
      </c>
      <c r="D13" s="219">
        <v>1187</v>
      </c>
      <c r="E13" s="122" t="s">
        <v>644</v>
      </c>
      <c r="F13" s="157"/>
      <c r="G13" s="158" t="s">
        <v>658</v>
      </c>
      <c r="H13" s="161"/>
      <c r="I13" s="122">
        <v>4620000</v>
      </c>
      <c r="J13" s="265">
        <v>420000</v>
      </c>
      <c r="K13" s="261">
        <f t="shared" si="0"/>
        <v>4200000</v>
      </c>
      <c r="L13" s="264">
        <v>4200000</v>
      </c>
      <c r="M13" s="333">
        <f t="shared" si="1"/>
        <v>0</v>
      </c>
    </row>
    <row r="14" spans="1:13" ht="15">
      <c r="A14" s="216">
        <v>44065</v>
      </c>
      <c r="B14" s="253">
        <v>738</v>
      </c>
      <c r="C14" s="219">
        <v>1058</v>
      </c>
      <c r="D14" s="219">
        <v>1197</v>
      </c>
      <c r="E14" s="122" t="s">
        <v>646</v>
      </c>
      <c r="F14" s="157"/>
      <c r="G14" s="158" t="s">
        <v>660</v>
      </c>
      <c r="H14" s="161"/>
      <c r="I14" s="122">
        <v>1333334</v>
      </c>
      <c r="J14" s="265">
        <v>1333334</v>
      </c>
      <c r="K14" s="261">
        <f t="shared" si="0"/>
        <v>0</v>
      </c>
      <c r="L14" s="220"/>
      <c r="M14" s="333">
        <f t="shared" si="1"/>
        <v>0</v>
      </c>
    </row>
    <row r="15" spans="1:13" ht="15">
      <c r="A15" s="216">
        <v>44066</v>
      </c>
      <c r="B15" s="253">
        <v>759</v>
      </c>
      <c r="C15" s="219">
        <v>1103</v>
      </c>
      <c r="D15" s="219">
        <v>1215</v>
      </c>
      <c r="E15" s="122" t="s">
        <v>647</v>
      </c>
      <c r="F15" s="157"/>
      <c r="G15" s="158" t="s">
        <v>661</v>
      </c>
      <c r="H15" s="161"/>
      <c r="I15" s="122">
        <v>7420000</v>
      </c>
      <c r="J15" s="265"/>
      <c r="K15" s="261">
        <f t="shared" si="0"/>
        <v>7420000</v>
      </c>
      <c r="L15" s="220">
        <v>7420000</v>
      </c>
      <c r="M15" s="333">
        <f t="shared" si="1"/>
        <v>0</v>
      </c>
    </row>
    <row r="16" spans="1:13" ht="15">
      <c r="A16" s="216">
        <v>44066</v>
      </c>
      <c r="B16" s="253">
        <v>741</v>
      </c>
      <c r="C16" s="219">
        <v>1061</v>
      </c>
      <c r="D16" s="219">
        <v>1217</v>
      </c>
      <c r="E16" s="122" t="s">
        <v>648</v>
      </c>
      <c r="F16" s="157"/>
      <c r="G16" s="158" t="s">
        <v>662</v>
      </c>
      <c r="H16" s="161"/>
      <c r="I16" s="122">
        <v>1958833</v>
      </c>
      <c r="J16" s="265"/>
      <c r="K16" s="261">
        <f t="shared" si="0"/>
        <v>1958833</v>
      </c>
      <c r="L16" s="220">
        <v>1958833</v>
      </c>
      <c r="M16" s="333">
        <f t="shared" si="1"/>
        <v>0</v>
      </c>
    </row>
    <row r="17" spans="1:13" ht="15">
      <c r="A17" s="216">
        <v>44066</v>
      </c>
      <c r="B17" s="253">
        <v>771</v>
      </c>
      <c r="C17" s="219">
        <v>1095</v>
      </c>
      <c r="D17" s="219">
        <v>1219</v>
      </c>
      <c r="E17" s="122" t="s">
        <v>649</v>
      </c>
      <c r="F17" s="157"/>
      <c r="G17" s="158" t="s">
        <v>663</v>
      </c>
      <c r="H17" s="161"/>
      <c r="I17" s="122">
        <v>2355967</v>
      </c>
      <c r="J17" s="265"/>
      <c r="K17" s="261">
        <f t="shared" si="0"/>
        <v>2355967</v>
      </c>
      <c r="L17" s="220">
        <v>2355967</v>
      </c>
      <c r="M17" s="333">
        <f t="shared" si="1"/>
        <v>0</v>
      </c>
    </row>
    <row r="18" spans="1:13" ht="15">
      <c r="A18" s="216">
        <v>44066</v>
      </c>
      <c r="B18" s="253">
        <v>764</v>
      </c>
      <c r="C18" s="219">
        <v>1091</v>
      </c>
      <c r="D18" s="219">
        <v>1222</v>
      </c>
      <c r="E18" s="122" t="s">
        <v>651</v>
      </c>
      <c r="F18" s="157"/>
      <c r="G18" s="158" t="s">
        <v>664</v>
      </c>
      <c r="H18" s="161"/>
      <c r="I18" s="122">
        <v>12000000</v>
      </c>
      <c r="J18" s="265"/>
      <c r="K18" s="261">
        <f t="shared" si="0"/>
        <v>12000000</v>
      </c>
      <c r="L18" s="220">
        <v>12000000</v>
      </c>
      <c r="M18" s="333">
        <f t="shared" si="1"/>
        <v>0</v>
      </c>
    </row>
    <row r="19" spans="1:13" ht="15">
      <c r="A19" s="216">
        <v>44066</v>
      </c>
      <c r="B19" s="253">
        <v>691</v>
      </c>
      <c r="C19" s="219">
        <v>1104</v>
      </c>
      <c r="D19" s="219">
        <v>1225</v>
      </c>
      <c r="E19" s="122" t="s">
        <v>650</v>
      </c>
      <c r="F19" s="157"/>
      <c r="G19" s="158" t="s">
        <v>665</v>
      </c>
      <c r="H19" s="161"/>
      <c r="I19" s="122">
        <v>4400000</v>
      </c>
      <c r="J19" s="265"/>
      <c r="K19" s="261">
        <f t="shared" si="0"/>
        <v>4400000</v>
      </c>
      <c r="L19" s="220">
        <v>4400000</v>
      </c>
      <c r="M19" s="333">
        <f t="shared" si="1"/>
        <v>0</v>
      </c>
    </row>
    <row r="20" spans="1:13" ht="15">
      <c r="A20" s="216">
        <v>44066</v>
      </c>
      <c r="B20" s="253">
        <v>783</v>
      </c>
      <c r="C20" s="219">
        <v>1093</v>
      </c>
      <c r="D20" s="219">
        <v>1229</v>
      </c>
      <c r="E20" s="122" t="s">
        <v>652</v>
      </c>
      <c r="F20" s="157"/>
      <c r="G20" s="158" t="s">
        <v>666</v>
      </c>
      <c r="H20" s="161"/>
      <c r="I20" s="122">
        <v>2223333</v>
      </c>
      <c r="J20" s="265"/>
      <c r="K20" s="261">
        <f t="shared" si="0"/>
        <v>2223333</v>
      </c>
      <c r="L20" s="220">
        <v>2223333</v>
      </c>
      <c r="M20" s="333">
        <f t="shared" si="1"/>
        <v>0</v>
      </c>
    </row>
    <row r="21" spans="1:13" ht="15">
      <c r="A21" s="216">
        <v>44066</v>
      </c>
      <c r="B21" s="253">
        <v>778</v>
      </c>
      <c r="C21" s="219">
        <v>1097</v>
      </c>
      <c r="D21" s="219">
        <v>1230</v>
      </c>
      <c r="E21" s="122" t="s">
        <v>650</v>
      </c>
      <c r="F21" s="157"/>
      <c r="G21" s="158" t="s">
        <v>667</v>
      </c>
      <c r="H21" s="161"/>
      <c r="I21" s="122">
        <v>3373333</v>
      </c>
      <c r="J21" s="265"/>
      <c r="K21" s="261">
        <f t="shared" si="0"/>
        <v>3373333</v>
      </c>
      <c r="L21" s="220">
        <v>3373333</v>
      </c>
      <c r="M21" s="333">
        <f t="shared" si="1"/>
        <v>0</v>
      </c>
    </row>
    <row r="22" spans="1:13" ht="15">
      <c r="A22" s="216">
        <v>44067</v>
      </c>
      <c r="B22" s="253">
        <v>775</v>
      </c>
      <c r="C22" s="219">
        <v>1092</v>
      </c>
      <c r="D22" s="219">
        <v>1234</v>
      </c>
      <c r="E22" s="122" t="s">
        <v>652</v>
      </c>
      <c r="F22" s="157"/>
      <c r="G22" s="158" t="s">
        <v>668</v>
      </c>
      <c r="H22" s="161"/>
      <c r="I22" s="122">
        <v>2300000</v>
      </c>
      <c r="J22" s="265"/>
      <c r="K22" s="261">
        <f t="shared" si="0"/>
        <v>2300000</v>
      </c>
      <c r="L22" s="220">
        <v>2300000</v>
      </c>
      <c r="M22" s="333">
        <f t="shared" si="1"/>
        <v>0</v>
      </c>
    </row>
    <row r="23" spans="1:13" ht="15">
      <c r="A23" s="216">
        <v>44067</v>
      </c>
      <c r="B23" s="253">
        <v>781</v>
      </c>
      <c r="C23" s="219">
        <v>1114</v>
      </c>
      <c r="D23" s="219">
        <v>1235</v>
      </c>
      <c r="E23" s="122" t="s">
        <v>650</v>
      </c>
      <c r="F23" s="157"/>
      <c r="G23" s="158" t="s">
        <v>669</v>
      </c>
      <c r="H23" s="161"/>
      <c r="I23" s="122">
        <v>3373333</v>
      </c>
      <c r="J23" s="265"/>
      <c r="K23" s="261">
        <f t="shared" si="0"/>
        <v>3373333</v>
      </c>
      <c r="L23" s="220">
        <v>3373333</v>
      </c>
      <c r="M23" s="333">
        <f t="shared" si="1"/>
        <v>0</v>
      </c>
    </row>
    <row r="24" spans="1:13" ht="15">
      <c r="A24" s="216">
        <v>44067</v>
      </c>
      <c r="B24" s="253">
        <v>784</v>
      </c>
      <c r="C24" s="219">
        <v>1109</v>
      </c>
      <c r="D24" s="219">
        <v>1237</v>
      </c>
      <c r="E24" s="122" t="s">
        <v>653</v>
      </c>
      <c r="F24" s="157"/>
      <c r="G24" s="158" t="s">
        <v>670</v>
      </c>
      <c r="H24" s="161"/>
      <c r="I24" s="122">
        <v>3200000</v>
      </c>
      <c r="J24" s="265"/>
      <c r="K24" s="261">
        <f t="shared" si="0"/>
        <v>3200000</v>
      </c>
      <c r="L24" s="220">
        <v>3200000</v>
      </c>
      <c r="M24" s="333">
        <f t="shared" si="1"/>
        <v>0</v>
      </c>
    </row>
    <row r="25" spans="1:13" ht="15">
      <c r="A25" s="216">
        <v>44067</v>
      </c>
      <c r="B25" s="253">
        <v>739</v>
      </c>
      <c r="C25" s="219">
        <v>1059</v>
      </c>
      <c r="D25" s="219">
        <v>1241</v>
      </c>
      <c r="E25" s="122" t="s">
        <v>646</v>
      </c>
      <c r="F25" s="157"/>
      <c r="G25" s="158" t="s">
        <v>671</v>
      </c>
      <c r="H25" s="161"/>
      <c r="I25" s="122">
        <v>6333334</v>
      </c>
      <c r="J25" s="265">
        <v>1333334</v>
      </c>
      <c r="K25" s="261">
        <f t="shared" si="0"/>
        <v>5000000</v>
      </c>
      <c r="L25" s="336">
        <v>5000000</v>
      </c>
      <c r="M25" s="333">
        <f t="shared" si="1"/>
        <v>0</v>
      </c>
    </row>
    <row r="26" spans="1:13" ht="15">
      <c r="A26" s="216">
        <v>44067</v>
      </c>
      <c r="B26" s="253">
        <v>769</v>
      </c>
      <c r="C26" s="219">
        <v>1117</v>
      </c>
      <c r="D26" s="219">
        <v>1247</v>
      </c>
      <c r="E26" s="122" t="s">
        <v>650</v>
      </c>
      <c r="F26" s="157"/>
      <c r="G26" s="158" t="s">
        <v>672</v>
      </c>
      <c r="H26" s="161"/>
      <c r="I26" s="122">
        <v>3373333</v>
      </c>
      <c r="J26" s="265"/>
      <c r="K26" s="261">
        <f t="shared" si="0"/>
        <v>3373333</v>
      </c>
      <c r="L26" s="220">
        <v>3373333</v>
      </c>
      <c r="M26" s="333">
        <f t="shared" si="1"/>
        <v>0</v>
      </c>
    </row>
    <row r="27" spans="1:13" ht="15">
      <c r="A27" s="216">
        <v>44067</v>
      </c>
      <c r="B27" s="253">
        <v>782</v>
      </c>
      <c r="C27" s="219">
        <v>1111</v>
      </c>
      <c r="D27" s="219">
        <v>1258</v>
      </c>
      <c r="E27" s="122" t="s">
        <v>652</v>
      </c>
      <c r="F27" s="157"/>
      <c r="G27" s="158" t="s">
        <v>673</v>
      </c>
      <c r="H27" s="161"/>
      <c r="I27" s="122">
        <v>6440000</v>
      </c>
      <c r="J27" s="265"/>
      <c r="K27" s="261">
        <f t="shared" si="0"/>
        <v>6440000</v>
      </c>
      <c r="L27" s="220">
        <v>6440000</v>
      </c>
      <c r="M27" s="333">
        <f t="shared" si="1"/>
        <v>0</v>
      </c>
    </row>
    <row r="28" spans="1:13" ht="15">
      <c r="A28" s="216">
        <v>44067</v>
      </c>
      <c r="B28" s="253">
        <v>768</v>
      </c>
      <c r="C28" s="219">
        <v>1118</v>
      </c>
      <c r="D28" s="219">
        <v>1273</v>
      </c>
      <c r="E28" s="122" t="s">
        <v>650</v>
      </c>
      <c r="F28" s="157"/>
      <c r="G28" s="158" t="s">
        <v>674</v>
      </c>
      <c r="H28" s="161"/>
      <c r="I28" s="122">
        <v>4400000</v>
      </c>
      <c r="J28" s="265"/>
      <c r="K28" s="261">
        <f t="shared" si="0"/>
        <v>4400000</v>
      </c>
      <c r="L28" s="220">
        <v>4400000</v>
      </c>
      <c r="M28" s="333">
        <f t="shared" si="1"/>
        <v>0</v>
      </c>
    </row>
    <row r="29" spans="1:13" ht="15">
      <c r="A29" s="216">
        <v>44067</v>
      </c>
      <c r="B29" s="253">
        <v>779</v>
      </c>
      <c r="C29" s="219">
        <v>1110</v>
      </c>
      <c r="D29" s="219">
        <v>1278</v>
      </c>
      <c r="E29" s="122" t="s">
        <v>652</v>
      </c>
      <c r="F29" s="157"/>
      <c r="G29" s="158" t="s">
        <v>675</v>
      </c>
      <c r="H29" s="161"/>
      <c r="I29" s="122">
        <v>1916667</v>
      </c>
      <c r="J29" s="265"/>
      <c r="K29" s="261">
        <f t="shared" si="0"/>
        <v>1916667</v>
      </c>
      <c r="L29" s="220">
        <v>1916667</v>
      </c>
      <c r="M29" s="333">
        <f t="shared" si="1"/>
        <v>0</v>
      </c>
    </row>
    <row r="30" spans="1:13" ht="15">
      <c r="A30" s="216">
        <v>44067</v>
      </c>
      <c r="B30" s="253">
        <v>770</v>
      </c>
      <c r="C30" s="219">
        <v>1113</v>
      </c>
      <c r="D30" s="219">
        <v>1280</v>
      </c>
      <c r="E30" s="122" t="s">
        <v>651</v>
      </c>
      <c r="F30" s="157"/>
      <c r="G30" s="158" t="s">
        <v>676</v>
      </c>
      <c r="H30" s="161"/>
      <c r="I30" s="122">
        <v>7560000</v>
      </c>
      <c r="J30" s="265"/>
      <c r="K30" s="261">
        <f t="shared" si="0"/>
        <v>7560000</v>
      </c>
      <c r="L30" s="220">
        <v>7560000</v>
      </c>
      <c r="M30" s="333">
        <f t="shared" si="1"/>
        <v>0</v>
      </c>
    </row>
    <row r="31" spans="1:13" ht="15">
      <c r="A31" s="216">
        <v>44081</v>
      </c>
      <c r="B31" s="253">
        <v>793</v>
      </c>
      <c r="C31" s="219">
        <v>1126</v>
      </c>
      <c r="D31" s="219">
        <v>1288</v>
      </c>
      <c r="E31" s="122" t="s">
        <v>789</v>
      </c>
      <c r="F31" s="157"/>
      <c r="G31" s="158" t="s">
        <v>802</v>
      </c>
      <c r="H31" s="161"/>
      <c r="I31" s="122">
        <v>1166667</v>
      </c>
      <c r="J31" s="265">
        <v>1166667</v>
      </c>
      <c r="K31" s="261">
        <f t="shared" si="0"/>
        <v>0</v>
      </c>
      <c r="L31" s="220"/>
      <c r="M31" s="333">
        <f t="shared" si="1"/>
        <v>0</v>
      </c>
    </row>
    <row r="32" spans="1:13" ht="15">
      <c r="A32" s="216">
        <v>44088</v>
      </c>
      <c r="B32" s="253">
        <v>780</v>
      </c>
      <c r="C32" s="219">
        <v>1108</v>
      </c>
      <c r="D32" s="219">
        <v>1306</v>
      </c>
      <c r="E32" s="122" t="s">
        <v>653</v>
      </c>
      <c r="F32" s="157"/>
      <c r="G32" s="158" t="s">
        <v>803</v>
      </c>
      <c r="H32" s="161"/>
      <c r="I32" s="122">
        <v>16000000</v>
      </c>
      <c r="J32" s="265">
        <v>14533333</v>
      </c>
      <c r="K32" s="261">
        <f t="shared" si="0"/>
        <v>1466667</v>
      </c>
      <c r="L32" s="220">
        <v>1466667</v>
      </c>
      <c r="M32" s="333">
        <f t="shared" si="1"/>
        <v>0</v>
      </c>
    </row>
    <row r="33" spans="1:13" ht="15">
      <c r="A33" s="216">
        <v>44090</v>
      </c>
      <c r="B33" s="253">
        <v>799</v>
      </c>
      <c r="C33" s="219">
        <v>1137</v>
      </c>
      <c r="D33" s="219">
        <v>1311</v>
      </c>
      <c r="E33" s="122" t="s">
        <v>651</v>
      </c>
      <c r="F33" s="157"/>
      <c r="G33" s="158" t="s">
        <v>804</v>
      </c>
      <c r="H33" s="161"/>
      <c r="I33" s="122">
        <v>8000000</v>
      </c>
      <c r="J33" s="265"/>
      <c r="K33" s="261">
        <f t="shared" si="0"/>
        <v>8000000</v>
      </c>
      <c r="L33" s="220">
        <v>8000000</v>
      </c>
      <c r="M33" s="333">
        <f t="shared" si="1"/>
        <v>0</v>
      </c>
    </row>
    <row r="34" spans="1:13" ht="15">
      <c r="A34" s="216">
        <v>44096</v>
      </c>
      <c r="B34" s="253">
        <v>804</v>
      </c>
      <c r="C34" s="219">
        <v>1163</v>
      </c>
      <c r="D34" s="219">
        <v>1366</v>
      </c>
      <c r="E34" s="122" t="s">
        <v>790</v>
      </c>
      <c r="F34" s="157"/>
      <c r="G34" s="158" t="s">
        <v>805</v>
      </c>
      <c r="H34" s="161"/>
      <c r="I34" s="122">
        <v>2240000</v>
      </c>
      <c r="J34" s="265">
        <v>2240000</v>
      </c>
      <c r="K34" s="261">
        <f t="shared" si="0"/>
        <v>0</v>
      </c>
      <c r="L34" s="220"/>
      <c r="M34" s="333">
        <f t="shared" si="1"/>
        <v>0</v>
      </c>
    </row>
    <row r="35" spans="1:13" ht="15">
      <c r="A35" s="216">
        <v>44097</v>
      </c>
      <c r="B35" s="253">
        <v>809</v>
      </c>
      <c r="C35" s="219">
        <v>1206</v>
      </c>
      <c r="D35" s="219">
        <v>1399</v>
      </c>
      <c r="E35" s="122" t="s">
        <v>640</v>
      </c>
      <c r="F35" s="157"/>
      <c r="G35" s="158" t="s">
        <v>806</v>
      </c>
      <c r="H35" s="161"/>
      <c r="I35" s="122">
        <v>8000000</v>
      </c>
      <c r="J35" s="265">
        <v>500000</v>
      </c>
      <c r="K35" s="261">
        <f t="shared" si="0"/>
        <v>7500000</v>
      </c>
      <c r="L35" s="220">
        <v>7500000</v>
      </c>
      <c r="M35" s="333">
        <f t="shared" si="1"/>
        <v>0</v>
      </c>
    </row>
    <row r="36" spans="1:13" ht="15">
      <c r="A36" s="216">
        <v>44097</v>
      </c>
      <c r="B36" s="253">
        <v>808</v>
      </c>
      <c r="C36" s="219">
        <v>1194</v>
      </c>
      <c r="D36" s="219">
        <v>1400</v>
      </c>
      <c r="E36" s="122" t="s">
        <v>791</v>
      </c>
      <c r="F36" s="157"/>
      <c r="G36" s="158" t="s">
        <v>807</v>
      </c>
      <c r="H36" s="161"/>
      <c r="I36" s="122">
        <v>3600000</v>
      </c>
      <c r="J36" s="265"/>
      <c r="K36" s="261">
        <f t="shared" si="0"/>
        <v>3600000</v>
      </c>
      <c r="L36" s="220">
        <v>3600000</v>
      </c>
      <c r="M36" s="333">
        <f t="shared" si="1"/>
        <v>0</v>
      </c>
    </row>
    <row r="37" spans="1:13" ht="15">
      <c r="A37" s="216">
        <v>44098</v>
      </c>
      <c r="B37" s="253">
        <v>320</v>
      </c>
      <c r="C37" s="219">
        <v>1286</v>
      </c>
      <c r="D37" s="219">
        <v>1412</v>
      </c>
      <c r="E37" s="122" t="s">
        <v>792</v>
      </c>
      <c r="F37" s="157"/>
      <c r="G37" s="158" t="s">
        <v>291</v>
      </c>
      <c r="H37" s="161"/>
      <c r="I37" s="122">
        <v>4400000</v>
      </c>
      <c r="J37" s="265"/>
      <c r="K37" s="261">
        <f t="shared" si="0"/>
        <v>4400000</v>
      </c>
      <c r="L37" s="337">
        <v>4400000</v>
      </c>
      <c r="M37" s="333">
        <f t="shared" si="1"/>
        <v>0</v>
      </c>
    </row>
    <row r="38" spans="1:13" ht="15">
      <c r="A38" s="216">
        <v>44099</v>
      </c>
      <c r="B38" s="253">
        <v>828</v>
      </c>
      <c r="C38" s="219">
        <v>1307</v>
      </c>
      <c r="D38" s="219">
        <v>1428</v>
      </c>
      <c r="E38" s="122" t="s">
        <v>793</v>
      </c>
      <c r="F38" s="157"/>
      <c r="G38" s="158" t="s">
        <v>808</v>
      </c>
      <c r="H38" s="161"/>
      <c r="I38" s="122">
        <v>4060000</v>
      </c>
      <c r="J38" s="265"/>
      <c r="K38" s="261">
        <f t="shared" si="0"/>
        <v>4060000</v>
      </c>
      <c r="L38" s="220">
        <v>4060000</v>
      </c>
      <c r="M38" s="333">
        <f t="shared" si="1"/>
        <v>0</v>
      </c>
    </row>
    <row r="39" spans="1:13" ht="15">
      <c r="A39" s="216">
        <v>44099</v>
      </c>
      <c r="B39" s="253">
        <v>825</v>
      </c>
      <c r="C39" s="219">
        <v>1309</v>
      </c>
      <c r="D39" s="219">
        <v>1429</v>
      </c>
      <c r="E39" s="122" t="s">
        <v>794</v>
      </c>
      <c r="F39" s="157"/>
      <c r="G39" s="158" t="s">
        <v>401</v>
      </c>
      <c r="H39" s="161"/>
      <c r="I39" s="122">
        <v>5220000</v>
      </c>
      <c r="J39" s="265"/>
      <c r="K39" s="261">
        <f t="shared" si="0"/>
        <v>5220000</v>
      </c>
      <c r="L39" s="220">
        <v>5220000</v>
      </c>
      <c r="M39" s="333">
        <f t="shared" si="1"/>
        <v>0</v>
      </c>
    </row>
    <row r="40" spans="1:13" ht="15">
      <c r="A40" s="216">
        <v>44099</v>
      </c>
      <c r="B40" s="253">
        <v>819</v>
      </c>
      <c r="C40" s="219">
        <v>1290</v>
      </c>
      <c r="D40" s="219">
        <v>1430</v>
      </c>
      <c r="E40" s="122" t="s">
        <v>795</v>
      </c>
      <c r="F40" s="157"/>
      <c r="G40" s="158" t="s">
        <v>809</v>
      </c>
      <c r="H40" s="161"/>
      <c r="I40" s="122">
        <v>4060000</v>
      </c>
      <c r="J40" s="265"/>
      <c r="K40" s="261">
        <f t="shared" si="0"/>
        <v>4060000</v>
      </c>
      <c r="L40" s="220">
        <v>4060000</v>
      </c>
      <c r="M40" s="333">
        <f t="shared" si="1"/>
        <v>0</v>
      </c>
    </row>
    <row r="41" spans="1:13" ht="15">
      <c r="A41" s="216">
        <v>44099</v>
      </c>
      <c r="B41" s="253">
        <v>104</v>
      </c>
      <c r="C41" s="219">
        <v>1325</v>
      </c>
      <c r="D41" s="219">
        <v>1433</v>
      </c>
      <c r="E41" s="160" t="s">
        <v>796</v>
      </c>
      <c r="F41" s="157"/>
      <c r="G41" s="158" t="s">
        <v>191</v>
      </c>
      <c r="H41" s="161"/>
      <c r="I41" s="220">
        <v>5400000</v>
      </c>
      <c r="J41" s="261"/>
      <c r="K41" s="261">
        <f t="shared" si="0"/>
        <v>5400000</v>
      </c>
      <c r="L41" s="220">
        <v>5400000</v>
      </c>
      <c r="M41" s="333">
        <f t="shared" si="1"/>
        <v>0</v>
      </c>
    </row>
    <row r="42" spans="1:13" ht="15">
      <c r="A42" s="216">
        <v>44099</v>
      </c>
      <c r="B42" s="253">
        <v>579</v>
      </c>
      <c r="C42" s="219">
        <v>1323</v>
      </c>
      <c r="D42" s="219">
        <v>1434</v>
      </c>
      <c r="E42" s="160" t="s">
        <v>797</v>
      </c>
      <c r="F42" s="157"/>
      <c r="G42" s="158" t="s">
        <v>406</v>
      </c>
      <c r="H42" s="161"/>
      <c r="I42" s="220">
        <v>3900000</v>
      </c>
      <c r="J42" s="261"/>
      <c r="K42" s="261">
        <f t="shared" si="0"/>
        <v>3900000</v>
      </c>
      <c r="L42" s="220">
        <v>3900000</v>
      </c>
      <c r="M42" s="333">
        <f t="shared" si="1"/>
        <v>0</v>
      </c>
    </row>
    <row r="43" spans="1:13" ht="15">
      <c r="A43" s="216">
        <v>44099</v>
      </c>
      <c r="B43" s="253">
        <v>830</v>
      </c>
      <c r="C43" s="219">
        <v>1306</v>
      </c>
      <c r="D43" s="219">
        <v>1443</v>
      </c>
      <c r="E43" s="160" t="s">
        <v>798</v>
      </c>
      <c r="F43" s="157"/>
      <c r="G43" s="158" t="s">
        <v>810</v>
      </c>
      <c r="H43" s="161"/>
      <c r="I43" s="220">
        <v>4480000</v>
      </c>
      <c r="J43" s="261">
        <v>280000</v>
      </c>
      <c r="K43" s="261">
        <f t="shared" si="0"/>
        <v>4200000</v>
      </c>
      <c r="L43" s="220">
        <v>4200000</v>
      </c>
      <c r="M43" s="333">
        <f t="shared" si="1"/>
        <v>0</v>
      </c>
    </row>
    <row r="44" spans="1:13" ht="15">
      <c r="A44" s="216">
        <v>44099</v>
      </c>
      <c r="B44" s="253">
        <v>827</v>
      </c>
      <c r="C44" s="219">
        <v>1313</v>
      </c>
      <c r="D44" s="219">
        <v>1445</v>
      </c>
      <c r="E44" s="160" t="s">
        <v>799</v>
      </c>
      <c r="F44" s="157"/>
      <c r="G44" s="158" t="s">
        <v>811</v>
      </c>
      <c r="H44" s="161"/>
      <c r="I44" s="220">
        <v>4760000</v>
      </c>
      <c r="J44" s="261">
        <v>560000</v>
      </c>
      <c r="K44" s="261">
        <f t="shared" si="0"/>
        <v>4200000</v>
      </c>
      <c r="L44" s="220">
        <v>4200000</v>
      </c>
      <c r="M44" s="333">
        <f t="shared" si="1"/>
        <v>0</v>
      </c>
    </row>
    <row r="45" spans="1:13" ht="15">
      <c r="A45" s="216">
        <v>44099</v>
      </c>
      <c r="B45" s="253">
        <v>840</v>
      </c>
      <c r="C45" s="219">
        <v>1332</v>
      </c>
      <c r="D45" s="219">
        <v>1447</v>
      </c>
      <c r="E45" s="160" t="s">
        <v>800</v>
      </c>
      <c r="F45" s="157"/>
      <c r="G45" s="158" t="s">
        <v>812</v>
      </c>
      <c r="H45" s="161"/>
      <c r="I45" s="220">
        <v>6600000</v>
      </c>
      <c r="J45" s="261">
        <v>600000</v>
      </c>
      <c r="K45" s="261">
        <f t="shared" si="0"/>
        <v>6000000</v>
      </c>
      <c r="L45" s="338">
        <v>6000000</v>
      </c>
      <c r="M45" s="333">
        <f t="shared" si="1"/>
        <v>0</v>
      </c>
    </row>
    <row r="46" spans="1:13" ht="15">
      <c r="A46" s="216">
        <v>44099</v>
      </c>
      <c r="B46" s="253">
        <v>838</v>
      </c>
      <c r="C46" s="219">
        <v>1308</v>
      </c>
      <c r="D46" s="219">
        <v>1448</v>
      </c>
      <c r="E46" s="160" t="s">
        <v>801</v>
      </c>
      <c r="F46" s="157"/>
      <c r="G46" s="158" t="s">
        <v>403</v>
      </c>
      <c r="H46" s="161"/>
      <c r="I46" s="220">
        <v>4480000</v>
      </c>
      <c r="J46" s="261">
        <v>280000</v>
      </c>
      <c r="K46" s="261">
        <f t="shared" si="0"/>
        <v>4200000</v>
      </c>
      <c r="L46" s="220">
        <v>4200000</v>
      </c>
      <c r="M46" s="333">
        <f t="shared" si="1"/>
        <v>0</v>
      </c>
    </row>
    <row r="47" spans="1:13" ht="15">
      <c r="A47" s="255">
        <v>44125</v>
      </c>
      <c r="B47" s="253" t="s">
        <v>1034</v>
      </c>
      <c r="C47" s="219" t="s">
        <v>962</v>
      </c>
      <c r="D47" s="219" t="s">
        <v>963</v>
      </c>
      <c r="E47" s="160" t="s">
        <v>1066</v>
      </c>
      <c r="F47" s="157"/>
      <c r="G47" s="158" t="s">
        <v>194</v>
      </c>
      <c r="H47" s="161"/>
      <c r="I47" s="220">
        <v>1613333</v>
      </c>
      <c r="J47" s="261"/>
      <c r="K47" s="261">
        <f t="shared" si="0"/>
        <v>1613333</v>
      </c>
      <c r="L47" s="220">
        <v>1613333</v>
      </c>
      <c r="M47" s="333">
        <f t="shared" si="1"/>
        <v>0</v>
      </c>
    </row>
    <row r="48" spans="1:13" ht="15">
      <c r="A48" s="255">
        <v>44125</v>
      </c>
      <c r="B48" s="253" t="s">
        <v>1035</v>
      </c>
      <c r="C48" s="219" t="s">
        <v>964</v>
      </c>
      <c r="D48" s="219" t="s">
        <v>965</v>
      </c>
      <c r="E48" s="160" t="s">
        <v>1067</v>
      </c>
      <c r="F48" s="157"/>
      <c r="G48" s="158" t="s">
        <v>193</v>
      </c>
      <c r="H48" s="161"/>
      <c r="I48" s="220">
        <v>5000000</v>
      </c>
      <c r="J48" s="261"/>
      <c r="K48" s="261">
        <f t="shared" si="0"/>
        <v>5000000</v>
      </c>
      <c r="L48" s="220">
        <v>5000000</v>
      </c>
      <c r="M48" s="333">
        <f t="shared" si="1"/>
        <v>0</v>
      </c>
    </row>
    <row r="49" spans="1:13" ht="15">
      <c r="A49" s="255">
        <v>44125</v>
      </c>
      <c r="B49" s="253" t="s">
        <v>1036</v>
      </c>
      <c r="C49" s="219" t="s">
        <v>967</v>
      </c>
      <c r="D49" s="219" t="s">
        <v>968</v>
      </c>
      <c r="E49" s="160" t="s">
        <v>1068</v>
      </c>
      <c r="F49" s="157"/>
      <c r="G49" s="158" t="s">
        <v>198</v>
      </c>
      <c r="H49" s="161"/>
      <c r="I49" s="220">
        <v>5000000</v>
      </c>
      <c r="J49" s="261"/>
      <c r="K49" s="261">
        <f t="shared" si="0"/>
        <v>5000000</v>
      </c>
      <c r="L49" s="220">
        <v>5000000</v>
      </c>
      <c r="M49" s="333">
        <f t="shared" si="1"/>
        <v>0</v>
      </c>
    </row>
    <row r="50" spans="1:13" ht="15">
      <c r="A50" s="255">
        <v>44125</v>
      </c>
      <c r="B50" s="253" t="s">
        <v>1037</v>
      </c>
      <c r="C50" s="219" t="s">
        <v>969</v>
      </c>
      <c r="D50" s="219" t="s">
        <v>970</v>
      </c>
      <c r="E50" s="160" t="s">
        <v>1069</v>
      </c>
      <c r="F50" s="157"/>
      <c r="G50" s="158" t="s">
        <v>199</v>
      </c>
      <c r="H50" s="161"/>
      <c r="I50" s="220">
        <v>5000000</v>
      </c>
      <c r="J50" s="261"/>
      <c r="K50" s="261">
        <f t="shared" si="0"/>
        <v>5000000</v>
      </c>
      <c r="L50" s="339">
        <v>5000000</v>
      </c>
      <c r="M50" s="333">
        <f t="shared" si="1"/>
        <v>0</v>
      </c>
    </row>
    <row r="51" spans="1:13" ht="15">
      <c r="A51" s="255">
        <v>44125</v>
      </c>
      <c r="B51" s="253" t="s">
        <v>1038</v>
      </c>
      <c r="C51" s="219" t="s">
        <v>971</v>
      </c>
      <c r="D51" s="219" t="s">
        <v>972</v>
      </c>
      <c r="E51" s="160" t="s">
        <v>1070</v>
      </c>
      <c r="F51" s="157"/>
      <c r="G51" s="158" t="s">
        <v>197</v>
      </c>
      <c r="H51" s="161"/>
      <c r="I51" s="220">
        <v>1680000</v>
      </c>
      <c r="J51" s="261"/>
      <c r="K51" s="261">
        <f t="shared" si="0"/>
        <v>1680000</v>
      </c>
      <c r="L51" s="220">
        <v>1680000</v>
      </c>
      <c r="M51" s="333">
        <f t="shared" si="1"/>
        <v>0</v>
      </c>
    </row>
    <row r="52" spans="1:13" ht="15">
      <c r="A52" s="255">
        <v>44125</v>
      </c>
      <c r="B52" s="253" t="s">
        <v>907</v>
      </c>
      <c r="C52" s="219" t="s">
        <v>974</v>
      </c>
      <c r="D52" s="219" t="s">
        <v>975</v>
      </c>
      <c r="E52" s="160" t="s">
        <v>1071</v>
      </c>
      <c r="F52" s="157"/>
      <c r="G52" s="158" t="s">
        <v>195</v>
      </c>
      <c r="H52" s="161"/>
      <c r="I52" s="220">
        <v>5500000</v>
      </c>
      <c r="J52" s="261"/>
      <c r="K52" s="261">
        <f t="shared" si="0"/>
        <v>5500000</v>
      </c>
      <c r="L52" s="220">
        <v>5500000</v>
      </c>
      <c r="M52" s="333">
        <f t="shared" si="1"/>
        <v>0</v>
      </c>
    </row>
    <row r="53" spans="1:13" ht="15">
      <c r="A53" s="255">
        <v>44125</v>
      </c>
      <c r="B53" s="253" t="s">
        <v>1040</v>
      </c>
      <c r="C53" s="219" t="s">
        <v>976</v>
      </c>
      <c r="D53" s="219" t="s">
        <v>977</v>
      </c>
      <c r="E53" s="160" t="s">
        <v>1072</v>
      </c>
      <c r="F53" s="157"/>
      <c r="G53" s="158" t="s">
        <v>1027</v>
      </c>
      <c r="H53" s="161"/>
      <c r="I53" s="220">
        <v>8333333</v>
      </c>
      <c r="J53" s="261">
        <v>3333333</v>
      </c>
      <c r="K53" s="261">
        <f t="shared" si="0"/>
        <v>5000000</v>
      </c>
      <c r="L53" s="220">
        <v>5000000</v>
      </c>
      <c r="M53" s="333">
        <f t="shared" si="1"/>
        <v>0</v>
      </c>
    </row>
    <row r="54" spans="1:13" ht="15">
      <c r="A54" s="255">
        <v>44125</v>
      </c>
      <c r="B54" s="253" t="s">
        <v>1041</v>
      </c>
      <c r="C54" s="219" t="s">
        <v>978</v>
      </c>
      <c r="D54" s="219" t="s">
        <v>979</v>
      </c>
      <c r="E54" s="160" t="s">
        <v>1073</v>
      </c>
      <c r="F54" s="157"/>
      <c r="G54" s="158" t="s">
        <v>205</v>
      </c>
      <c r="H54" s="161"/>
      <c r="I54" s="220">
        <v>4500000</v>
      </c>
      <c r="J54" s="261"/>
      <c r="K54" s="261">
        <f t="shared" si="0"/>
        <v>4500000</v>
      </c>
      <c r="L54" s="340">
        <v>4500000</v>
      </c>
      <c r="M54" s="333">
        <f t="shared" si="1"/>
        <v>0</v>
      </c>
    </row>
    <row r="55" spans="1:13" ht="15">
      <c r="A55" s="255">
        <v>44125</v>
      </c>
      <c r="B55" s="253" t="s">
        <v>917</v>
      </c>
      <c r="C55" s="219" t="s">
        <v>980</v>
      </c>
      <c r="D55" s="219" t="s">
        <v>981</v>
      </c>
      <c r="E55" s="160" t="s">
        <v>1074</v>
      </c>
      <c r="F55" s="157"/>
      <c r="G55" s="158" t="s">
        <v>201</v>
      </c>
      <c r="H55" s="161"/>
      <c r="I55" s="220">
        <v>4200000</v>
      </c>
      <c r="J55" s="261"/>
      <c r="K55" s="261">
        <f t="shared" si="0"/>
        <v>4200000</v>
      </c>
      <c r="L55" s="220">
        <v>4200000</v>
      </c>
      <c r="M55" s="333">
        <f t="shared" si="1"/>
        <v>0</v>
      </c>
    </row>
    <row r="56" spans="1:13" ht="15">
      <c r="A56" s="255">
        <v>44125</v>
      </c>
      <c r="B56" s="253" t="s">
        <v>1042</v>
      </c>
      <c r="C56" s="219" t="s">
        <v>982</v>
      </c>
      <c r="D56" s="219" t="s">
        <v>983</v>
      </c>
      <c r="E56" s="160" t="s">
        <v>1075</v>
      </c>
      <c r="F56" s="157"/>
      <c r="G56" s="158" t="s">
        <v>204</v>
      </c>
      <c r="H56" s="161"/>
      <c r="I56" s="220">
        <v>6186667</v>
      </c>
      <c r="J56" s="261"/>
      <c r="K56" s="261">
        <f t="shared" si="0"/>
        <v>6186667</v>
      </c>
      <c r="L56" s="220">
        <v>6186667</v>
      </c>
      <c r="M56" s="333">
        <f t="shared" si="1"/>
        <v>0</v>
      </c>
    </row>
    <row r="57" spans="1:13" ht="15">
      <c r="A57" s="255">
        <v>44126</v>
      </c>
      <c r="B57" s="253" t="s">
        <v>1043</v>
      </c>
      <c r="C57" s="219" t="s">
        <v>984</v>
      </c>
      <c r="D57" s="219" t="s">
        <v>985</v>
      </c>
      <c r="E57" s="160" t="s">
        <v>1076</v>
      </c>
      <c r="F57" s="157"/>
      <c r="G57" s="158" t="s">
        <v>407</v>
      </c>
      <c r="H57" s="161"/>
      <c r="I57" s="220">
        <v>7920000</v>
      </c>
      <c r="J57" s="261">
        <v>3520000</v>
      </c>
      <c r="K57" s="261">
        <f t="shared" si="0"/>
        <v>4400000</v>
      </c>
      <c r="L57" s="220">
        <v>4400000</v>
      </c>
      <c r="M57" s="333">
        <f t="shared" si="1"/>
        <v>0</v>
      </c>
    </row>
    <row r="58" spans="1:13" ht="15">
      <c r="A58" s="255">
        <v>44126</v>
      </c>
      <c r="B58" s="253" t="s">
        <v>1044</v>
      </c>
      <c r="C58" s="219" t="s">
        <v>986</v>
      </c>
      <c r="D58" s="219" t="s">
        <v>987</v>
      </c>
      <c r="E58" s="160" t="s">
        <v>1077</v>
      </c>
      <c r="F58" s="157"/>
      <c r="G58" s="158" t="s">
        <v>189</v>
      </c>
      <c r="H58" s="161"/>
      <c r="I58" s="220">
        <v>10193334</v>
      </c>
      <c r="J58" s="261">
        <v>4793334</v>
      </c>
      <c r="K58" s="261">
        <f t="shared" si="0"/>
        <v>5400000</v>
      </c>
      <c r="L58" s="220">
        <v>5400000</v>
      </c>
      <c r="M58" s="333">
        <f t="shared" si="1"/>
        <v>0</v>
      </c>
    </row>
    <row r="59" spans="1:13" ht="15">
      <c r="A59" s="255">
        <v>44126</v>
      </c>
      <c r="B59" s="253" t="s">
        <v>1045</v>
      </c>
      <c r="C59" s="219" t="s">
        <v>988</v>
      </c>
      <c r="D59" s="219" t="s">
        <v>989</v>
      </c>
      <c r="E59" s="160" t="s">
        <v>1078</v>
      </c>
      <c r="F59" s="157"/>
      <c r="G59" s="158" t="s">
        <v>203</v>
      </c>
      <c r="H59" s="161"/>
      <c r="I59" s="220">
        <v>5500000</v>
      </c>
      <c r="J59" s="261"/>
      <c r="K59" s="261">
        <f t="shared" si="0"/>
        <v>5500000</v>
      </c>
      <c r="L59" s="220">
        <v>5500000</v>
      </c>
      <c r="M59" s="333">
        <f t="shared" si="1"/>
        <v>0</v>
      </c>
    </row>
    <row r="60" spans="1:13" ht="15">
      <c r="A60" s="255">
        <v>44126</v>
      </c>
      <c r="B60" s="253" t="s">
        <v>1047</v>
      </c>
      <c r="C60" s="219" t="s">
        <v>990</v>
      </c>
      <c r="D60" s="219" t="s">
        <v>991</v>
      </c>
      <c r="E60" s="160" t="s">
        <v>1079</v>
      </c>
      <c r="F60" s="157"/>
      <c r="G60" s="158" t="s">
        <v>1029</v>
      </c>
      <c r="H60" s="161"/>
      <c r="I60" s="220">
        <v>4200000</v>
      </c>
      <c r="J60" s="261"/>
      <c r="K60" s="261">
        <f t="shared" si="0"/>
        <v>4200000</v>
      </c>
      <c r="L60" s="220">
        <v>4200000</v>
      </c>
      <c r="M60" s="333">
        <f t="shared" si="1"/>
        <v>0</v>
      </c>
    </row>
    <row r="61" spans="1:13" ht="15">
      <c r="A61" s="255">
        <v>44126</v>
      </c>
      <c r="B61" s="253" t="s">
        <v>1048</v>
      </c>
      <c r="C61" s="219" t="s">
        <v>992</v>
      </c>
      <c r="D61" s="219" t="s">
        <v>993</v>
      </c>
      <c r="E61" s="160" t="s">
        <v>1080</v>
      </c>
      <c r="F61" s="157"/>
      <c r="G61" s="158" t="s">
        <v>212</v>
      </c>
      <c r="H61" s="161"/>
      <c r="I61" s="220">
        <v>1960000</v>
      </c>
      <c r="J61" s="261"/>
      <c r="K61" s="261">
        <f t="shared" si="0"/>
        <v>1960000</v>
      </c>
      <c r="L61" s="220">
        <v>1960000</v>
      </c>
      <c r="M61" s="333">
        <f t="shared" si="1"/>
        <v>0</v>
      </c>
    </row>
    <row r="62" spans="1:13" ht="15">
      <c r="A62" s="255">
        <v>44126</v>
      </c>
      <c r="B62" s="253" t="s">
        <v>1049</v>
      </c>
      <c r="C62" s="219" t="s">
        <v>994</v>
      </c>
      <c r="D62" s="219" t="s">
        <v>995</v>
      </c>
      <c r="E62" s="160" t="s">
        <v>1081</v>
      </c>
      <c r="F62" s="157"/>
      <c r="G62" s="158" t="s">
        <v>82</v>
      </c>
      <c r="H62" s="161"/>
      <c r="I62" s="220">
        <v>4200000</v>
      </c>
      <c r="J62" s="261"/>
      <c r="K62" s="261">
        <f t="shared" si="0"/>
        <v>4200000</v>
      </c>
      <c r="L62" s="220">
        <v>4200000</v>
      </c>
      <c r="M62" s="333">
        <f t="shared" si="1"/>
        <v>0</v>
      </c>
    </row>
    <row r="63" spans="1:13" ht="15">
      <c r="A63" s="255">
        <v>44126</v>
      </c>
      <c r="B63" s="253" t="s">
        <v>1050</v>
      </c>
      <c r="C63" s="219" t="s">
        <v>996</v>
      </c>
      <c r="D63" s="219" t="s">
        <v>997</v>
      </c>
      <c r="E63" s="160" t="s">
        <v>1082</v>
      </c>
      <c r="F63" s="157"/>
      <c r="G63" s="158" t="s">
        <v>292</v>
      </c>
      <c r="H63" s="161"/>
      <c r="I63" s="220">
        <v>4200000</v>
      </c>
      <c r="J63" s="261"/>
      <c r="K63" s="261">
        <f t="shared" si="0"/>
        <v>4200000</v>
      </c>
      <c r="L63" s="220">
        <v>4200000</v>
      </c>
      <c r="M63" s="333">
        <f t="shared" si="1"/>
        <v>0</v>
      </c>
    </row>
    <row r="64" spans="1:13" ht="15">
      <c r="A64" s="255">
        <v>44126</v>
      </c>
      <c r="B64" s="253" t="s">
        <v>1052</v>
      </c>
      <c r="C64" s="219" t="s">
        <v>998</v>
      </c>
      <c r="D64" s="219" t="s">
        <v>999</v>
      </c>
      <c r="E64" s="160" t="s">
        <v>1083</v>
      </c>
      <c r="F64" s="157"/>
      <c r="G64" s="158" t="s">
        <v>298</v>
      </c>
      <c r="H64" s="161"/>
      <c r="I64" s="220">
        <v>2000000</v>
      </c>
      <c r="J64" s="261"/>
      <c r="K64" s="261">
        <f t="shared" si="0"/>
        <v>2000000</v>
      </c>
      <c r="L64" s="341">
        <v>2000000</v>
      </c>
      <c r="M64" s="333">
        <f t="shared" si="1"/>
        <v>0</v>
      </c>
    </row>
    <row r="65" spans="1:13" ht="15">
      <c r="A65" s="255">
        <v>44126</v>
      </c>
      <c r="B65" s="253" t="s">
        <v>1053</v>
      </c>
      <c r="C65" s="219" t="s">
        <v>1000</v>
      </c>
      <c r="D65" s="219" t="s">
        <v>1001</v>
      </c>
      <c r="E65" s="160" t="s">
        <v>1084</v>
      </c>
      <c r="F65" s="157"/>
      <c r="G65" s="158" t="s">
        <v>1030</v>
      </c>
      <c r="H65" s="161"/>
      <c r="I65" s="220">
        <v>49741284</v>
      </c>
      <c r="J65" s="261"/>
      <c r="K65" s="261">
        <f t="shared" si="0"/>
        <v>49741284</v>
      </c>
      <c r="L65" s="220">
        <v>49741284</v>
      </c>
      <c r="M65" s="333">
        <f t="shared" si="1"/>
        <v>0</v>
      </c>
    </row>
    <row r="66" spans="1:13" ht="15">
      <c r="A66" s="255">
        <v>44126</v>
      </c>
      <c r="B66" s="253" t="s">
        <v>1054</v>
      </c>
      <c r="C66" s="219" t="s">
        <v>1002</v>
      </c>
      <c r="D66" s="219" t="s">
        <v>1003</v>
      </c>
      <c r="E66" s="160" t="s">
        <v>1085</v>
      </c>
      <c r="F66" s="157"/>
      <c r="G66" s="158" t="s">
        <v>299</v>
      </c>
      <c r="H66" s="161"/>
      <c r="I66" s="220">
        <v>2000000</v>
      </c>
      <c r="J66" s="261"/>
      <c r="K66" s="261">
        <f t="shared" si="0"/>
        <v>2000000</v>
      </c>
      <c r="L66" s="342">
        <v>2000000</v>
      </c>
      <c r="M66" s="333">
        <f t="shared" si="1"/>
        <v>0</v>
      </c>
    </row>
    <row r="67" spans="1:13" ht="15">
      <c r="A67" s="255">
        <v>44126</v>
      </c>
      <c r="B67" s="253" t="s">
        <v>1055</v>
      </c>
      <c r="C67" s="219" t="s">
        <v>1004</v>
      </c>
      <c r="D67" s="219" t="s">
        <v>1005</v>
      </c>
      <c r="E67" s="160" t="s">
        <v>1086</v>
      </c>
      <c r="F67" s="157"/>
      <c r="G67" s="158" t="s">
        <v>1031</v>
      </c>
      <c r="H67" s="161"/>
      <c r="I67" s="220">
        <v>5339167</v>
      </c>
      <c r="J67" s="261"/>
      <c r="K67" s="261">
        <f t="shared" si="0"/>
        <v>5339167</v>
      </c>
      <c r="L67" s="220">
        <v>5339167</v>
      </c>
      <c r="M67" s="333">
        <f t="shared" si="1"/>
        <v>0</v>
      </c>
    </row>
    <row r="68" spans="1:13" ht="15">
      <c r="A68" s="255">
        <v>44126</v>
      </c>
      <c r="B68" s="253" t="s">
        <v>1056</v>
      </c>
      <c r="C68" s="219" t="s">
        <v>1006</v>
      </c>
      <c r="D68" s="219" t="s">
        <v>1007</v>
      </c>
      <c r="E68" s="160" t="s">
        <v>1087</v>
      </c>
      <c r="F68" s="157"/>
      <c r="G68" s="158" t="s">
        <v>211</v>
      </c>
      <c r="H68" s="161"/>
      <c r="I68" s="220">
        <v>5400000</v>
      </c>
      <c r="J68" s="261"/>
      <c r="K68" s="261">
        <f t="shared" si="0"/>
        <v>5400000</v>
      </c>
      <c r="L68" s="220">
        <v>5400000</v>
      </c>
      <c r="M68" s="333">
        <f t="shared" si="1"/>
        <v>0</v>
      </c>
    </row>
    <row r="69" spans="1:13" ht="15">
      <c r="A69" s="255">
        <v>44126</v>
      </c>
      <c r="B69" s="253" t="s">
        <v>1057</v>
      </c>
      <c r="C69" s="219" t="s">
        <v>1008</v>
      </c>
      <c r="D69" s="219" t="s">
        <v>1009</v>
      </c>
      <c r="E69" s="160" t="s">
        <v>1088</v>
      </c>
      <c r="F69" s="157"/>
      <c r="G69" s="158" t="s">
        <v>75</v>
      </c>
      <c r="H69" s="161"/>
      <c r="I69" s="220">
        <v>6400000</v>
      </c>
      <c r="J69" s="261"/>
      <c r="K69" s="261">
        <f t="shared" si="0"/>
        <v>6400000</v>
      </c>
      <c r="L69" s="220">
        <v>6400000</v>
      </c>
      <c r="M69" s="333">
        <f t="shared" si="1"/>
        <v>0</v>
      </c>
    </row>
    <row r="70" spans="1:13" ht="15">
      <c r="A70" s="255">
        <v>44126</v>
      </c>
      <c r="B70" s="253" t="s">
        <v>1058</v>
      </c>
      <c r="C70" s="219" t="s">
        <v>1010</v>
      </c>
      <c r="D70" s="219" t="s">
        <v>1011</v>
      </c>
      <c r="E70" s="160" t="s">
        <v>1089</v>
      </c>
      <c r="F70" s="157"/>
      <c r="G70" s="158" t="s">
        <v>1032</v>
      </c>
      <c r="H70" s="161"/>
      <c r="I70" s="220">
        <v>10750254</v>
      </c>
      <c r="J70" s="244"/>
      <c r="K70" s="261">
        <f t="shared" si="0"/>
        <v>10750254</v>
      </c>
      <c r="L70" s="264">
        <v>10750254</v>
      </c>
      <c r="M70" s="333">
        <f t="shared" si="1"/>
        <v>0</v>
      </c>
    </row>
    <row r="71" spans="1:13" ht="15">
      <c r="A71" s="255">
        <v>44126</v>
      </c>
      <c r="B71" s="253" t="s">
        <v>1060</v>
      </c>
      <c r="C71" s="219" t="s">
        <v>1013</v>
      </c>
      <c r="D71" s="219" t="s">
        <v>1014</v>
      </c>
      <c r="E71" s="160" t="s">
        <v>1090</v>
      </c>
      <c r="F71" s="157"/>
      <c r="G71" s="158" t="s">
        <v>84</v>
      </c>
      <c r="H71" s="161"/>
      <c r="I71" s="220">
        <v>4200000</v>
      </c>
      <c r="J71" s="244"/>
      <c r="K71" s="261">
        <f t="shared" si="0"/>
        <v>4200000</v>
      </c>
      <c r="L71" s="264">
        <v>4200000</v>
      </c>
      <c r="M71" s="333">
        <f t="shared" si="1"/>
        <v>0</v>
      </c>
    </row>
    <row r="72" spans="1:13" ht="15">
      <c r="A72" s="255">
        <v>44126</v>
      </c>
      <c r="B72" s="253" t="s">
        <v>1061</v>
      </c>
      <c r="C72" s="219" t="s">
        <v>1015</v>
      </c>
      <c r="D72" s="219" t="s">
        <v>1016</v>
      </c>
      <c r="E72" s="160" t="s">
        <v>1091</v>
      </c>
      <c r="F72" s="157"/>
      <c r="G72" s="158" t="s">
        <v>294</v>
      </c>
      <c r="H72" s="161"/>
      <c r="I72" s="220">
        <v>6407000</v>
      </c>
      <c r="J72" s="244"/>
      <c r="K72" s="261">
        <f t="shared" si="2" ref="K72:K122">+I72-J72</f>
        <v>6407000</v>
      </c>
      <c r="L72" s="264">
        <v>6407000</v>
      </c>
      <c r="M72" s="333">
        <f t="shared" si="3" ref="M72:M122">+K72-L72</f>
        <v>0</v>
      </c>
    </row>
    <row r="73" spans="1:13" ht="15">
      <c r="A73" s="255">
        <v>44126</v>
      </c>
      <c r="B73" s="253" t="s">
        <v>1062</v>
      </c>
      <c r="C73" s="219" t="s">
        <v>1017</v>
      </c>
      <c r="D73" s="219" t="s">
        <v>1018</v>
      </c>
      <c r="E73" s="160" t="s">
        <v>1092</v>
      </c>
      <c r="F73" s="157"/>
      <c r="G73" s="158" t="s">
        <v>301</v>
      </c>
      <c r="H73" s="161"/>
      <c r="I73" s="220">
        <v>3333333</v>
      </c>
      <c r="J73" s="244"/>
      <c r="K73" s="261">
        <f t="shared" si="2"/>
        <v>3333333</v>
      </c>
      <c r="L73" s="264">
        <v>3333333</v>
      </c>
      <c r="M73" s="333">
        <f t="shared" si="3"/>
        <v>0</v>
      </c>
    </row>
    <row r="74" spans="1:13" ht="15">
      <c r="A74" s="255">
        <v>44126</v>
      </c>
      <c r="B74" s="253" t="s">
        <v>1063</v>
      </c>
      <c r="C74" s="219" t="s">
        <v>1020</v>
      </c>
      <c r="D74" s="219" t="s">
        <v>1021</v>
      </c>
      <c r="E74" s="160" t="s">
        <v>216</v>
      </c>
      <c r="F74" s="157"/>
      <c r="G74" s="158" t="s">
        <v>296</v>
      </c>
      <c r="H74" s="161"/>
      <c r="I74" s="220">
        <v>4400000</v>
      </c>
      <c r="J74" s="244"/>
      <c r="K74" s="261">
        <f t="shared" si="2"/>
        <v>4400000</v>
      </c>
      <c r="L74" s="264">
        <v>4400000</v>
      </c>
      <c r="M74" s="333">
        <f t="shared" si="3"/>
        <v>0</v>
      </c>
    </row>
    <row r="75" spans="1:13" ht="15">
      <c r="A75" s="255">
        <v>44126</v>
      </c>
      <c r="B75" s="253" t="s">
        <v>1064</v>
      </c>
      <c r="C75" s="219" t="s">
        <v>1022</v>
      </c>
      <c r="D75" s="219" t="s">
        <v>1023</v>
      </c>
      <c r="E75" s="160" t="s">
        <v>1093</v>
      </c>
      <c r="F75" s="157"/>
      <c r="G75" s="158" t="s">
        <v>196</v>
      </c>
      <c r="H75" s="161"/>
      <c r="I75" s="220">
        <v>3926667</v>
      </c>
      <c r="J75" s="244">
        <v>826667</v>
      </c>
      <c r="K75" s="261">
        <f t="shared" si="2"/>
        <v>3100000</v>
      </c>
      <c r="L75" s="264">
        <v>3100000</v>
      </c>
      <c r="M75" s="333">
        <f t="shared" si="3"/>
        <v>0</v>
      </c>
    </row>
    <row r="76" spans="1:13" ht="15">
      <c r="A76" s="255">
        <v>44126</v>
      </c>
      <c r="B76" s="253" t="s">
        <v>1065</v>
      </c>
      <c r="C76" s="219" t="s">
        <v>1024</v>
      </c>
      <c r="D76" s="219" t="s">
        <v>1025</v>
      </c>
      <c r="E76" s="160" t="s">
        <v>1094</v>
      </c>
      <c r="F76" s="157"/>
      <c r="G76" s="158" t="s">
        <v>290</v>
      </c>
      <c r="H76" s="161"/>
      <c r="I76" s="220">
        <v>5000000</v>
      </c>
      <c r="J76" s="261"/>
      <c r="K76" s="261">
        <f t="shared" si="2"/>
        <v>5000000</v>
      </c>
      <c r="L76" s="220">
        <v>5000000</v>
      </c>
      <c r="M76" s="333">
        <f t="shared" si="3"/>
        <v>0</v>
      </c>
    </row>
    <row r="77" spans="1:13" ht="15">
      <c r="A77" s="255">
        <v>44138</v>
      </c>
      <c r="B77" s="253" t="s">
        <v>1394</v>
      </c>
      <c r="C77" s="219" t="s">
        <v>1364</v>
      </c>
      <c r="D77" s="219" t="s">
        <v>1365</v>
      </c>
      <c r="E77" s="160" t="s">
        <v>1346</v>
      </c>
      <c r="F77" s="157"/>
      <c r="G77" s="238" t="s">
        <v>1328</v>
      </c>
      <c r="H77" s="161"/>
      <c r="I77" s="220">
        <v>5250000</v>
      </c>
      <c r="J77" s="244">
        <v>750000</v>
      </c>
      <c r="K77" s="261">
        <f t="shared" si="2"/>
        <v>4500000</v>
      </c>
      <c r="L77" s="264">
        <v>4500000</v>
      </c>
      <c r="M77" s="333">
        <f t="shared" si="3"/>
        <v>0</v>
      </c>
    </row>
    <row r="78" spans="1:13" ht="15">
      <c r="A78" s="255">
        <v>44138</v>
      </c>
      <c r="B78" s="253" t="s">
        <v>1395</v>
      </c>
      <c r="C78" s="219" t="s">
        <v>1366</v>
      </c>
      <c r="D78" s="219" t="s">
        <v>1367</v>
      </c>
      <c r="E78" s="160" t="s">
        <v>1347</v>
      </c>
      <c r="F78" s="157"/>
      <c r="G78" s="238" t="s">
        <v>295</v>
      </c>
      <c r="H78" s="161"/>
      <c r="I78" s="220">
        <v>6000000</v>
      </c>
      <c r="J78" s="244"/>
      <c r="K78" s="261">
        <f t="shared" si="2"/>
        <v>6000000</v>
      </c>
      <c r="L78" s="264">
        <v>6000000</v>
      </c>
      <c r="M78" s="333">
        <f t="shared" si="3"/>
        <v>0</v>
      </c>
    </row>
    <row r="79" spans="1:13" ht="15">
      <c r="A79" s="255">
        <v>44139</v>
      </c>
      <c r="B79" s="253" t="s">
        <v>1397</v>
      </c>
      <c r="C79" s="219" t="s">
        <v>959</v>
      </c>
      <c r="D79" s="219" t="s">
        <v>1369</v>
      </c>
      <c r="E79" s="160" t="s">
        <v>1348</v>
      </c>
      <c r="F79" s="157"/>
      <c r="G79" s="238" t="s">
        <v>1330</v>
      </c>
      <c r="H79" s="161"/>
      <c r="I79" s="220">
        <v>6233334</v>
      </c>
      <c r="J79" s="244">
        <v>733334</v>
      </c>
      <c r="K79" s="261">
        <f t="shared" si="2"/>
        <v>5500000</v>
      </c>
      <c r="L79" s="264">
        <v>5500000</v>
      </c>
      <c r="M79" s="333">
        <f t="shared" si="3"/>
        <v>0</v>
      </c>
    </row>
    <row r="80" spans="1:13" ht="15">
      <c r="A80" s="255">
        <v>44139</v>
      </c>
      <c r="B80" s="253" t="s">
        <v>1398</v>
      </c>
      <c r="C80" s="219" t="s">
        <v>1370</v>
      </c>
      <c r="D80" s="219" t="s">
        <v>1371</v>
      </c>
      <c r="E80" s="160" t="s">
        <v>1349</v>
      </c>
      <c r="F80" s="157"/>
      <c r="G80" s="238" t="s">
        <v>1331</v>
      </c>
      <c r="H80" s="161"/>
      <c r="I80" s="220">
        <v>4840000</v>
      </c>
      <c r="J80" s="244">
        <v>1466667</v>
      </c>
      <c r="K80" s="261">
        <f t="shared" si="2"/>
        <v>3373333</v>
      </c>
      <c r="L80" s="264">
        <v>3373333</v>
      </c>
      <c r="M80" s="333">
        <f t="shared" si="3"/>
        <v>0</v>
      </c>
    </row>
    <row r="81" spans="1:13" ht="15">
      <c r="A81" s="255">
        <v>44140</v>
      </c>
      <c r="B81" s="253" t="s">
        <v>1399</v>
      </c>
      <c r="C81" s="219" t="s">
        <v>960</v>
      </c>
      <c r="D81" s="219" t="s">
        <v>1372</v>
      </c>
      <c r="E81" s="160" t="s">
        <v>1350</v>
      </c>
      <c r="F81" s="157"/>
      <c r="G81" s="238" t="s">
        <v>1332</v>
      </c>
      <c r="H81" s="161"/>
      <c r="I81" s="220">
        <v>6233333</v>
      </c>
      <c r="J81" s="244">
        <v>733333</v>
      </c>
      <c r="K81" s="261">
        <f t="shared" si="2"/>
        <v>5500000</v>
      </c>
      <c r="L81" s="264">
        <v>5500000</v>
      </c>
      <c r="M81" s="333">
        <f t="shared" si="3"/>
        <v>0</v>
      </c>
    </row>
    <row r="82" spans="1:13" ht="15">
      <c r="A82" s="255">
        <v>44142</v>
      </c>
      <c r="B82" s="253" t="s">
        <v>1400</v>
      </c>
      <c r="C82" s="219" t="s">
        <v>1373</v>
      </c>
      <c r="D82" s="219" t="s">
        <v>1374</v>
      </c>
      <c r="E82" s="160" t="s">
        <v>1351</v>
      </c>
      <c r="F82" s="157"/>
      <c r="G82" s="238" t="s">
        <v>76</v>
      </c>
      <c r="H82" s="161"/>
      <c r="I82" s="220">
        <v>4200000</v>
      </c>
      <c r="J82" s="244"/>
      <c r="K82" s="261">
        <f t="shared" si="2"/>
        <v>4200000</v>
      </c>
      <c r="L82" s="264">
        <v>4200000</v>
      </c>
      <c r="M82" s="333">
        <f t="shared" si="3"/>
        <v>0</v>
      </c>
    </row>
    <row r="83" spans="1:13" ht="15">
      <c r="A83" s="255">
        <v>44144</v>
      </c>
      <c r="B83" s="253" t="s">
        <v>1401</v>
      </c>
      <c r="C83" s="219" t="s">
        <v>1265</v>
      </c>
      <c r="D83" s="219" t="s">
        <v>1375</v>
      </c>
      <c r="E83" s="160" t="s">
        <v>1352</v>
      </c>
      <c r="F83" s="157"/>
      <c r="G83" s="238" t="s">
        <v>210</v>
      </c>
      <c r="H83" s="161"/>
      <c r="I83" s="220">
        <v>5720000</v>
      </c>
      <c r="J83" s="244">
        <v>1320000</v>
      </c>
      <c r="K83" s="261">
        <f t="shared" si="2"/>
        <v>4400000</v>
      </c>
      <c r="L83" s="264">
        <v>4400000</v>
      </c>
      <c r="M83" s="333">
        <f t="shared" si="3"/>
        <v>0</v>
      </c>
    </row>
    <row r="84" spans="1:13" ht="15">
      <c r="A84" s="255">
        <v>44144</v>
      </c>
      <c r="B84" s="253" t="s">
        <v>1402</v>
      </c>
      <c r="C84" s="219" t="s">
        <v>1120</v>
      </c>
      <c r="D84" s="219" t="s">
        <v>1376</v>
      </c>
      <c r="E84" s="160" t="s">
        <v>1353</v>
      </c>
      <c r="F84" s="157"/>
      <c r="G84" s="238" t="s">
        <v>1333</v>
      </c>
      <c r="H84" s="161"/>
      <c r="I84" s="220">
        <v>4620000</v>
      </c>
      <c r="J84" s="244">
        <v>420000</v>
      </c>
      <c r="K84" s="261">
        <f t="shared" si="2"/>
        <v>4200000</v>
      </c>
      <c r="L84" s="264">
        <v>4200000</v>
      </c>
      <c r="M84" s="333">
        <f t="shared" si="3"/>
        <v>0</v>
      </c>
    </row>
    <row r="85" spans="1:13" ht="15">
      <c r="A85" s="255">
        <v>44145</v>
      </c>
      <c r="B85" s="253" t="s">
        <v>1403</v>
      </c>
      <c r="C85" s="219" t="s">
        <v>963</v>
      </c>
      <c r="D85" s="219" t="s">
        <v>1377</v>
      </c>
      <c r="E85" s="160" t="s">
        <v>1093</v>
      </c>
      <c r="F85" s="157"/>
      <c r="G85" s="238" t="s">
        <v>200</v>
      </c>
      <c r="H85" s="161"/>
      <c r="I85" s="220">
        <v>2560000</v>
      </c>
      <c r="J85" s="261">
        <v>160000</v>
      </c>
      <c r="K85" s="261">
        <f t="shared" si="2"/>
        <v>2400000</v>
      </c>
      <c r="L85" s="220">
        <v>2400000</v>
      </c>
      <c r="M85" s="333">
        <f t="shared" si="3"/>
        <v>0</v>
      </c>
    </row>
    <row r="86" spans="1:13" ht="15">
      <c r="A86" s="255">
        <v>44145</v>
      </c>
      <c r="B86" s="253" t="s">
        <v>1404</v>
      </c>
      <c r="C86" s="219" t="s">
        <v>973</v>
      </c>
      <c r="D86" s="219" t="s">
        <v>1378</v>
      </c>
      <c r="E86" s="160" t="s">
        <v>1354</v>
      </c>
      <c r="F86" s="157"/>
      <c r="G86" s="238" t="s">
        <v>1334</v>
      </c>
      <c r="H86" s="161"/>
      <c r="I86" s="220">
        <v>7700000</v>
      </c>
      <c r="J86" s="261">
        <v>980000</v>
      </c>
      <c r="K86" s="261">
        <f t="shared" si="2"/>
        <v>6720000</v>
      </c>
      <c r="L86" s="220">
        <v>6720000</v>
      </c>
      <c r="M86" s="333">
        <f t="shared" si="3"/>
        <v>0</v>
      </c>
    </row>
    <row r="87" spans="1:13" ht="15">
      <c r="A87" s="216">
        <v>44153</v>
      </c>
      <c r="B87" s="253" t="s">
        <v>1149</v>
      </c>
      <c r="C87" s="219" t="s">
        <v>1205</v>
      </c>
      <c r="D87" s="219" t="s">
        <v>1379</v>
      </c>
      <c r="E87" s="160" t="s">
        <v>1355</v>
      </c>
      <c r="F87" s="157"/>
      <c r="G87" s="238" t="s">
        <v>192</v>
      </c>
      <c r="H87" s="161"/>
      <c r="I87" s="220">
        <v>3960000</v>
      </c>
      <c r="J87" s="261"/>
      <c r="K87" s="261">
        <f t="shared" si="2"/>
        <v>3960000</v>
      </c>
      <c r="L87" s="220">
        <v>3960000</v>
      </c>
      <c r="M87" s="333">
        <f t="shared" si="3"/>
        <v>0</v>
      </c>
    </row>
    <row r="88" spans="1:13" ht="15">
      <c r="A88" s="216">
        <v>44153</v>
      </c>
      <c r="B88" s="253" t="s">
        <v>1405</v>
      </c>
      <c r="C88" s="219" t="s">
        <v>1380</v>
      </c>
      <c r="D88" s="219" t="s">
        <v>1381</v>
      </c>
      <c r="E88" s="160" t="s">
        <v>1356</v>
      </c>
      <c r="F88" s="157"/>
      <c r="G88" s="238" t="s">
        <v>1335</v>
      </c>
      <c r="H88" s="161"/>
      <c r="I88" s="220">
        <v>9166667</v>
      </c>
      <c r="J88" s="261">
        <v>1650000</v>
      </c>
      <c r="K88" s="261">
        <f t="shared" si="2"/>
        <v>7516667</v>
      </c>
      <c r="L88" s="220">
        <v>7516667</v>
      </c>
      <c r="M88" s="333">
        <f t="shared" si="3"/>
        <v>0</v>
      </c>
    </row>
    <row r="89" spans="1:13" ht="15">
      <c r="A89" s="216">
        <v>44155</v>
      </c>
      <c r="B89" s="253" t="s">
        <v>1406</v>
      </c>
      <c r="C89" s="219" t="s">
        <v>1279</v>
      </c>
      <c r="D89" s="219" t="s">
        <v>1382</v>
      </c>
      <c r="E89" s="160" t="s">
        <v>1357</v>
      </c>
      <c r="F89" s="157"/>
      <c r="G89" s="238" t="s">
        <v>1336</v>
      </c>
      <c r="H89" s="161"/>
      <c r="I89" s="220">
        <v>3600000</v>
      </c>
      <c r="J89" s="261">
        <v>560000</v>
      </c>
      <c r="K89" s="261">
        <f t="shared" si="2"/>
        <v>3040000</v>
      </c>
      <c r="L89" s="343">
        <v>3040000</v>
      </c>
      <c r="M89" s="333">
        <f t="shared" si="3"/>
        <v>0</v>
      </c>
    </row>
    <row r="90" spans="1:13" ht="15">
      <c r="A90" s="216">
        <v>44155</v>
      </c>
      <c r="B90" s="253" t="s">
        <v>1407</v>
      </c>
      <c r="C90" s="219" t="s">
        <v>1129</v>
      </c>
      <c r="D90" s="219" t="s">
        <v>1383</v>
      </c>
      <c r="E90" s="160" t="s">
        <v>1358</v>
      </c>
      <c r="F90" s="157"/>
      <c r="G90" s="238" t="s">
        <v>1337</v>
      </c>
      <c r="H90" s="161"/>
      <c r="I90" s="220">
        <v>8000000</v>
      </c>
      <c r="J90" s="261">
        <v>600000</v>
      </c>
      <c r="K90" s="261">
        <f t="shared" si="2"/>
        <v>7400000</v>
      </c>
      <c r="L90" s="220">
        <v>7400000</v>
      </c>
      <c r="M90" s="333">
        <f t="shared" si="3"/>
        <v>0</v>
      </c>
    </row>
    <row r="91" spans="1:13" ht="15">
      <c r="A91" s="216">
        <v>44158</v>
      </c>
      <c r="B91" s="253" t="s">
        <v>1408</v>
      </c>
      <c r="C91" s="219" t="s">
        <v>1210</v>
      </c>
      <c r="D91" s="219" t="s">
        <v>1384</v>
      </c>
      <c r="E91" s="160" t="s">
        <v>1357</v>
      </c>
      <c r="F91" s="157"/>
      <c r="G91" s="238" t="s">
        <v>1338</v>
      </c>
      <c r="H91" s="161"/>
      <c r="I91" s="220">
        <v>3600000</v>
      </c>
      <c r="J91" s="261">
        <v>560000</v>
      </c>
      <c r="K91" s="261">
        <f t="shared" si="2"/>
        <v>3040000</v>
      </c>
      <c r="L91" s="220">
        <v>3040000</v>
      </c>
      <c r="M91" s="333">
        <f t="shared" si="3"/>
        <v>0</v>
      </c>
    </row>
    <row r="92" spans="1:13" ht="15">
      <c r="A92" s="216">
        <v>44159</v>
      </c>
      <c r="B92" s="253" t="s">
        <v>1409</v>
      </c>
      <c r="C92" s="219" t="s">
        <v>1281</v>
      </c>
      <c r="D92" s="219" t="s">
        <v>1385</v>
      </c>
      <c r="E92" s="160" t="s">
        <v>1359</v>
      </c>
      <c r="F92" s="157"/>
      <c r="G92" s="238" t="s">
        <v>1339</v>
      </c>
      <c r="H92" s="161"/>
      <c r="I92" s="220">
        <v>5666667</v>
      </c>
      <c r="J92" s="261">
        <v>666667</v>
      </c>
      <c r="K92" s="261">
        <f t="shared" si="2"/>
        <v>5000000</v>
      </c>
      <c r="L92" s="220">
        <v>5000000</v>
      </c>
      <c r="M92" s="333">
        <f t="shared" si="3"/>
        <v>0</v>
      </c>
    </row>
    <row r="93" spans="1:13" ht="15">
      <c r="A93" s="216">
        <v>44159</v>
      </c>
      <c r="B93" s="253" t="s">
        <v>1410</v>
      </c>
      <c r="C93" s="219" t="s">
        <v>1212</v>
      </c>
      <c r="D93" s="219" t="s">
        <v>1386</v>
      </c>
      <c r="E93" s="160" t="s">
        <v>1357</v>
      </c>
      <c r="F93" s="157"/>
      <c r="G93" s="238" t="s">
        <v>1340</v>
      </c>
      <c r="H93" s="161"/>
      <c r="I93" s="220">
        <v>3200000</v>
      </c>
      <c r="J93" s="261">
        <v>320000</v>
      </c>
      <c r="K93" s="261">
        <f t="shared" si="2"/>
        <v>2880000</v>
      </c>
      <c r="L93" s="220">
        <v>2880000</v>
      </c>
      <c r="M93" s="333">
        <f t="shared" si="3"/>
        <v>0</v>
      </c>
    </row>
    <row r="94" spans="1:13" ht="15">
      <c r="A94" s="216">
        <v>44159</v>
      </c>
      <c r="B94" s="253" t="s">
        <v>1411</v>
      </c>
      <c r="C94" s="219" t="s">
        <v>1211</v>
      </c>
      <c r="D94" s="219" t="s">
        <v>1387</v>
      </c>
      <c r="E94" s="160" t="s">
        <v>1357</v>
      </c>
      <c r="F94" s="157"/>
      <c r="G94" s="238" t="s">
        <v>1341</v>
      </c>
      <c r="H94" s="161"/>
      <c r="I94" s="220">
        <v>3200000</v>
      </c>
      <c r="J94" s="261">
        <v>400000</v>
      </c>
      <c r="K94" s="261">
        <f t="shared" si="2"/>
        <v>2800000</v>
      </c>
      <c r="L94" s="220">
        <v>2800000</v>
      </c>
      <c r="M94" s="333">
        <f t="shared" si="3"/>
        <v>0</v>
      </c>
    </row>
    <row r="95" spans="1:13" ht="15">
      <c r="A95" s="216">
        <v>44160</v>
      </c>
      <c r="B95" s="253" t="s">
        <v>1412</v>
      </c>
      <c r="C95" s="219" t="s">
        <v>1223</v>
      </c>
      <c r="D95" s="219" t="s">
        <v>1388</v>
      </c>
      <c r="E95" s="160" t="s">
        <v>1360</v>
      </c>
      <c r="F95" s="157"/>
      <c r="G95" s="238" t="s">
        <v>1342</v>
      </c>
      <c r="H95" s="161"/>
      <c r="I95" s="220">
        <v>124638629</v>
      </c>
      <c r="J95" s="261"/>
      <c r="K95" s="261">
        <f t="shared" si="2"/>
        <v>124638629</v>
      </c>
      <c r="L95" s="363">
        <v>124638629</v>
      </c>
      <c r="M95" s="333">
        <f t="shared" si="3"/>
        <v>0</v>
      </c>
    </row>
    <row r="96" spans="1:13" ht="15">
      <c r="A96" s="216">
        <v>44160</v>
      </c>
      <c r="B96" s="253" t="s">
        <v>1051</v>
      </c>
      <c r="C96" s="219" t="s">
        <v>1389</v>
      </c>
      <c r="D96" s="219" t="s">
        <v>1390</v>
      </c>
      <c r="E96" s="160" t="s">
        <v>1361</v>
      </c>
      <c r="F96" s="157"/>
      <c r="G96" s="238" t="s">
        <v>209</v>
      </c>
      <c r="H96" s="161"/>
      <c r="I96" s="220">
        <v>5400000</v>
      </c>
      <c r="J96" s="244"/>
      <c r="K96" s="261">
        <f t="shared" si="2"/>
        <v>5400000</v>
      </c>
      <c r="L96" s="264">
        <v>5400000</v>
      </c>
      <c r="M96" s="333">
        <f t="shared" si="3"/>
        <v>0</v>
      </c>
    </row>
    <row r="97" spans="1:13" ht="15">
      <c r="A97" s="216">
        <v>44161</v>
      </c>
      <c r="B97" s="253" t="s">
        <v>1413</v>
      </c>
      <c r="C97" s="219" t="s">
        <v>1219</v>
      </c>
      <c r="D97" s="219" t="s">
        <v>1391</v>
      </c>
      <c r="E97" s="160" t="s">
        <v>1362</v>
      </c>
      <c r="F97" s="157"/>
      <c r="G97" s="238" t="s">
        <v>1343</v>
      </c>
      <c r="H97" s="161"/>
      <c r="I97" s="220">
        <v>5200000</v>
      </c>
      <c r="J97" s="244">
        <v>1200000</v>
      </c>
      <c r="K97" s="261">
        <f t="shared" si="2"/>
        <v>4000000</v>
      </c>
      <c r="L97" s="264">
        <v>4000000</v>
      </c>
      <c r="M97" s="333">
        <f t="shared" si="3"/>
        <v>0</v>
      </c>
    </row>
    <row r="98" spans="1:13" ht="15">
      <c r="A98" s="216">
        <v>44162</v>
      </c>
      <c r="B98" s="253" t="s">
        <v>1414</v>
      </c>
      <c r="C98" s="219" t="s">
        <v>1215</v>
      </c>
      <c r="D98" s="219" t="s">
        <v>1392</v>
      </c>
      <c r="E98" s="160" t="s">
        <v>1363</v>
      </c>
      <c r="F98" s="157"/>
      <c r="G98" s="238" t="s">
        <v>1344</v>
      </c>
      <c r="H98" s="161"/>
      <c r="I98" s="220">
        <v>5833333</v>
      </c>
      <c r="J98" s="261">
        <v>166666</v>
      </c>
      <c r="K98" s="261">
        <f t="shared" si="2"/>
        <v>5666667</v>
      </c>
      <c r="L98" s="220">
        <v>5666667</v>
      </c>
      <c r="M98" s="333">
        <f t="shared" si="3"/>
        <v>0</v>
      </c>
    </row>
    <row r="99" spans="1:13" ht="12" customHeight="1">
      <c r="A99" s="216">
        <v>44162</v>
      </c>
      <c r="B99" s="253" t="s">
        <v>1272</v>
      </c>
      <c r="C99" s="219" t="s">
        <v>1283</v>
      </c>
      <c r="D99" s="219" t="s">
        <v>1393</v>
      </c>
      <c r="E99" s="160" t="s">
        <v>1357</v>
      </c>
      <c r="F99" s="157"/>
      <c r="G99" s="238" t="s">
        <v>1345</v>
      </c>
      <c r="H99" s="161"/>
      <c r="I99" s="220">
        <v>2800000</v>
      </c>
      <c r="J99" s="261">
        <v>80000</v>
      </c>
      <c r="K99" s="261">
        <f t="shared" si="2"/>
        <v>2720000</v>
      </c>
      <c r="L99" s="220">
        <v>2720000</v>
      </c>
      <c r="M99" s="333">
        <f t="shared" si="3"/>
        <v>0</v>
      </c>
    </row>
    <row r="100" spans="1:13" ht="15" customHeight="1">
      <c r="A100" s="216">
        <v>44167</v>
      </c>
      <c r="B100" s="253" t="s">
        <v>1762</v>
      </c>
      <c r="C100" s="219" t="s">
        <v>1001</v>
      </c>
      <c r="D100" s="219" t="s">
        <v>1735</v>
      </c>
      <c r="E100" s="160" t="s">
        <v>1717</v>
      </c>
      <c r="F100" s="157"/>
      <c r="G100" s="238" t="s">
        <v>1710</v>
      </c>
      <c r="H100" s="161"/>
      <c r="I100" s="220">
        <v>2560000</v>
      </c>
      <c r="J100" s="261">
        <v>240000</v>
      </c>
      <c r="K100" s="261">
        <f t="shared" si="2"/>
        <v>2320000</v>
      </c>
      <c r="L100" s="220">
        <v>2320000</v>
      </c>
      <c r="M100" s="333">
        <f t="shared" si="3"/>
        <v>0</v>
      </c>
    </row>
    <row r="101" spans="1:13" ht="15" customHeight="1">
      <c r="A101" s="216">
        <v>44168</v>
      </c>
      <c r="B101" s="253" t="s">
        <v>1763</v>
      </c>
      <c r="C101" s="219" t="s">
        <v>1136</v>
      </c>
      <c r="D101" s="219" t="s">
        <v>1736</v>
      </c>
      <c r="E101" s="160" t="s">
        <v>1363</v>
      </c>
      <c r="F101" s="157"/>
      <c r="G101" s="238" t="s">
        <v>1711</v>
      </c>
      <c r="H101" s="161"/>
      <c r="I101" s="220">
        <v>5000000</v>
      </c>
      <c r="J101" s="261">
        <v>500000</v>
      </c>
      <c r="K101" s="261">
        <f t="shared" si="2"/>
        <v>4500000</v>
      </c>
      <c r="L101" s="220">
        <v>4500000</v>
      </c>
      <c r="M101" s="333">
        <f t="shared" si="3"/>
        <v>0</v>
      </c>
    </row>
    <row r="102" spans="1:13" ht="15" customHeight="1">
      <c r="A102" s="216">
        <v>44168</v>
      </c>
      <c r="B102" s="253" t="s">
        <v>1038</v>
      </c>
      <c r="C102" s="219" t="s">
        <v>1132</v>
      </c>
      <c r="D102" s="219" t="s">
        <v>1737</v>
      </c>
      <c r="E102" s="160" t="s">
        <v>1718</v>
      </c>
      <c r="F102" s="157"/>
      <c r="G102" s="238" t="s">
        <v>197</v>
      </c>
      <c r="H102" s="161"/>
      <c r="I102" s="220">
        <v>2520000</v>
      </c>
      <c r="J102" s="261"/>
      <c r="K102" s="261">
        <f t="shared" si="2"/>
        <v>2520000</v>
      </c>
      <c r="L102" s="220">
        <v>2520000</v>
      </c>
      <c r="M102" s="333">
        <f t="shared" si="3"/>
        <v>0</v>
      </c>
    </row>
    <row r="103" spans="1:13" ht="15" customHeight="1">
      <c r="A103" s="216">
        <v>44168</v>
      </c>
      <c r="B103" s="253" t="s">
        <v>1764</v>
      </c>
      <c r="C103" s="219" t="s">
        <v>1674</v>
      </c>
      <c r="D103" s="219" t="s">
        <v>1738</v>
      </c>
      <c r="E103" s="160" t="s">
        <v>1719</v>
      </c>
      <c r="F103" s="157"/>
      <c r="G103" s="238" t="s">
        <v>1712</v>
      </c>
      <c r="H103" s="161"/>
      <c r="I103" s="220">
        <v>6000000</v>
      </c>
      <c r="J103" s="261">
        <v>600000</v>
      </c>
      <c r="K103" s="261">
        <f t="shared" si="2"/>
        <v>5400000</v>
      </c>
      <c r="L103" s="220">
        <v>5400000</v>
      </c>
      <c r="M103" s="333">
        <f t="shared" si="3"/>
        <v>0</v>
      </c>
    </row>
    <row r="104" spans="1:13" ht="15" customHeight="1">
      <c r="A104" s="216">
        <v>44169</v>
      </c>
      <c r="B104" s="253" t="s">
        <v>1765</v>
      </c>
      <c r="C104" s="219" t="s">
        <v>1135</v>
      </c>
      <c r="D104" s="219" t="s">
        <v>1739</v>
      </c>
      <c r="E104" s="160" t="s">
        <v>1355</v>
      </c>
      <c r="F104" s="157"/>
      <c r="G104" s="238" t="s">
        <v>1713</v>
      </c>
      <c r="H104" s="161"/>
      <c r="I104" s="220">
        <v>4200000</v>
      </c>
      <c r="J104" s="261">
        <v>1260000</v>
      </c>
      <c r="K104" s="261">
        <f t="shared" si="2"/>
        <v>2940000</v>
      </c>
      <c r="L104" s="220">
        <v>2940000</v>
      </c>
      <c r="M104" s="333">
        <f t="shared" si="3"/>
        <v>0</v>
      </c>
    </row>
    <row r="105" spans="1:13" ht="15" customHeight="1">
      <c r="A105" s="216">
        <v>44172</v>
      </c>
      <c r="B105" s="253" t="s">
        <v>1766</v>
      </c>
      <c r="C105" s="219" t="s">
        <v>1019</v>
      </c>
      <c r="D105" s="219" t="s">
        <v>1740</v>
      </c>
      <c r="E105" s="160" t="s">
        <v>1720</v>
      </c>
      <c r="F105" s="157"/>
      <c r="G105" s="238" t="s">
        <v>399</v>
      </c>
      <c r="H105" s="161"/>
      <c r="I105" s="220">
        <v>1646667</v>
      </c>
      <c r="J105" s="261"/>
      <c r="K105" s="261">
        <f t="shared" si="2"/>
        <v>1646667</v>
      </c>
      <c r="L105" s="220">
        <v>1646667</v>
      </c>
      <c r="M105" s="333">
        <f t="shared" si="3"/>
        <v>0</v>
      </c>
    </row>
    <row r="106" spans="1:13" ht="15" customHeight="1">
      <c r="A106" s="216">
        <v>44172</v>
      </c>
      <c r="B106" s="253" t="s">
        <v>1481</v>
      </c>
      <c r="C106" s="219" t="s">
        <v>1741</v>
      </c>
      <c r="D106" s="219" t="s">
        <v>1742</v>
      </c>
      <c r="E106" s="160" t="s">
        <v>1721</v>
      </c>
      <c r="F106" s="157"/>
      <c r="G106" s="238" t="s">
        <v>1630</v>
      </c>
      <c r="H106" s="161"/>
      <c r="I106" s="220">
        <v>1306667</v>
      </c>
      <c r="J106" s="261">
        <v>560000</v>
      </c>
      <c r="K106" s="261">
        <f t="shared" si="2"/>
        <v>746667</v>
      </c>
      <c r="L106" s="220">
        <v>746667</v>
      </c>
      <c r="M106" s="333">
        <f t="shared" si="3"/>
        <v>0</v>
      </c>
    </row>
    <row r="107" spans="1:13" ht="15" customHeight="1">
      <c r="A107" s="216">
        <v>44172</v>
      </c>
      <c r="B107" s="253" t="s">
        <v>1767</v>
      </c>
      <c r="C107" s="219" t="s">
        <v>1291</v>
      </c>
      <c r="D107" s="219" t="s">
        <v>1743</v>
      </c>
      <c r="E107" s="160" t="s">
        <v>1722</v>
      </c>
      <c r="F107" s="157"/>
      <c r="G107" s="238" t="s">
        <v>1714</v>
      </c>
      <c r="H107" s="161"/>
      <c r="I107" s="220">
        <v>676667</v>
      </c>
      <c r="J107" s="261"/>
      <c r="K107" s="261">
        <f t="shared" si="2"/>
        <v>676667</v>
      </c>
      <c r="L107" s="220">
        <v>676667</v>
      </c>
      <c r="M107" s="333">
        <f t="shared" si="3"/>
        <v>0</v>
      </c>
    </row>
    <row r="108" spans="1:13" ht="15" customHeight="1">
      <c r="A108" s="216">
        <v>44172</v>
      </c>
      <c r="B108" s="253" t="s">
        <v>1768</v>
      </c>
      <c r="C108" s="219" t="s">
        <v>1225</v>
      </c>
      <c r="D108" s="219" t="s">
        <v>1744</v>
      </c>
      <c r="E108" s="160" t="s">
        <v>1723</v>
      </c>
      <c r="F108" s="157"/>
      <c r="G108" s="238" t="s">
        <v>672</v>
      </c>
      <c r="H108" s="161"/>
      <c r="I108" s="220">
        <v>1026667</v>
      </c>
      <c r="J108" s="261"/>
      <c r="K108" s="261">
        <f t="shared" si="2"/>
        <v>1026667</v>
      </c>
      <c r="L108" s="220">
        <v>1026667</v>
      </c>
      <c r="M108" s="333">
        <f t="shared" si="3"/>
        <v>0</v>
      </c>
    </row>
    <row r="109" spans="1:13" ht="15" customHeight="1">
      <c r="A109" s="216">
        <v>44172</v>
      </c>
      <c r="B109" s="253" t="s">
        <v>1395</v>
      </c>
      <c r="C109" s="219" t="s">
        <v>1140</v>
      </c>
      <c r="D109" s="219" t="s">
        <v>1745</v>
      </c>
      <c r="E109" s="160" t="s">
        <v>1724</v>
      </c>
      <c r="F109" s="157"/>
      <c r="G109" s="238" t="s">
        <v>295</v>
      </c>
      <c r="H109" s="161"/>
      <c r="I109" s="220">
        <v>4000000</v>
      </c>
      <c r="J109" s="261"/>
      <c r="K109" s="261">
        <f t="shared" si="2"/>
        <v>4000000</v>
      </c>
      <c r="L109" s="220">
        <v>4000000</v>
      </c>
      <c r="M109" s="333">
        <f t="shared" si="3"/>
        <v>0</v>
      </c>
    </row>
    <row r="110" spans="1:13" ht="15" customHeight="1">
      <c r="A110" s="216">
        <v>44172</v>
      </c>
      <c r="B110" s="253" t="s">
        <v>1769</v>
      </c>
      <c r="C110" s="219" t="s">
        <v>1018</v>
      </c>
      <c r="D110" s="219" t="s">
        <v>1746</v>
      </c>
      <c r="E110" s="160" t="s">
        <v>1725</v>
      </c>
      <c r="F110" s="157"/>
      <c r="G110" s="238" t="s">
        <v>378</v>
      </c>
      <c r="H110" s="161"/>
      <c r="I110" s="220">
        <v>1260000</v>
      </c>
      <c r="J110" s="261"/>
      <c r="K110" s="261">
        <f t="shared" si="2"/>
        <v>1260000</v>
      </c>
      <c r="L110" s="220">
        <v>1260000</v>
      </c>
      <c r="M110" s="333">
        <f t="shared" si="3"/>
        <v>0</v>
      </c>
    </row>
    <row r="111" spans="1:13" ht="15" customHeight="1">
      <c r="A111" s="216">
        <v>44174</v>
      </c>
      <c r="B111" s="253" t="s">
        <v>1770</v>
      </c>
      <c r="C111" s="219" t="s">
        <v>1747</v>
      </c>
      <c r="D111" s="219" t="s">
        <v>1748</v>
      </c>
      <c r="E111" s="160" t="s">
        <v>1726</v>
      </c>
      <c r="F111" s="157"/>
      <c r="G111" s="238" t="s">
        <v>669</v>
      </c>
      <c r="H111" s="161"/>
      <c r="I111" s="220">
        <v>1026667</v>
      </c>
      <c r="J111" s="261"/>
      <c r="K111" s="261">
        <f t="shared" si="2"/>
        <v>1026667</v>
      </c>
      <c r="L111" s="220">
        <v>1026667</v>
      </c>
      <c r="M111" s="333">
        <f t="shared" si="3"/>
        <v>0</v>
      </c>
    </row>
    <row r="112" spans="1:13" ht="15" customHeight="1">
      <c r="A112" s="216">
        <v>44175</v>
      </c>
      <c r="B112" s="253" t="s">
        <v>1771</v>
      </c>
      <c r="C112" s="219" t="s">
        <v>1749</v>
      </c>
      <c r="D112" s="219" t="s">
        <v>1750</v>
      </c>
      <c r="E112" s="160" t="s">
        <v>1727</v>
      </c>
      <c r="F112" s="157"/>
      <c r="G112" s="238" t="s">
        <v>675</v>
      </c>
      <c r="H112" s="161"/>
      <c r="I112" s="220">
        <v>583333</v>
      </c>
      <c r="J112" s="261"/>
      <c r="K112" s="261">
        <f t="shared" si="2"/>
        <v>583333</v>
      </c>
      <c r="L112" s="220">
        <v>583333</v>
      </c>
      <c r="M112" s="333">
        <f t="shared" si="3"/>
        <v>0</v>
      </c>
    </row>
    <row r="113" spans="1:13" ht="15" customHeight="1">
      <c r="A113" s="216">
        <v>44175</v>
      </c>
      <c r="B113" s="253" t="s">
        <v>1772</v>
      </c>
      <c r="C113" s="219" t="s">
        <v>1751</v>
      </c>
      <c r="D113" s="219" t="s">
        <v>1752</v>
      </c>
      <c r="E113" s="160" t="s">
        <v>1717</v>
      </c>
      <c r="F113" s="157"/>
      <c r="G113" s="238" t="s">
        <v>1715</v>
      </c>
      <c r="H113" s="161"/>
      <c r="I113" s="220">
        <v>2000000</v>
      </c>
      <c r="J113" s="261">
        <v>560000</v>
      </c>
      <c r="K113" s="261">
        <f t="shared" si="2"/>
        <v>1440000</v>
      </c>
      <c r="L113" s="220">
        <v>1440000</v>
      </c>
      <c r="M113" s="333">
        <f t="shared" si="3"/>
        <v>0</v>
      </c>
    </row>
    <row r="114" spans="1:13" ht="15" customHeight="1">
      <c r="A114" s="216">
        <v>44176</v>
      </c>
      <c r="B114" s="253" t="s">
        <v>1034</v>
      </c>
      <c r="C114" s="219" t="s">
        <v>1753</v>
      </c>
      <c r="D114" s="219" t="s">
        <v>1754</v>
      </c>
      <c r="E114" s="160" t="s">
        <v>1728</v>
      </c>
      <c r="F114" s="157"/>
      <c r="G114" s="238" t="s">
        <v>194</v>
      </c>
      <c r="H114" s="161"/>
      <c r="I114" s="220">
        <v>2786667</v>
      </c>
      <c r="J114" s="261"/>
      <c r="K114" s="261">
        <f t="shared" si="2"/>
        <v>2786667</v>
      </c>
      <c r="L114" s="220">
        <v>2786667</v>
      </c>
      <c r="M114" s="333">
        <f t="shared" si="3"/>
        <v>0</v>
      </c>
    </row>
    <row r="115" spans="1:13" ht="15" customHeight="1">
      <c r="A115" s="216">
        <v>44182</v>
      </c>
      <c r="B115" s="253" t="s">
        <v>1773</v>
      </c>
      <c r="C115" s="219" t="s">
        <v>958</v>
      </c>
      <c r="D115" s="219" t="s">
        <v>1755</v>
      </c>
      <c r="E115" s="160" t="s">
        <v>1729</v>
      </c>
      <c r="F115" s="157"/>
      <c r="G115" s="238" t="s">
        <v>610</v>
      </c>
      <c r="H115" s="161"/>
      <c r="I115" s="220">
        <v>346190</v>
      </c>
      <c r="J115" s="261">
        <v>346190</v>
      </c>
      <c r="K115" s="261">
        <f t="shared" si="2"/>
        <v>0</v>
      </c>
      <c r="L115" s="220"/>
      <c r="M115" s="333">
        <f t="shared" si="3"/>
        <v>0</v>
      </c>
    </row>
    <row r="116" spans="1:13" ht="15" customHeight="1">
      <c r="A116" s="216">
        <v>44176</v>
      </c>
      <c r="B116" s="253" t="s">
        <v>1396</v>
      </c>
      <c r="C116" s="219" t="s">
        <v>928</v>
      </c>
      <c r="D116" s="219" t="s">
        <v>1756</v>
      </c>
      <c r="E116" s="160" t="s">
        <v>1730</v>
      </c>
      <c r="F116" s="157"/>
      <c r="G116" s="238" t="s">
        <v>1329</v>
      </c>
      <c r="H116" s="161"/>
      <c r="I116" s="220">
        <v>2520000</v>
      </c>
      <c r="J116" s="261">
        <v>420000</v>
      </c>
      <c r="K116" s="261">
        <f t="shared" si="2"/>
        <v>2100000</v>
      </c>
      <c r="L116" s="220">
        <v>2100000</v>
      </c>
      <c r="M116" s="333">
        <f t="shared" si="3"/>
        <v>0</v>
      </c>
    </row>
    <row r="117" spans="1:13" ht="15" customHeight="1">
      <c r="A117" s="216">
        <v>44179</v>
      </c>
      <c r="B117" s="253" t="s">
        <v>1774</v>
      </c>
      <c r="C117" s="219" t="s">
        <v>940</v>
      </c>
      <c r="D117" s="219" t="s">
        <v>1757</v>
      </c>
      <c r="E117" s="160" t="s">
        <v>1357</v>
      </c>
      <c r="F117" s="157"/>
      <c r="G117" s="238" t="s">
        <v>1716</v>
      </c>
      <c r="H117" s="161"/>
      <c r="I117" s="220">
        <v>2000000</v>
      </c>
      <c r="J117" s="261">
        <v>640000</v>
      </c>
      <c r="K117" s="261">
        <f t="shared" si="2"/>
        <v>1360000</v>
      </c>
      <c r="L117" s="220">
        <v>1360000</v>
      </c>
      <c r="M117" s="333">
        <f t="shared" si="3"/>
        <v>0</v>
      </c>
    </row>
    <row r="118" spans="1:13" ht="15" customHeight="1">
      <c r="A118" s="216">
        <v>44180</v>
      </c>
      <c r="B118" s="253" t="s">
        <v>1775</v>
      </c>
      <c r="C118" s="219" t="s">
        <v>912</v>
      </c>
      <c r="D118" s="219" t="s">
        <v>1758</v>
      </c>
      <c r="E118" s="160" t="s">
        <v>1731</v>
      </c>
      <c r="F118" s="157"/>
      <c r="G118" s="238" t="s">
        <v>406</v>
      </c>
      <c r="H118" s="161"/>
      <c r="I118" s="220">
        <v>2380000</v>
      </c>
      <c r="J118" s="261">
        <v>560000</v>
      </c>
      <c r="K118" s="261">
        <f t="shared" si="2"/>
        <v>1820000</v>
      </c>
      <c r="L118" s="220">
        <v>1820000</v>
      </c>
      <c r="M118" s="333">
        <f t="shared" si="3"/>
        <v>0</v>
      </c>
    </row>
    <row r="119" spans="1:13" ht="15" customHeight="1">
      <c r="A119" s="216">
        <v>44180</v>
      </c>
      <c r="B119" s="253" t="s">
        <v>1776</v>
      </c>
      <c r="C119" s="219" t="s">
        <v>1584</v>
      </c>
      <c r="D119" s="219" t="s">
        <v>1759</v>
      </c>
      <c r="E119" s="160" t="s">
        <v>1732</v>
      </c>
      <c r="F119" s="157"/>
      <c r="G119" s="238" t="s">
        <v>375</v>
      </c>
      <c r="H119" s="161"/>
      <c r="I119" s="220">
        <v>3000000</v>
      </c>
      <c r="J119" s="261"/>
      <c r="K119" s="261">
        <f t="shared" si="2"/>
        <v>3000000</v>
      </c>
      <c r="L119" s="220">
        <v>3000000</v>
      </c>
      <c r="M119" s="333">
        <f t="shared" si="3"/>
        <v>0</v>
      </c>
    </row>
    <row r="120" spans="1:13" ht="15" customHeight="1">
      <c r="A120" s="216">
        <v>44182</v>
      </c>
      <c r="B120" s="253" t="s">
        <v>1777</v>
      </c>
      <c r="C120" s="219" t="s">
        <v>1021</v>
      </c>
      <c r="D120" s="219" t="s">
        <v>1760</v>
      </c>
      <c r="E120" s="160" t="s">
        <v>1733</v>
      </c>
      <c r="F120" s="157"/>
      <c r="G120" s="238" t="s">
        <v>72</v>
      </c>
      <c r="H120" s="161"/>
      <c r="I120" s="220">
        <v>1540000</v>
      </c>
      <c r="J120" s="261"/>
      <c r="K120" s="261">
        <f t="shared" si="2"/>
        <v>1540000</v>
      </c>
      <c r="L120" s="220">
        <v>1540000</v>
      </c>
      <c r="M120" s="333">
        <f t="shared" si="3"/>
        <v>0</v>
      </c>
    </row>
    <row r="121" spans="1:13" ht="15" customHeight="1">
      <c r="A121" s="216">
        <v>44183</v>
      </c>
      <c r="B121" s="253" t="s">
        <v>1778</v>
      </c>
      <c r="C121" s="219" t="s">
        <v>1023</v>
      </c>
      <c r="D121" s="219" t="s">
        <v>1761</v>
      </c>
      <c r="E121" s="160" t="s">
        <v>1734</v>
      </c>
      <c r="F121" s="157"/>
      <c r="G121" s="238" t="s">
        <v>667</v>
      </c>
      <c r="H121" s="161"/>
      <c r="I121" s="220">
        <v>1026667</v>
      </c>
      <c r="J121" s="261"/>
      <c r="K121" s="261">
        <f t="shared" si="2"/>
        <v>1026667</v>
      </c>
      <c r="L121" s="220">
        <v>1026667</v>
      </c>
      <c r="M121" s="333">
        <f t="shared" si="3"/>
        <v>0</v>
      </c>
    </row>
    <row r="122" spans="1:13" ht="15" customHeight="1">
      <c r="A122" s="225">
        <v>44193</v>
      </c>
      <c r="B122" s="256" t="s">
        <v>1783</v>
      </c>
      <c r="C122" s="257" t="s">
        <v>1781</v>
      </c>
      <c r="D122" s="257" t="s">
        <v>1782</v>
      </c>
      <c r="E122" s="258" t="s">
        <v>1780</v>
      </c>
      <c r="F122" s="157"/>
      <c r="G122" s="259" t="s">
        <v>1779</v>
      </c>
      <c r="H122" s="161"/>
      <c r="I122" s="220">
        <v>10000000</v>
      </c>
      <c r="J122" s="261"/>
      <c r="K122" s="261">
        <f t="shared" si="2"/>
        <v>10000000</v>
      </c>
      <c r="L122" s="262">
        <v>10000000</v>
      </c>
      <c r="M122" s="333">
        <f t="shared" si="3"/>
        <v>0</v>
      </c>
    </row>
    <row r="123" spans="1:13" ht="15">
      <c r="A123" s="13"/>
      <c r="B123" s="167"/>
      <c r="C123" s="14"/>
      <c r="D123" s="14"/>
      <c r="E123" s="14"/>
      <c r="F123" s="14"/>
      <c r="G123" s="382" t="s">
        <v>13</v>
      </c>
      <c r="H123" s="380"/>
      <c r="I123" s="27">
        <f>SUM(I7:I122)</f>
        <v>701541406</v>
      </c>
      <c r="J123" s="27">
        <f>SUM(J7:J122)</f>
        <v>55839525</v>
      </c>
      <c r="K123" s="27">
        <f>SUM(K7:K122)</f>
        <v>645701881</v>
      </c>
      <c r="L123" s="27">
        <f>SUM(L7:L122)</f>
        <v>645701881</v>
      </c>
      <c r="M123" s="334">
        <f>SUM(M7:M122)</f>
        <v>0</v>
      </c>
    </row>
    <row r="124" spans="1:13" ht="12.75" customHeight="1">
      <c r="A124" s="13"/>
      <c r="B124" s="167"/>
      <c r="C124" s="14"/>
      <c r="D124" s="14"/>
      <c r="E124" s="14"/>
      <c r="F124" s="18"/>
      <c r="G124" s="14"/>
      <c r="H124" s="14"/>
      <c r="I124" s="18"/>
      <c r="J124" s="18"/>
      <c r="K124" s="18"/>
      <c r="L124" s="18"/>
      <c r="M124" s="335"/>
    </row>
    <row r="127" spans="9:11" ht="15">
      <c r="I127" s="68"/>
      <c r="J127" s="68"/>
      <c r="K127" s="68"/>
    </row>
  </sheetData>
  <mergeCells count="8">
    <mergeCell ref="A3:L3"/>
    <mergeCell ref="G123:H123"/>
    <mergeCell ref="A5:A6"/>
    <mergeCell ref="E5:H5"/>
    <mergeCell ref="I5:I6"/>
    <mergeCell ref="L5:L6"/>
    <mergeCell ref="E6:F6"/>
    <mergeCell ref="G6:H6"/>
  </mergeCells>
  <printOptions horizontalCentered="1" verticalCentered="1"/>
  <pageMargins left="0.1968503937007874" right="0.1968503937007874" top="0.3937007874015748" bottom="0.3937007874015748" header="0" footer="0"/>
  <pageSetup orientation="landscape" scale="80" r:id="rId1"/>
  <headerFooter>
    <oddHeader>&amp;R&amp;D</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55b7f3ba-d351-416c-92f4-dba6f33d4a0b}">
  <dimension ref="A1:Q56"/>
  <sheetViews>
    <sheetView workbookViewId="0" topLeftCell="A22">
      <selection pane="topLeft" activeCell="J51" sqref="J51"/>
    </sheetView>
  </sheetViews>
  <sheetFormatPr defaultColWidth="11.424285714285714" defaultRowHeight="15"/>
  <cols>
    <col min="1" max="1" width="15.142857142857142" style="3" customWidth="1"/>
    <col min="2" max="2" width="11.571428571428571" style="3" customWidth="1"/>
    <col min="3" max="3" width="12.285714285714286" style="3" customWidth="1"/>
    <col min="4" max="4" width="12.857142857142858" style="3" customWidth="1"/>
    <col min="5" max="5" width="15.714285714285714" style="3" customWidth="1"/>
    <col min="6" max="6" width="14.714285714285714" style="3" customWidth="1"/>
    <col min="7" max="13" width="15.714285714285714" style="3" customWidth="1"/>
    <col min="14" max="16384" width="11.428571428571429" style="3"/>
  </cols>
  <sheetData>
    <row r="1" spans="1:13" ht="12.75" customHeight="1">
      <c r="A1" s="1" t="s">
        <v>47</v>
      </c>
      <c r="B1" s="1"/>
      <c r="C1" s="1"/>
      <c r="D1" s="1"/>
      <c r="E1" s="2"/>
      <c r="F1" s="1"/>
      <c r="G1" s="2"/>
      <c r="H1" s="2"/>
      <c r="I1" s="2"/>
      <c r="J1" s="2"/>
      <c r="K1" s="2"/>
      <c r="L1" s="2"/>
      <c r="M1" s="2"/>
    </row>
    <row r="2" spans="1:13" ht="12.75" customHeight="1">
      <c r="A2" s="2"/>
      <c r="B2" s="2"/>
      <c r="C2" s="2"/>
      <c r="D2" s="2"/>
      <c r="E2" s="2"/>
      <c r="F2" s="2"/>
      <c r="G2" s="2"/>
      <c r="H2" s="2"/>
      <c r="I2" s="2"/>
      <c r="J2" s="2"/>
      <c r="K2" s="2"/>
      <c r="L2" s="2"/>
      <c r="M2" s="72"/>
    </row>
    <row r="3" spans="1:13" ht="15" customHeight="1">
      <c r="A3" s="384" t="s">
        <v>632</v>
      </c>
      <c r="B3" s="384"/>
      <c r="C3" s="384"/>
      <c r="D3" s="384"/>
      <c r="E3" s="384"/>
      <c r="F3" s="384"/>
      <c r="G3" s="384"/>
      <c r="H3" s="384"/>
      <c r="I3" s="384"/>
      <c r="J3" s="384"/>
      <c r="K3" s="384"/>
      <c r="L3" s="384"/>
      <c r="M3" s="78" t="s">
        <v>1983</v>
      </c>
    </row>
    <row r="4" spans="1:13" ht="12.75" customHeight="1">
      <c r="A4" s="5"/>
      <c r="B4" s="5"/>
      <c r="C4" s="5"/>
      <c r="D4" s="5"/>
      <c r="E4" s="5"/>
      <c r="F4" s="5"/>
      <c r="G4" s="5"/>
      <c r="H4" s="5"/>
      <c r="I4" s="5"/>
      <c r="J4" s="5"/>
      <c r="K4" s="5"/>
      <c r="L4" s="5"/>
      <c r="M4" s="6"/>
    </row>
    <row r="5" spans="1:13" ht="24">
      <c r="A5" s="371" t="s">
        <v>4</v>
      </c>
      <c r="B5" s="215" t="s">
        <v>10</v>
      </c>
      <c r="C5" s="211" t="s">
        <v>14</v>
      </c>
      <c r="D5" s="215" t="s">
        <v>14</v>
      </c>
      <c r="E5" s="376" t="s">
        <v>12</v>
      </c>
      <c r="F5" s="377"/>
      <c r="G5" s="377"/>
      <c r="H5" s="378"/>
      <c r="I5" s="371" t="s">
        <v>6</v>
      </c>
      <c r="J5" s="211" t="s">
        <v>1978</v>
      </c>
      <c r="K5" s="212" t="s">
        <v>1979</v>
      </c>
      <c r="L5" s="371" t="s">
        <v>5</v>
      </c>
      <c r="M5" s="211" t="s">
        <v>0</v>
      </c>
    </row>
    <row r="6" spans="1:13" ht="15">
      <c r="A6" s="372"/>
      <c r="B6" s="213" t="s">
        <v>11</v>
      </c>
      <c r="C6" s="213" t="s">
        <v>9</v>
      </c>
      <c r="D6" s="213" t="s">
        <v>8</v>
      </c>
      <c r="E6" s="376" t="s">
        <v>2</v>
      </c>
      <c r="F6" s="378"/>
      <c r="G6" s="376" t="s">
        <v>7</v>
      </c>
      <c r="H6" s="378"/>
      <c r="I6" s="372"/>
      <c r="J6" s="213"/>
      <c r="K6" s="213"/>
      <c r="L6" s="372"/>
      <c r="M6" s="213" t="s">
        <v>1</v>
      </c>
    </row>
    <row r="7" spans="1:13" ht="15">
      <c r="A7" s="250">
        <v>44057</v>
      </c>
      <c r="B7" s="219">
        <v>689</v>
      </c>
      <c r="C7" s="254">
        <v>999</v>
      </c>
      <c r="D7" s="254">
        <v>1130</v>
      </c>
      <c r="E7" s="122" t="s">
        <v>678</v>
      </c>
      <c r="F7" s="157"/>
      <c r="G7" s="158" t="s">
        <v>691</v>
      </c>
      <c r="H7" s="159"/>
      <c r="I7" s="266">
        <v>6400000</v>
      </c>
      <c r="J7" s="271">
        <v>400000</v>
      </c>
      <c r="K7" s="271">
        <f>+I7-J7</f>
        <v>6000000</v>
      </c>
      <c r="L7" s="263">
        <v>6000000</v>
      </c>
      <c r="M7" s="220">
        <f>+K7-L7</f>
        <v>0</v>
      </c>
    </row>
    <row r="8" spans="1:13" ht="15">
      <c r="A8" s="250">
        <v>44057</v>
      </c>
      <c r="B8" s="219">
        <v>685</v>
      </c>
      <c r="C8" s="254">
        <v>994</v>
      </c>
      <c r="D8" s="254">
        <v>1131</v>
      </c>
      <c r="E8" s="122" t="s">
        <v>679</v>
      </c>
      <c r="F8" s="157"/>
      <c r="G8" s="158" t="s">
        <v>692</v>
      </c>
      <c r="H8" s="159"/>
      <c r="I8" s="266">
        <v>4666667</v>
      </c>
      <c r="J8" s="272"/>
      <c r="K8" s="271">
        <f t="shared" si="0" ref="K8:K50">+I8-J8</f>
        <v>4666667</v>
      </c>
      <c r="L8" s="220">
        <v>4666667</v>
      </c>
      <c r="M8" s="220">
        <f t="shared" si="1" ref="M8:M50">+K8-L8</f>
        <v>0</v>
      </c>
    </row>
    <row r="9" spans="1:13" ht="15">
      <c r="A9" s="250">
        <v>44061</v>
      </c>
      <c r="B9" s="219">
        <v>701</v>
      </c>
      <c r="C9" s="254">
        <v>998</v>
      </c>
      <c r="D9" s="254">
        <v>1135</v>
      </c>
      <c r="E9" s="122" t="s">
        <v>678</v>
      </c>
      <c r="F9" s="157"/>
      <c r="G9" s="158" t="s">
        <v>693</v>
      </c>
      <c r="H9" s="159"/>
      <c r="I9" s="266">
        <v>4160000</v>
      </c>
      <c r="J9" s="272">
        <v>260000</v>
      </c>
      <c r="K9" s="271">
        <f t="shared" si="0"/>
        <v>3900000</v>
      </c>
      <c r="L9" s="220">
        <v>3900000</v>
      </c>
      <c r="M9" s="220">
        <f t="shared" si="1"/>
        <v>0</v>
      </c>
    </row>
    <row r="10" spans="1:13" ht="15">
      <c r="A10" s="250">
        <v>44061</v>
      </c>
      <c r="B10" s="219">
        <v>690</v>
      </c>
      <c r="C10" s="254">
        <v>1004</v>
      </c>
      <c r="D10" s="254">
        <v>1136</v>
      </c>
      <c r="E10" s="122" t="s">
        <v>680</v>
      </c>
      <c r="F10" s="157"/>
      <c r="G10" s="158" t="s">
        <v>694</v>
      </c>
      <c r="H10" s="159"/>
      <c r="I10" s="266">
        <v>4290000</v>
      </c>
      <c r="J10" s="272">
        <v>390000</v>
      </c>
      <c r="K10" s="271">
        <f t="shared" si="0"/>
        <v>3900000</v>
      </c>
      <c r="L10" s="220">
        <v>3900000</v>
      </c>
      <c r="M10" s="220">
        <f t="shared" si="1"/>
        <v>0</v>
      </c>
    </row>
    <row r="11" spans="1:13" ht="15">
      <c r="A11" s="250">
        <v>44061</v>
      </c>
      <c r="B11" s="219">
        <v>699</v>
      </c>
      <c r="C11" s="254">
        <v>1000</v>
      </c>
      <c r="D11" s="254">
        <v>1144</v>
      </c>
      <c r="E11" s="122" t="s">
        <v>681</v>
      </c>
      <c r="F11" s="157"/>
      <c r="G11" s="158" t="s">
        <v>695</v>
      </c>
      <c r="H11" s="159"/>
      <c r="I11" s="266">
        <v>5750000</v>
      </c>
      <c r="J11" s="272">
        <v>750000</v>
      </c>
      <c r="K11" s="271">
        <f t="shared" si="0"/>
        <v>5000000</v>
      </c>
      <c r="L11" s="220">
        <v>5000000</v>
      </c>
      <c r="M11" s="220">
        <f t="shared" si="1"/>
        <v>0</v>
      </c>
    </row>
    <row r="12" spans="1:13" ht="15">
      <c r="A12" s="250">
        <v>44063</v>
      </c>
      <c r="B12" s="219">
        <v>709</v>
      </c>
      <c r="C12" s="254">
        <v>1017</v>
      </c>
      <c r="D12" s="254">
        <v>1153</v>
      </c>
      <c r="E12" s="122" t="s">
        <v>558</v>
      </c>
      <c r="F12" s="157"/>
      <c r="G12" s="158" t="s">
        <v>697</v>
      </c>
      <c r="H12" s="159"/>
      <c r="I12" s="266">
        <v>333333</v>
      </c>
      <c r="J12" s="272">
        <v>333333</v>
      </c>
      <c r="K12" s="271">
        <f t="shared" si="0"/>
        <v>0</v>
      </c>
      <c r="L12" s="220">
        <v>0</v>
      </c>
      <c r="M12" s="220">
        <f t="shared" si="1"/>
        <v>0</v>
      </c>
    </row>
    <row r="13" spans="1:13" ht="15">
      <c r="A13" s="250">
        <v>44063</v>
      </c>
      <c r="B13" s="219">
        <v>702</v>
      </c>
      <c r="C13" s="254">
        <v>1010</v>
      </c>
      <c r="D13" s="254">
        <v>1155</v>
      </c>
      <c r="E13" s="122" t="s">
        <v>683</v>
      </c>
      <c r="F13" s="157"/>
      <c r="G13" s="158" t="s">
        <v>698</v>
      </c>
      <c r="H13" s="159"/>
      <c r="I13" s="266">
        <v>5833333</v>
      </c>
      <c r="J13" s="272">
        <v>833333</v>
      </c>
      <c r="K13" s="271">
        <f t="shared" si="0"/>
        <v>5000000</v>
      </c>
      <c r="L13" s="220">
        <v>5000000</v>
      </c>
      <c r="M13" s="220">
        <f t="shared" si="1"/>
        <v>0</v>
      </c>
    </row>
    <row r="14" spans="1:13" ht="15">
      <c r="A14" s="250">
        <v>44064</v>
      </c>
      <c r="B14" s="219">
        <v>716</v>
      </c>
      <c r="C14" s="254">
        <v>1035</v>
      </c>
      <c r="D14" s="254">
        <v>1169</v>
      </c>
      <c r="E14" s="122" t="s">
        <v>558</v>
      </c>
      <c r="F14" s="157"/>
      <c r="G14" s="158" t="s">
        <v>699</v>
      </c>
      <c r="H14" s="159"/>
      <c r="I14" s="266">
        <v>3166667</v>
      </c>
      <c r="J14" s="272">
        <v>666667</v>
      </c>
      <c r="K14" s="271">
        <f t="shared" si="0"/>
        <v>2500000</v>
      </c>
      <c r="L14" s="220">
        <v>2500000</v>
      </c>
      <c r="M14" s="220">
        <f t="shared" si="1"/>
        <v>0</v>
      </c>
    </row>
    <row r="15" spans="1:13" ht="15">
      <c r="A15" s="250">
        <v>44065</v>
      </c>
      <c r="B15" s="219">
        <v>715</v>
      </c>
      <c r="C15" s="254">
        <v>1027</v>
      </c>
      <c r="D15" s="254">
        <v>1185</v>
      </c>
      <c r="E15" s="122" t="s">
        <v>685</v>
      </c>
      <c r="F15" s="157"/>
      <c r="G15" s="158" t="s">
        <v>700</v>
      </c>
      <c r="H15" s="159"/>
      <c r="I15" s="266">
        <v>5320000</v>
      </c>
      <c r="J15" s="272">
        <v>1120000</v>
      </c>
      <c r="K15" s="271">
        <f t="shared" si="0"/>
        <v>4200000</v>
      </c>
      <c r="L15" s="220">
        <v>4200000</v>
      </c>
      <c r="M15" s="220">
        <f t="shared" si="1"/>
        <v>0</v>
      </c>
    </row>
    <row r="16" spans="1:13" ht="15">
      <c r="A16" s="250">
        <v>44065</v>
      </c>
      <c r="B16" s="219">
        <v>711</v>
      </c>
      <c r="C16" s="254">
        <v>1020</v>
      </c>
      <c r="D16" s="254">
        <v>1186</v>
      </c>
      <c r="E16" s="122" t="s">
        <v>686</v>
      </c>
      <c r="F16" s="157"/>
      <c r="G16" s="158" t="s">
        <v>701</v>
      </c>
      <c r="H16" s="159"/>
      <c r="I16" s="266">
        <v>9600000</v>
      </c>
      <c r="J16" s="272">
        <v>3600000</v>
      </c>
      <c r="K16" s="271">
        <f t="shared" si="0"/>
        <v>6000000</v>
      </c>
      <c r="L16" s="220">
        <v>6000000</v>
      </c>
      <c r="M16" s="220">
        <f t="shared" si="1"/>
        <v>0</v>
      </c>
    </row>
    <row r="17" spans="1:13" ht="15">
      <c r="A17" s="250">
        <v>44067</v>
      </c>
      <c r="B17" s="219">
        <v>736</v>
      </c>
      <c r="C17" s="254">
        <v>1062</v>
      </c>
      <c r="D17" s="254">
        <v>1243</v>
      </c>
      <c r="E17" s="122" t="s">
        <v>687</v>
      </c>
      <c r="F17" s="157"/>
      <c r="G17" s="158" t="s">
        <v>702</v>
      </c>
      <c r="H17" s="159"/>
      <c r="I17" s="266">
        <v>2083333</v>
      </c>
      <c r="J17" s="272"/>
      <c r="K17" s="271">
        <f t="shared" si="0"/>
        <v>2083333</v>
      </c>
      <c r="L17" s="220">
        <v>2083333</v>
      </c>
      <c r="M17" s="220">
        <f t="shared" si="1"/>
        <v>0</v>
      </c>
    </row>
    <row r="18" spans="1:13" ht="15">
      <c r="A18" s="250">
        <v>44067</v>
      </c>
      <c r="B18" s="219">
        <v>731</v>
      </c>
      <c r="C18" s="254">
        <v>1048</v>
      </c>
      <c r="D18" s="254">
        <v>1244</v>
      </c>
      <c r="E18" s="122" t="s">
        <v>687</v>
      </c>
      <c r="F18" s="157"/>
      <c r="G18" s="158" t="s">
        <v>703</v>
      </c>
      <c r="H18" s="159"/>
      <c r="I18" s="266">
        <v>2000000</v>
      </c>
      <c r="J18" s="272"/>
      <c r="K18" s="271">
        <f t="shared" si="0"/>
        <v>2000000</v>
      </c>
      <c r="L18" s="220">
        <v>2000000</v>
      </c>
      <c r="M18" s="220">
        <f t="shared" si="1"/>
        <v>0</v>
      </c>
    </row>
    <row r="19" spans="1:13" ht="15">
      <c r="A19" s="250">
        <v>44067</v>
      </c>
      <c r="B19" s="219">
        <v>710</v>
      </c>
      <c r="C19" s="254">
        <v>1019</v>
      </c>
      <c r="D19" s="254">
        <v>1266</v>
      </c>
      <c r="E19" s="122" t="s">
        <v>688</v>
      </c>
      <c r="F19" s="157"/>
      <c r="G19" s="158" t="s">
        <v>704</v>
      </c>
      <c r="H19" s="159"/>
      <c r="I19" s="266">
        <v>7600000</v>
      </c>
      <c r="J19" s="272">
        <v>1600000</v>
      </c>
      <c r="K19" s="271">
        <f t="shared" si="0"/>
        <v>6000000</v>
      </c>
      <c r="L19" s="220">
        <v>6000000</v>
      </c>
      <c r="M19" s="220">
        <f t="shared" si="1"/>
        <v>0</v>
      </c>
    </row>
    <row r="20" spans="1:13" ht="15">
      <c r="A20" s="250">
        <v>44067</v>
      </c>
      <c r="B20" s="219">
        <v>747</v>
      </c>
      <c r="C20" s="254">
        <v>1071</v>
      </c>
      <c r="D20" s="254">
        <v>1268</v>
      </c>
      <c r="E20" s="122" t="s">
        <v>558</v>
      </c>
      <c r="F20" s="157"/>
      <c r="G20" s="158" t="s">
        <v>705</v>
      </c>
      <c r="H20" s="159"/>
      <c r="I20" s="266">
        <v>2000000</v>
      </c>
      <c r="J20" s="272"/>
      <c r="K20" s="271">
        <f t="shared" si="0"/>
        <v>2000000</v>
      </c>
      <c r="L20" s="220">
        <v>2000000</v>
      </c>
      <c r="M20" s="220">
        <f t="shared" si="1"/>
        <v>0</v>
      </c>
    </row>
    <row r="21" spans="1:13" ht="15">
      <c r="A21" s="250">
        <v>44067</v>
      </c>
      <c r="B21" s="219">
        <v>751</v>
      </c>
      <c r="C21" s="254">
        <v>1080</v>
      </c>
      <c r="D21" s="254">
        <v>1270</v>
      </c>
      <c r="E21" s="122" t="s">
        <v>689</v>
      </c>
      <c r="F21" s="157"/>
      <c r="G21" s="158" t="s">
        <v>706</v>
      </c>
      <c r="H21" s="159"/>
      <c r="I21" s="266">
        <v>4000000</v>
      </c>
      <c r="J21" s="272"/>
      <c r="K21" s="271">
        <f t="shared" si="0"/>
        <v>4000000</v>
      </c>
      <c r="L21" s="220">
        <v>4000000</v>
      </c>
      <c r="M21" s="220">
        <f t="shared" si="1"/>
        <v>0</v>
      </c>
    </row>
    <row r="22" spans="1:13" ht="15">
      <c r="A22" s="216">
        <v>44067</v>
      </c>
      <c r="B22" s="219">
        <v>767</v>
      </c>
      <c r="C22" s="219">
        <v>1107</v>
      </c>
      <c r="D22" s="219">
        <v>1281</v>
      </c>
      <c r="E22" s="122" t="s">
        <v>558</v>
      </c>
      <c r="F22" s="157"/>
      <c r="G22" s="158" t="s">
        <v>707</v>
      </c>
      <c r="H22" s="161"/>
      <c r="I22" s="266">
        <v>1916667</v>
      </c>
      <c r="J22" s="272"/>
      <c r="K22" s="271">
        <f t="shared" si="0"/>
        <v>1916667</v>
      </c>
      <c r="L22" s="220">
        <v>1916667</v>
      </c>
      <c r="M22" s="220">
        <f t="shared" si="1"/>
        <v>0</v>
      </c>
    </row>
    <row r="23" spans="1:13" ht="15">
      <c r="A23" s="225">
        <v>44096</v>
      </c>
      <c r="B23" s="219">
        <v>262</v>
      </c>
      <c r="C23" s="267">
        <v>1162</v>
      </c>
      <c r="D23" s="219">
        <v>1349</v>
      </c>
      <c r="E23" s="158" t="s">
        <v>814</v>
      </c>
      <c r="F23" s="157"/>
      <c r="G23" s="158" t="s">
        <v>271</v>
      </c>
      <c r="H23" s="161"/>
      <c r="I23" s="266">
        <v>219667</v>
      </c>
      <c r="J23" s="272">
        <v>219667</v>
      </c>
      <c r="K23" s="271">
        <f t="shared" si="0"/>
        <v>0</v>
      </c>
      <c r="L23" s="220">
        <v>0</v>
      </c>
      <c r="M23" s="220">
        <f t="shared" si="1"/>
        <v>0</v>
      </c>
    </row>
    <row r="24" spans="1:13" ht="15">
      <c r="A24" s="225">
        <v>44097</v>
      </c>
      <c r="B24" s="219">
        <v>816</v>
      </c>
      <c r="C24" s="267">
        <v>1269</v>
      </c>
      <c r="D24" s="219">
        <v>1409</v>
      </c>
      <c r="E24" s="158" t="s">
        <v>815</v>
      </c>
      <c r="F24" s="157"/>
      <c r="G24" s="158" t="s">
        <v>813</v>
      </c>
      <c r="H24" s="161"/>
      <c r="I24" s="266">
        <v>6000000</v>
      </c>
      <c r="J24" s="272">
        <v>1500000</v>
      </c>
      <c r="K24" s="271">
        <f t="shared" si="0"/>
        <v>4500000</v>
      </c>
      <c r="L24" s="220">
        <v>4500000</v>
      </c>
      <c r="M24" s="220">
        <f t="shared" si="1"/>
        <v>0</v>
      </c>
    </row>
    <row r="25" spans="1:13" ht="15">
      <c r="A25" s="225">
        <v>44126</v>
      </c>
      <c r="B25" s="219" t="s">
        <v>1147</v>
      </c>
      <c r="C25" s="267" t="s">
        <v>1118</v>
      </c>
      <c r="D25" s="219" t="s">
        <v>1119</v>
      </c>
      <c r="E25" s="158" t="s">
        <v>1109</v>
      </c>
      <c r="F25" s="157"/>
      <c r="G25" s="158" t="s">
        <v>1100</v>
      </c>
      <c r="H25" s="161"/>
      <c r="I25" s="266">
        <v>45729023</v>
      </c>
      <c r="J25" s="272"/>
      <c r="K25" s="271">
        <f t="shared" si="0"/>
        <v>45729023</v>
      </c>
      <c r="L25" s="220">
        <v>45729023</v>
      </c>
      <c r="M25" s="220">
        <f t="shared" si="1"/>
        <v>0</v>
      </c>
    </row>
    <row r="26" spans="1:13" ht="15">
      <c r="A26" s="225">
        <v>44126</v>
      </c>
      <c r="B26" s="219" t="s">
        <v>1676</v>
      </c>
      <c r="C26" s="267" t="s">
        <v>1677</v>
      </c>
      <c r="D26" s="219" t="s">
        <v>1678</v>
      </c>
      <c r="E26" s="158" t="s">
        <v>1679</v>
      </c>
      <c r="F26" s="157"/>
      <c r="G26" s="158" t="s">
        <v>360</v>
      </c>
      <c r="H26" s="161"/>
      <c r="I26" s="266">
        <v>5366667</v>
      </c>
      <c r="J26" s="272"/>
      <c r="K26" s="271">
        <f t="shared" si="0"/>
        <v>5366667</v>
      </c>
      <c r="L26" s="220">
        <v>5366667</v>
      </c>
      <c r="M26" s="220">
        <f t="shared" si="1"/>
        <v>0</v>
      </c>
    </row>
    <row r="27" spans="1:13" ht="15">
      <c r="A27" s="225">
        <v>44126</v>
      </c>
      <c r="B27" s="219" t="s">
        <v>1680</v>
      </c>
      <c r="C27" s="267" t="s">
        <v>1681</v>
      </c>
      <c r="D27" s="219" t="s">
        <v>1682</v>
      </c>
      <c r="E27" s="158" t="s">
        <v>682</v>
      </c>
      <c r="F27" s="157"/>
      <c r="G27" s="158" t="s">
        <v>1683</v>
      </c>
      <c r="H27" s="161"/>
      <c r="I27" s="266">
        <v>2000000</v>
      </c>
      <c r="J27" s="272">
        <v>2000000</v>
      </c>
      <c r="K27" s="271">
        <f t="shared" si="0"/>
        <v>0</v>
      </c>
      <c r="L27" s="220">
        <v>0</v>
      </c>
      <c r="M27" s="220">
        <f t="shared" si="1"/>
        <v>0</v>
      </c>
    </row>
    <row r="28" spans="1:13" ht="15">
      <c r="A28" s="225">
        <v>44126</v>
      </c>
      <c r="B28" s="219" t="s">
        <v>1684</v>
      </c>
      <c r="C28" s="267" t="s">
        <v>1685</v>
      </c>
      <c r="D28" s="219" t="s">
        <v>1686</v>
      </c>
      <c r="E28" s="158" t="s">
        <v>689</v>
      </c>
      <c r="F28" s="157"/>
      <c r="G28" s="158" t="s">
        <v>1687</v>
      </c>
      <c r="H28" s="161"/>
      <c r="I28" s="266">
        <v>4400000</v>
      </c>
      <c r="J28" s="272">
        <v>666667</v>
      </c>
      <c r="K28" s="271">
        <f t="shared" si="0"/>
        <v>3733333</v>
      </c>
      <c r="L28" s="220">
        <v>3733333</v>
      </c>
      <c r="M28" s="220">
        <f t="shared" si="1"/>
        <v>0</v>
      </c>
    </row>
    <row r="29" spans="1:13" ht="15">
      <c r="A29" s="225">
        <v>44126</v>
      </c>
      <c r="B29" s="219" t="s">
        <v>1688</v>
      </c>
      <c r="C29" s="267" t="s">
        <v>1689</v>
      </c>
      <c r="D29" s="219" t="s">
        <v>1690</v>
      </c>
      <c r="E29" s="158" t="s">
        <v>1691</v>
      </c>
      <c r="F29" s="157"/>
      <c r="G29" s="158" t="s">
        <v>363</v>
      </c>
      <c r="H29" s="161"/>
      <c r="I29" s="266">
        <v>4853334</v>
      </c>
      <c r="J29" s="272">
        <v>1</v>
      </c>
      <c r="K29" s="271">
        <f t="shared" si="0"/>
        <v>4853333</v>
      </c>
      <c r="L29" s="220">
        <v>4853333</v>
      </c>
      <c r="M29" s="220">
        <f t="shared" si="1"/>
        <v>0</v>
      </c>
    </row>
    <row r="30" spans="1:13" ht="15">
      <c r="A30" s="225">
        <v>44138</v>
      </c>
      <c r="B30" s="219" t="s">
        <v>1451</v>
      </c>
      <c r="C30" s="267" t="s">
        <v>1263</v>
      </c>
      <c r="D30" s="219" t="s">
        <v>1430</v>
      </c>
      <c r="E30" s="158" t="s">
        <v>1418</v>
      </c>
      <c r="F30" s="157"/>
      <c r="G30" s="238" t="s">
        <v>344</v>
      </c>
      <c r="H30" s="161"/>
      <c r="I30" s="266">
        <v>2333334</v>
      </c>
      <c r="J30" s="272"/>
      <c r="K30" s="271">
        <f t="shared" si="0"/>
        <v>2333334</v>
      </c>
      <c r="L30" s="264">
        <v>2333334</v>
      </c>
      <c r="M30" s="220">
        <f t="shared" si="1"/>
        <v>0</v>
      </c>
    </row>
    <row r="31" spans="1:13" ht="15">
      <c r="A31" s="225">
        <v>44139</v>
      </c>
      <c r="B31" s="219" t="s">
        <v>1452</v>
      </c>
      <c r="C31" s="267" t="s">
        <v>1431</v>
      </c>
      <c r="D31" s="219" t="s">
        <v>1432</v>
      </c>
      <c r="E31" s="158" t="s">
        <v>1419</v>
      </c>
      <c r="F31" s="157"/>
      <c r="G31" s="238" t="s">
        <v>345</v>
      </c>
      <c r="H31" s="161"/>
      <c r="I31" s="266">
        <v>3900000</v>
      </c>
      <c r="J31" s="272"/>
      <c r="K31" s="271">
        <f t="shared" si="0"/>
        <v>3900000</v>
      </c>
      <c r="L31" s="264">
        <v>3900000</v>
      </c>
      <c r="M31" s="220">
        <f t="shared" si="1"/>
        <v>0</v>
      </c>
    </row>
    <row r="32" spans="1:13" ht="15">
      <c r="A32" s="225">
        <v>44139</v>
      </c>
      <c r="B32" s="219" t="s">
        <v>1453</v>
      </c>
      <c r="C32" s="267" t="s">
        <v>1433</v>
      </c>
      <c r="D32" s="219" t="s">
        <v>1434</v>
      </c>
      <c r="E32" s="158" t="s">
        <v>1420</v>
      </c>
      <c r="F32" s="157"/>
      <c r="G32" s="238" t="s">
        <v>349</v>
      </c>
      <c r="H32" s="161"/>
      <c r="I32" s="266">
        <v>4813333</v>
      </c>
      <c r="J32" s="272"/>
      <c r="K32" s="271">
        <f t="shared" si="0"/>
        <v>4813333</v>
      </c>
      <c r="L32" s="264">
        <v>4813333</v>
      </c>
      <c r="M32" s="220">
        <f t="shared" si="1"/>
        <v>0</v>
      </c>
    </row>
    <row r="33" spans="1:13" ht="15">
      <c r="A33" s="225">
        <v>44139</v>
      </c>
      <c r="B33" s="219" t="s">
        <v>952</v>
      </c>
      <c r="C33" s="267" t="s">
        <v>1435</v>
      </c>
      <c r="D33" s="219" t="s">
        <v>1436</v>
      </c>
      <c r="E33" s="158" t="s">
        <v>1421</v>
      </c>
      <c r="F33" s="157"/>
      <c r="G33" s="238" t="s">
        <v>930</v>
      </c>
      <c r="H33" s="161"/>
      <c r="I33" s="266">
        <v>7490000</v>
      </c>
      <c r="J33" s="272">
        <v>1498000</v>
      </c>
      <c r="K33" s="271">
        <f t="shared" si="0"/>
        <v>5992000</v>
      </c>
      <c r="L33" s="264">
        <v>5992000</v>
      </c>
      <c r="M33" s="220">
        <f t="shared" si="1"/>
        <v>0</v>
      </c>
    </row>
    <row r="34" spans="1:13" ht="15">
      <c r="A34" s="225">
        <v>44140</v>
      </c>
      <c r="B34" s="219" t="s">
        <v>1454</v>
      </c>
      <c r="C34" s="267" t="s">
        <v>1437</v>
      </c>
      <c r="D34" s="219" t="s">
        <v>1438</v>
      </c>
      <c r="E34" s="158" t="s">
        <v>1422</v>
      </c>
      <c r="F34" s="157"/>
      <c r="G34" s="238" t="s">
        <v>347</v>
      </c>
      <c r="H34" s="161"/>
      <c r="I34" s="266">
        <v>3900000</v>
      </c>
      <c r="J34" s="272"/>
      <c r="K34" s="271">
        <f t="shared" si="0"/>
        <v>3900000</v>
      </c>
      <c r="L34" s="264">
        <v>3900000</v>
      </c>
      <c r="M34" s="220">
        <f t="shared" si="1"/>
        <v>0</v>
      </c>
    </row>
    <row r="35" spans="1:13" ht="15">
      <c r="A35" s="225">
        <v>44140</v>
      </c>
      <c r="B35" s="219" t="s">
        <v>1455</v>
      </c>
      <c r="C35" s="267" t="s">
        <v>1440</v>
      </c>
      <c r="D35" s="219" t="s">
        <v>1441</v>
      </c>
      <c r="E35" s="158" t="s">
        <v>1423</v>
      </c>
      <c r="F35" s="157"/>
      <c r="G35" s="238" t="s">
        <v>350</v>
      </c>
      <c r="H35" s="161"/>
      <c r="I35" s="266">
        <v>4524000</v>
      </c>
      <c r="J35" s="272"/>
      <c r="K35" s="271">
        <f t="shared" si="0"/>
        <v>4524000</v>
      </c>
      <c r="L35" s="264">
        <v>4524000</v>
      </c>
      <c r="M35" s="220">
        <f t="shared" si="1"/>
        <v>0</v>
      </c>
    </row>
    <row r="36" spans="1:13" ht="15">
      <c r="A36" s="225">
        <v>44140</v>
      </c>
      <c r="B36" s="219" t="s">
        <v>1456</v>
      </c>
      <c r="C36" s="267" t="s">
        <v>1165</v>
      </c>
      <c r="D36" s="219" t="s">
        <v>1442</v>
      </c>
      <c r="E36" s="158" t="s">
        <v>1424</v>
      </c>
      <c r="F36" s="157"/>
      <c r="G36" s="238" t="s">
        <v>354</v>
      </c>
      <c r="H36" s="161"/>
      <c r="I36" s="266">
        <v>4400000</v>
      </c>
      <c r="J36" s="272"/>
      <c r="K36" s="271">
        <f t="shared" si="0"/>
        <v>4400000</v>
      </c>
      <c r="L36" s="264">
        <v>4400000</v>
      </c>
      <c r="M36" s="220">
        <f t="shared" si="1"/>
        <v>0</v>
      </c>
    </row>
    <row r="37" spans="1:13" ht="15">
      <c r="A37" s="225">
        <v>44140</v>
      </c>
      <c r="B37" s="219" t="s">
        <v>1457</v>
      </c>
      <c r="C37" s="267" t="s">
        <v>1443</v>
      </c>
      <c r="D37" s="219" t="s">
        <v>1444</v>
      </c>
      <c r="E37" s="158" t="s">
        <v>1425</v>
      </c>
      <c r="F37" s="157"/>
      <c r="G37" s="238" t="s">
        <v>157</v>
      </c>
      <c r="H37" s="161"/>
      <c r="I37" s="266">
        <v>5850000</v>
      </c>
      <c r="J37" s="272"/>
      <c r="K37" s="271">
        <f t="shared" si="0"/>
        <v>5850000</v>
      </c>
      <c r="L37" s="264">
        <v>5850000</v>
      </c>
      <c r="M37" s="220">
        <f t="shared" si="1"/>
        <v>0</v>
      </c>
    </row>
    <row r="38" spans="1:13" ht="15">
      <c r="A38" s="225">
        <v>44141</v>
      </c>
      <c r="B38" s="219" t="s">
        <v>1458</v>
      </c>
      <c r="C38" s="267" t="s">
        <v>1445</v>
      </c>
      <c r="D38" s="219" t="s">
        <v>1446</v>
      </c>
      <c r="E38" s="158" t="s">
        <v>684</v>
      </c>
      <c r="F38" s="157"/>
      <c r="G38" s="238" t="s">
        <v>1415</v>
      </c>
      <c r="H38" s="161"/>
      <c r="I38" s="266">
        <v>8666667</v>
      </c>
      <c r="J38" s="272">
        <v>3666667</v>
      </c>
      <c r="K38" s="271">
        <f t="shared" si="0"/>
        <v>5000000</v>
      </c>
      <c r="L38" s="220">
        <v>5000000</v>
      </c>
      <c r="M38" s="220">
        <f t="shared" si="1"/>
        <v>0</v>
      </c>
    </row>
    <row r="39" spans="1:17" ht="15">
      <c r="A39" s="225">
        <v>44145</v>
      </c>
      <c r="B39" s="219" t="s">
        <v>1460</v>
      </c>
      <c r="C39" s="267" t="s">
        <v>1191</v>
      </c>
      <c r="D39" s="219" t="s">
        <v>1447</v>
      </c>
      <c r="E39" s="158" t="s">
        <v>1426</v>
      </c>
      <c r="F39" s="157"/>
      <c r="G39" s="238" t="s">
        <v>353</v>
      </c>
      <c r="H39" s="161"/>
      <c r="I39" s="266">
        <v>3583333</v>
      </c>
      <c r="J39" s="272"/>
      <c r="K39" s="271">
        <f t="shared" si="0"/>
        <v>3583333</v>
      </c>
      <c r="L39" s="220">
        <v>3583333</v>
      </c>
      <c r="M39" s="220">
        <f t="shared" si="1"/>
        <v>0</v>
      </c>
      <c r="Q39" s="3" t="s">
        <v>1981</v>
      </c>
    </row>
    <row r="40" spans="1:13" ht="15">
      <c r="A40" s="225">
        <v>44148</v>
      </c>
      <c r="B40" s="219" t="s">
        <v>1461</v>
      </c>
      <c r="C40" s="267" t="s">
        <v>989</v>
      </c>
      <c r="D40" s="219" t="s">
        <v>1448</v>
      </c>
      <c r="E40" s="158" t="s">
        <v>1427</v>
      </c>
      <c r="F40" s="157"/>
      <c r="G40" s="238" t="s">
        <v>1417</v>
      </c>
      <c r="H40" s="161"/>
      <c r="I40" s="266">
        <v>4200000</v>
      </c>
      <c r="J40" s="272"/>
      <c r="K40" s="271">
        <f t="shared" si="0"/>
        <v>4200000</v>
      </c>
      <c r="L40" s="220">
        <v>4200000</v>
      </c>
      <c r="M40" s="220">
        <f t="shared" si="1"/>
        <v>0</v>
      </c>
    </row>
    <row r="41" spans="1:13" ht="15">
      <c r="A41" s="225">
        <v>44153</v>
      </c>
      <c r="B41" s="219" t="s">
        <v>1462</v>
      </c>
      <c r="C41" s="267" t="s">
        <v>991</v>
      </c>
      <c r="D41" s="219" t="s">
        <v>1449</v>
      </c>
      <c r="E41" s="158" t="s">
        <v>1428</v>
      </c>
      <c r="F41" s="157"/>
      <c r="G41" s="238" t="s">
        <v>355</v>
      </c>
      <c r="H41" s="161"/>
      <c r="I41" s="266">
        <v>4300000</v>
      </c>
      <c r="J41" s="272"/>
      <c r="K41" s="271">
        <f t="shared" si="0"/>
        <v>4300000</v>
      </c>
      <c r="L41" s="220">
        <v>4300000</v>
      </c>
      <c r="M41" s="220">
        <f t="shared" si="1"/>
        <v>0</v>
      </c>
    </row>
    <row r="42" spans="1:13" ht="15">
      <c r="A42" s="225">
        <v>44162</v>
      </c>
      <c r="B42" s="219" t="s">
        <v>1463</v>
      </c>
      <c r="C42" s="267" t="s">
        <v>1009</v>
      </c>
      <c r="D42" s="219" t="s">
        <v>1450</v>
      </c>
      <c r="E42" s="158" t="s">
        <v>1429</v>
      </c>
      <c r="F42" s="157"/>
      <c r="G42" s="238" t="s">
        <v>362</v>
      </c>
      <c r="H42" s="161"/>
      <c r="I42" s="266">
        <v>5000000</v>
      </c>
      <c r="J42" s="272"/>
      <c r="K42" s="271">
        <f t="shared" si="0"/>
        <v>5000000</v>
      </c>
      <c r="L42" s="264">
        <v>5000000</v>
      </c>
      <c r="M42" s="220">
        <f t="shared" si="1"/>
        <v>0</v>
      </c>
    </row>
    <row r="43" spans="1:13" ht="15">
      <c r="A43" s="225">
        <v>44167</v>
      </c>
      <c r="B43" s="219" t="s">
        <v>1802</v>
      </c>
      <c r="C43" s="267" t="s">
        <v>1289</v>
      </c>
      <c r="D43" s="219" t="s">
        <v>1792</v>
      </c>
      <c r="E43" s="158" t="s">
        <v>1786</v>
      </c>
      <c r="F43" s="157"/>
      <c r="G43" s="238" t="s">
        <v>165</v>
      </c>
      <c r="H43" s="161"/>
      <c r="I43" s="266">
        <v>439333</v>
      </c>
      <c r="J43" s="272">
        <v>439333</v>
      </c>
      <c r="K43" s="271">
        <f t="shared" si="0"/>
        <v>0</v>
      </c>
      <c r="L43" s="264">
        <v>0</v>
      </c>
      <c r="M43" s="220">
        <f t="shared" si="1"/>
        <v>0</v>
      </c>
    </row>
    <row r="44" spans="1:13" ht="15">
      <c r="A44" s="225">
        <v>44168</v>
      </c>
      <c r="B44" s="219" t="s">
        <v>1803</v>
      </c>
      <c r="C44" s="267" t="s">
        <v>1012</v>
      </c>
      <c r="D44" s="219" t="s">
        <v>1793</v>
      </c>
      <c r="E44" s="158" t="s">
        <v>1787</v>
      </c>
      <c r="F44" s="157"/>
      <c r="G44" s="238" t="s">
        <v>1784</v>
      </c>
      <c r="H44" s="161"/>
      <c r="I44" s="266">
        <v>6666667</v>
      </c>
      <c r="J44" s="272">
        <v>3166667</v>
      </c>
      <c r="K44" s="271">
        <f t="shared" si="0"/>
        <v>3500000</v>
      </c>
      <c r="L44" s="220">
        <v>3500000</v>
      </c>
      <c r="M44" s="220">
        <f t="shared" si="1"/>
        <v>0</v>
      </c>
    </row>
    <row r="45" spans="1:13" ht="15">
      <c r="A45" s="225">
        <v>44172</v>
      </c>
      <c r="B45" s="219" t="s">
        <v>1804</v>
      </c>
      <c r="C45" s="267" t="s">
        <v>1138</v>
      </c>
      <c r="D45" s="219" t="s">
        <v>1794</v>
      </c>
      <c r="E45" s="158" t="s">
        <v>1788</v>
      </c>
      <c r="F45" s="157"/>
      <c r="G45" s="238" t="s">
        <v>358</v>
      </c>
      <c r="H45" s="161"/>
      <c r="I45" s="266">
        <v>4666667</v>
      </c>
      <c r="J45" s="272">
        <v>2240000</v>
      </c>
      <c r="K45" s="271">
        <f t="shared" si="0"/>
        <v>2426667</v>
      </c>
      <c r="L45" s="220">
        <v>2426667</v>
      </c>
      <c r="M45" s="220">
        <f t="shared" si="1"/>
        <v>0</v>
      </c>
    </row>
    <row r="46" spans="1:13" ht="15">
      <c r="A46" s="225">
        <v>44176</v>
      </c>
      <c r="B46" s="219" t="s">
        <v>1805</v>
      </c>
      <c r="C46" s="267" t="s">
        <v>1795</v>
      </c>
      <c r="D46" s="219" t="s">
        <v>1796</v>
      </c>
      <c r="E46" s="158" t="s">
        <v>1789</v>
      </c>
      <c r="F46" s="157"/>
      <c r="G46" s="238" t="s">
        <v>352</v>
      </c>
      <c r="H46" s="161"/>
      <c r="I46" s="266">
        <v>1820000</v>
      </c>
      <c r="J46" s="272"/>
      <c r="K46" s="271">
        <f t="shared" si="0"/>
        <v>1820000</v>
      </c>
      <c r="L46" s="220">
        <v>1820000</v>
      </c>
      <c r="M46" s="220">
        <f t="shared" si="1"/>
        <v>0</v>
      </c>
    </row>
    <row r="47" spans="1:13" ht="15">
      <c r="A47" s="225">
        <v>44176</v>
      </c>
      <c r="B47" s="219" t="s">
        <v>1806</v>
      </c>
      <c r="C47" s="267" t="s">
        <v>1797</v>
      </c>
      <c r="D47" s="219" t="s">
        <v>1798</v>
      </c>
      <c r="E47" s="158" t="s">
        <v>1790</v>
      </c>
      <c r="F47" s="157"/>
      <c r="G47" s="238" t="s">
        <v>162</v>
      </c>
      <c r="H47" s="161"/>
      <c r="I47" s="266">
        <v>1833333</v>
      </c>
      <c r="J47" s="272"/>
      <c r="K47" s="271">
        <f t="shared" si="0"/>
        <v>1833333</v>
      </c>
      <c r="L47" s="220">
        <v>1833333</v>
      </c>
      <c r="M47" s="220">
        <f t="shared" si="1"/>
        <v>0</v>
      </c>
    </row>
    <row r="48" spans="1:13" ht="15">
      <c r="A48" s="225">
        <v>44176</v>
      </c>
      <c r="B48" s="219" t="s">
        <v>1807</v>
      </c>
      <c r="C48" s="267" t="s">
        <v>1296</v>
      </c>
      <c r="D48" s="219" t="s">
        <v>1799</v>
      </c>
      <c r="E48" s="158" t="s">
        <v>1791</v>
      </c>
      <c r="F48" s="157"/>
      <c r="G48" s="238" t="s">
        <v>1785</v>
      </c>
      <c r="H48" s="161"/>
      <c r="I48" s="266">
        <v>8786667</v>
      </c>
      <c r="J48" s="272"/>
      <c r="K48" s="271">
        <f t="shared" si="0"/>
        <v>8786667</v>
      </c>
      <c r="L48" s="220">
        <v>8786667</v>
      </c>
      <c r="M48" s="220">
        <f t="shared" si="1"/>
        <v>0</v>
      </c>
    </row>
    <row r="49" spans="1:13" ht="15">
      <c r="A49" s="225">
        <v>44193</v>
      </c>
      <c r="B49" s="219" t="s">
        <v>1684</v>
      </c>
      <c r="C49" s="267" t="s">
        <v>1685</v>
      </c>
      <c r="D49" s="219" t="s">
        <v>1800</v>
      </c>
      <c r="E49" s="158" t="s">
        <v>689</v>
      </c>
      <c r="F49" s="157"/>
      <c r="G49" s="158" t="s">
        <v>690</v>
      </c>
      <c r="H49" s="161"/>
      <c r="I49" s="266">
        <v>400000</v>
      </c>
      <c r="J49" s="272"/>
      <c r="K49" s="271">
        <f t="shared" si="0"/>
        <v>400000</v>
      </c>
      <c r="L49" s="220">
        <v>400000</v>
      </c>
      <c r="M49" s="220">
        <f t="shared" si="1"/>
        <v>0</v>
      </c>
    </row>
    <row r="50" spans="1:13" ht="15">
      <c r="A50" s="225">
        <v>44193</v>
      </c>
      <c r="B50" s="268" t="s">
        <v>1680</v>
      </c>
      <c r="C50" s="269" t="s">
        <v>1681</v>
      </c>
      <c r="D50" s="268" t="s">
        <v>1801</v>
      </c>
      <c r="E50" s="170" t="s">
        <v>682</v>
      </c>
      <c r="F50" s="157"/>
      <c r="G50" s="170" t="s">
        <v>696</v>
      </c>
      <c r="H50" s="270"/>
      <c r="I50" s="266">
        <v>2000000</v>
      </c>
      <c r="J50" s="273"/>
      <c r="K50" s="271">
        <f t="shared" si="0"/>
        <v>2000000</v>
      </c>
      <c r="L50" s="262">
        <v>2000000</v>
      </c>
      <c r="M50" s="220">
        <f t="shared" si="1"/>
        <v>0</v>
      </c>
    </row>
    <row r="51" spans="1:13" ht="15">
      <c r="A51" s="13"/>
      <c r="B51" s="14"/>
      <c r="C51" s="14"/>
      <c r="D51" s="14"/>
      <c r="E51" s="14"/>
      <c r="F51" s="14"/>
      <c r="G51" s="382" t="s">
        <v>13</v>
      </c>
      <c r="H51" s="380"/>
      <c r="I51" s="27">
        <f>SUM(I7:I50)</f>
        <v>227262025</v>
      </c>
      <c r="J51" s="27">
        <f>SUM(J7:J50)</f>
        <v>25350335</v>
      </c>
      <c r="K51" s="27">
        <f>SUM(K7:K50)</f>
        <v>201911690</v>
      </c>
      <c r="L51" s="27">
        <f>SUM(L7:L50)</f>
        <v>201911690</v>
      </c>
      <c r="M51" s="27">
        <f>SUM(M7:M50)</f>
        <v>0</v>
      </c>
    </row>
    <row r="52" spans="1:13" ht="12.75" customHeight="1">
      <c r="A52" s="13"/>
      <c r="B52" s="14"/>
      <c r="C52" s="14"/>
      <c r="D52" s="14"/>
      <c r="E52" s="14"/>
      <c r="F52" s="18"/>
      <c r="G52" s="14"/>
      <c r="H52" s="14"/>
      <c r="I52" s="18"/>
      <c r="J52" s="18"/>
      <c r="K52" s="18"/>
      <c r="L52" s="18"/>
      <c r="M52" s="19"/>
    </row>
    <row r="54" spans="2:2" ht="15">
      <c r="B54" s="68"/>
    </row>
    <row r="55" spans="2:11" ht="15">
      <c r="B55" s="68"/>
      <c r="I55" s="68"/>
      <c r="J55" s="68"/>
      <c r="K55" s="68"/>
    </row>
    <row r="56" spans="2:2" ht="15">
      <c r="B56" s="68"/>
    </row>
  </sheetData>
  <mergeCells count="8">
    <mergeCell ref="L5:L6"/>
    <mergeCell ref="E6:F6"/>
    <mergeCell ref="G6:H6"/>
    <mergeCell ref="A3:L3"/>
    <mergeCell ref="G51:H51"/>
    <mergeCell ref="A5:A6"/>
    <mergeCell ref="E5:H5"/>
    <mergeCell ref="I5:I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e87d601-ba6f-4c8f-a71b-76ec2aa20d79}">
  <dimension ref="A1:M34"/>
  <sheetViews>
    <sheetView workbookViewId="0" topLeftCell="D1">
      <selection pane="topLeft" activeCell="L29" sqref="L29"/>
    </sheetView>
  </sheetViews>
  <sheetFormatPr defaultColWidth="11.424285714285714" defaultRowHeight="15"/>
  <cols>
    <col min="1" max="1" width="13.428571428571429" style="3" customWidth="1"/>
    <col min="2" max="2" width="14.714285714285714" style="3" customWidth="1"/>
    <col min="3" max="3" width="13" style="3" customWidth="1"/>
    <col min="4" max="4" width="12.714285714285714" style="3" customWidth="1"/>
    <col min="5" max="5" width="15.714285714285714" style="3" customWidth="1"/>
    <col min="6" max="6" width="14.714285714285714" style="3" customWidth="1"/>
    <col min="7" max="13" width="15.714285714285714" style="3" customWidth="1"/>
    <col min="14" max="16384" width="11.428571428571429" style="3"/>
  </cols>
  <sheetData>
    <row r="1" spans="1:13" ht="12.75" customHeight="1">
      <c r="A1" s="1" t="s">
        <v>47</v>
      </c>
      <c r="B1" s="1"/>
      <c r="C1" s="1"/>
      <c r="D1" s="1"/>
      <c r="E1" s="2"/>
      <c r="F1" s="1"/>
      <c r="G1" s="2"/>
      <c r="H1" s="2"/>
      <c r="I1" s="2"/>
      <c r="J1" s="2"/>
      <c r="K1" s="2"/>
      <c r="L1" s="2"/>
      <c r="M1" s="2"/>
    </row>
    <row r="2" spans="1:13" ht="12.75" customHeight="1">
      <c r="A2" s="2"/>
      <c r="B2" s="2"/>
      <c r="C2" s="2"/>
      <c r="D2" s="2"/>
      <c r="E2" s="2"/>
      <c r="F2" s="2"/>
      <c r="G2" s="2"/>
      <c r="H2" s="2"/>
      <c r="I2" s="2"/>
      <c r="J2" s="2"/>
      <c r="K2" s="2"/>
      <c r="L2" s="2"/>
      <c r="M2" s="72"/>
    </row>
    <row r="3" spans="1:13" ht="15" customHeight="1">
      <c r="A3" s="384" t="s">
        <v>633</v>
      </c>
      <c r="B3" s="384"/>
      <c r="C3" s="384"/>
      <c r="D3" s="384"/>
      <c r="E3" s="384"/>
      <c r="F3" s="384"/>
      <c r="G3" s="384"/>
      <c r="H3" s="384"/>
      <c r="I3" s="384"/>
      <c r="J3" s="384"/>
      <c r="K3" s="384"/>
      <c r="L3" s="384"/>
      <c r="M3" s="78" t="s">
        <v>1983</v>
      </c>
    </row>
    <row r="4" spans="1:13" ht="12.75" customHeight="1">
      <c r="A4" s="5"/>
      <c r="B4" s="5"/>
      <c r="C4" s="5"/>
      <c r="D4" s="5"/>
      <c r="E4" s="5"/>
      <c r="F4" s="5"/>
      <c r="G4" s="5"/>
      <c r="H4" s="5"/>
      <c r="I4" s="5"/>
      <c r="J4" s="5"/>
      <c r="K4" s="5"/>
      <c r="L4" s="5"/>
      <c r="M4" s="6"/>
    </row>
    <row r="5" spans="1:13" ht="15">
      <c r="A5" s="371" t="s">
        <v>4</v>
      </c>
      <c r="B5" s="215" t="s">
        <v>10</v>
      </c>
      <c r="C5" s="211" t="s">
        <v>14</v>
      </c>
      <c r="D5" s="215" t="s">
        <v>14</v>
      </c>
      <c r="E5" s="376" t="s">
        <v>12</v>
      </c>
      <c r="F5" s="377"/>
      <c r="G5" s="377"/>
      <c r="H5" s="378"/>
      <c r="I5" s="371" t="s">
        <v>6</v>
      </c>
      <c r="J5" s="211"/>
      <c r="K5" s="211"/>
      <c r="L5" s="371" t="s">
        <v>5</v>
      </c>
      <c r="M5" s="211" t="s">
        <v>0</v>
      </c>
    </row>
    <row r="6" spans="1:13" ht="24">
      <c r="A6" s="372"/>
      <c r="B6" s="213" t="s">
        <v>11</v>
      </c>
      <c r="C6" s="213" t="s">
        <v>9</v>
      </c>
      <c r="D6" s="213" t="s">
        <v>8</v>
      </c>
      <c r="E6" s="376" t="s">
        <v>2</v>
      </c>
      <c r="F6" s="378"/>
      <c r="G6" s="376" t="s">
        <v>7</v>
      </c>
      <c r="H6" s="378"/>
      <c r="I6" s="372"/>
      <c r="J6" s="213" t="s">
        <v>1978</v>
      </c>
      <c r="K6" s="214" t="s">
        <v>1979</v>
      </c>
      <c r="L6" s="372"/>
      <c r="M6" s="213" t="s">
        <v>1</v>
      </c>
    </row>
    <row r="7" spans="1:13" ht="12.75" customHeight="1">
      <c r="A7" s="250">
        <v>44026</v>
      </c>
      <c r="B7" s="274">
        <v>634</v>
      </c>
      <c r="C7" s="252">
        <v>913</v>
      </c>
      <c r="D7" s="252">
        <v>977</v>
      </c>
      <c r="E7" s="153" t="s">
        <v>611</v>
      </c>
      <c r="F7" s="156"/>
      <c r="G7" s="127" t="s">
        <v>635</v>
      </c>
      <c r="H7" s="156"/>
      <c r="I7" s="220">
        <v>3900000</v>
      </c>
      <c r="J7" s="261">
        <v>2495050</v>
      </c>
      <c r="K7" s="275">
        <f>+I7-J7</f>
        <v>1404950</v>
      </c>
      <c r="L7" s="263">
        <v>1404950</v>
      </c>
      <c r="M7" s="333">
        <f>+K7-L7</f>
        <v>0</v>
      </c>
    </row>
    <row r="8" spans="1:13" ht="15">
      <c r="A8" s="216">
        <v>44055</v>
      </c>
      <c r="B8" s="219">
        <v>683</v>
      </c>
      <c r="C8" s="219">
        <v>978</v>
      </c>
      <c r="D8" s="219">
        <v>1116</v>
      </c>
      <c r="E8" s="122" t="s">
        <v>710</v>
      </c>
      <c r="F8" s="157"/>
      <c r="G8" s="94" t="s">
        <v>708</v>
      </c>
      <c r="H8" s="161"/>
      <c r="I8" s="220">
        <v>2200000</v>
      </c>
      <c r="J8" s="261">
        <v>2200000</v>
      </c>
      <c r="K8" s="275">
        <f t="shared" si="0" ref="K8:K28">+I8-J8</f>
        <v>0</v>
      </c>
      <c r="L8" s="220">
        <v>0</v>
      </c>
      <c r="M8" s="333">
        <f t="shared" si="1" ref="M8:M28">+K8-L8</f>
        <v>0</v>
      </c>
    </row>
    <row r="9" spans="1:13" ht="15">
      <c r="A9" s="216">
        <v>44056</v>
      </c>
      <c r="B9" s="219">
        <v>688</v>
      </c>
      <c r="C9" s="219">
        <v>972</v>
      </c>
      <c r="D9" s="219">
        <v>1119</v>
      </c>
      <c r="E9" s="122" t="s">
        <v>711</v>
      </c>
      <c r="F9" s="157"/>
      <c r="G9" s="94" t="s">
        <v>709</v>
      </c>
      <c r="H9" s="161"/>
      <c r="I9" s="220">
        <v>960000</v>
      </c>
      <c r="J9" s="261">
        <v>960000</v>
      </c>
      <c r="K9" s="275">
        <f t="shared" si="0"/>
        <v>0</v>
      </c>
      <c r="L9" s="220">
        <v>0</v>
      </c>
      <c r="M9" s="333">
        <f t="shared" si="1"/>
        <v>0</v>
      </c>
    </row>
    <row r="10" spans="1:13" ht="15">
      <c r="A10" s="216">
        <v>44095</v>
      </c>
      <c r="B10" s="219">
        <v>805</v>
      </c>
      <c r="C10" s="219">
        <v>1198</v>
      </c>
      <c r="D10" s="219">
        <v>1338</v>
      </c>
      <c r="E10" s="122" t="s">
        <v>711</v>
      </c>
      <c r="F10" s="157"/>
      <c r="G10" s="94" t="s">
        <v>816</v>
      </c>
      <c r="H10" s="161"/>
      <c r="I10" s="220">
        <v>560000</v>
      </c>
      <c r="J10" s="261">
        <v>560000</v>
      </c>
      <c r="K10" s="275">
        <f t="shared" si="0"/>
        <v>0</v>
      </c>
      <c r="L10" s="220">
        <v>0</v>
      </c>
      <c r="M10" s="333">
        <f t="shared" si="1"/>
        <v>0</v>
      </c>
    </row>
    <row r="11" spans="1:13" ht="15">
      <c r="A11" s="216">
        <v>44099</v>
      </c>
      <c r="B11" s="219">
        <v>847</v>
      </c>
      <c r="C11" s="219">
        <v>1341</v>
      </c>
      <c r="D11" s="219">
        <v>1453</v>
      </c>
      <c r="E11" s="160" t="s">
        <v>818</v>
      </c>
      <c r="F11" s="157"/>
      <c r="G11" s="94" t="s">
        <v>817</v>
      </c>
      <c r="H11" s="161"/>
      <c r="I11" s="220">
        <v>2160000</v>
      </c>
      <c r="J11" s="261"/>
      <c r="K11" s="275">
        <f t="shared" si="0"/>
        <v>2160000</v>
      </c>
      <c r="L11" s="220">
        <v>2160000</v>
      </c>
      <c r="M11" s="333">
        <f t="shared" si="1"/>
        <v>0</v>
      </c>
    </row>
    <row r="12" spans="1:13" ht="15">
      <c r="A12" s="216">
        <v>44126</v>
      </c>
      <c r="B12" s="219" t="s">
        <v>1147</v>
      </c>
      <c r="C12" s="219" t="s">
        <v>1118</v>
      </c>
      <c r="D12" s="219" t="s">
        <v>1119</v>
      </c>
      <c r="E12" s="160" t="s">
        <v>1109</v>
      </c>
      <c r="F12" s="157"/>
      <c r="G12" s="94" t="s">
        <v>1100</v>
      </c>
      <c r="H12" s="161"/>
      <c r="I12" s="220">
        <v>64661279</v>
      </c>
      <c r="J12" s="261"/>
      <c r="K12" s="275">
        <f t="shared" si="0"/>
        <v>64661279</v>
      </c>
      <c r="L12" s="220">
        <v>64661279</v>
      </c>
      <c r="M12" s="333">
        <f t="shared" si="1"/>
        <v>0</v>
      </c>
    </row>
    <row r="13" spans="1:13" ht="15">
      <c r="A13" s="216">
        <v>44126</v>
      </c>
      <c r="B13" s="219" t="s">
        <v>1148</v>
      </c>
      <c r="C13" s="219" t="s">
        <v>1121</v>
      </c>
      <c r="D13" s="219" t="s">
        <v>1122</v>
      </c>
      <c r="E13" s="160" t="s">
        <v>1110</v>
      </c>
      <c r="F13" s="157"/>
      <c r="G13" s="94" t="s">
        <v>1101</v>
      </c>
      <c r="H13" s="161"/>
      <c r="I13" s="220">
        <v>1200000</v>
      </c>
      <c r="J13" s="261">
        <v>1200000</v>
      </c>
      <c r="K13" s="275">
        <f t="shared" si="0"/>
        <v>0</v>
      </c>
      <c r="L13" s="220">
        <v>0</v>
      </c>
      <c r="M13" s="333">
        <f t="shared" si="1"/>
        <v>0</v>
      </c>
    </row>
    <row r="14" spans="1:13" ht="15">
      <c r="A14" s="216">
        <v>44126</v>
      </c>
      <c r="B14" s="219" t="s">
        <v>1150</v>
      </c>
      <c r="C14" s="219" t="s">
        <v>1124</v>
      </c>
      <c r="D14" s="219" t="s">
        <v>1125</v>
      </c>
      <c r="E14" s="160" t="s">
        <v>1110</v>
      </c>
      <c r="F14" s="157"/>
      <c r="G14" s="94" t="s">
        <v>1102</v>
      </c>
      <c r="H14" s="161"/>
      <c r="I14" s="220">
        <v>1280000</v>
      </c>
      <c r="J14" s="261">
        <v>1280000</v>
      </c>
      <c r="K14" s="275">
        <f t="shared" si="0"/>
        <v>0</v>
      </c>
      <c r="L14" s="220">
        <v>0</v>
      </c>
      <c r="M14" s="333">
        <f t="shared" si="1"/>
        <v>0</v>
      </c>
    </row>
    <row r="15" spans="1:13" ht="15">
      <c r="A15" s="216">
        <v>44126</v>
      </c>
      <c r="B15" s="219" t="s">
        <v>1151</v>
      </c>
      <c r="C15" s="219" t="s">
        <v>1126</v>
      </c>
      <c r="D15" s="219" t="s">
        <v>1127</v>
      </c>
      <c r="E15" s="160" t="s">
        <v>1111</v>
      </c>
      <c r="F15" s="157"/>
      <c r="G15" s="94" t="s">
        <v>1103</v>
      </c>
      <c r="H15" s="161"/>
      <c r="I15" s="220">
        <v>3500000</v>
      </c>
      <c r="J15" s="261">
        <v>3500000</v>
      </c>
      <c r="K15" s="275">
        <f t="shared" si="0"/>
        <v>0</v>
      </c>
      <c r="L15" s="220">
        <v>0</v>
      </c>
      <c r="M15" s="333">
        <f t="shared" si="1"/>
        <v>0</v>
      </c>
    </row>
    <row r="16" spans="1:13" ht="15">
      <c r="A16" s="216">
        <v>44126</v>
      </c>
      <c r="B16" s="219" t="s">
        <v>1152</v>
      </c>
      <c r="C16" s="219" t="s">
        <v>1128</v>
      </c>
      <c r="D16" s="219" t="s">
        <v>1129</v>
      </c>
      <c r="E16" s="160" t="s">
        <v>1112</v>
      </c>
      <c r="F16" s="157"/>
      <c r="G16" s="94" t="s">
        <v>1104</v>
      </c>
      <c r="H16" s="161"/>
      <c r="I16" s="220">
        <v>4200000</v>
      </c>
      <c r="J16" s="261"/>
      <c r="K16" s="275">
        <f t="shared" si="0"/>
        <v>4200000</v>
      </c>
      <c r="L16" s="344">
        <v>4200000</v>
      </c>
      <c r="M16" s="333">
        <f t="shared" si="1"/>
        <v>0</v>
      </c>
    </row>
    <row r="17" spans="1:13" ht="15">
      <c r="A17" s="216">
        <v>44126</v>
      </c>
      <c r="B17" s="219" t="s">
        <v>1153</v>
      </c>
      <c r="C17" s="219" t="s">
        <v>1130</v>
      </c>
      <c r="D17" s="219" t="s">
        <v>1131</v>
      </c>
      <c r="E17" s="160" t="s">
        <v>1113</v>
      </c>
      <c r="F17" s="157"/>
      <c r="G17" s="94" t="s">
        <v>405</v>
      </c>
      <c r="H17" s="161"/>
      <c r="I17" s="220">
        <v>2346667</v>
      </c>
      <c r="J17" s="261">
        <v>2346667</v>
      </c>
      <c r="K17" s="275">
        <f t="shared" si="0"/>
        <v>0</v>
      </c>
      <c r="L17" s="220">
        <v>0</v>
      </c>
      <c r="M17" s="333">
        <f t="shared" si="1"/>
        <v>0</v>
      </c>
    </row>
    <row r="18" spans="1:13" ht="15">
      <c r="A18" s="216">
        <v>44126</v>
      </c>
      <c r="B18" s="219" t="s">
        <v>1154</v>
      </c>
      <c r="C18" s="219" t="s">
        <v>1133</v>
      </c>
      <c r="D18" s="219" t="s">
        <v>1134</v>
      </c>
      <c r="E18" s="160" t="s">
        <v>1114</v>
      </c>
      <c r="F18" s="157"/>
      <c r="G18" s="94" t="s">
        <v>1105</v>
      </c>
      <c r="H18" s="161"/>
      <c r="I18" s="220">
        <v>7500000</v>
      </c>
      <c r="J18" s="244">
        <v>7500000</v>
      </c>
      <c r="K18" s="275">
        <f t="shared" si="0"/>
        <v>0</v>
      </c>
      <c r="L18" s="264">
        <v>0</v>
      </c>
      <c r="M18" s="333">
        <f t="shared" si="1"/>
        <v>0</v>
      </c>
    </row>
    <row r="19" spans="1:13" ht="15">
      <c r="A19" s="216">
        <v>44127</v>
      </c>
      <c r="B19" s="219" t="s">
        <v>1155</v>
      </c>
      <c r="C19" s="219" t="s">
        <v>1139</v>
      </c>
      <c r="D19" s="219" t="s">
        <v>1140</v>
      </c>
      <c r="E19" s="160" t="s">
        <v>1115</v>
      </c>
      <c r="F19" s="157"/>
      <c r="G19" s="94" t="s">
        <v>1106</v>
      </c>
      <c r="H19" s="161"/>
      <c r="I19" s="220">
        <v>160000</v>
      </c>
      <c r="J19" s="244">
        <v>160000</v>
      </c>
      <c r="K19" s="275">
        <f t="shared" si="0"/>
        <v>0</v>
      </c>
      <c r="L19" s="264">
        <v>0</v>
      </c>
      <c r="M19" s="333">
        <f t="shared" si="1"/>
        <v>0</v>
      </c>
    </row>
    <row r="20" spans="1:13" ht="15">
      <c r="A20" s="216">
        <v>44127</v>
      </c>
      <c r="B20" s="219" t="s">
        <v>1156</v>
      </c>
      <c r="C20" s="219" t="s">
        <v>1141</v>
      </c>
      <c r="D20" s="219" t="s">
        <v>1142</v>
      </c>
      <c r="E20" s="160" t="s">
        <v>1116</v>
      </c>
      <c r="F20" s="157"/>
      <c r="G20" s="94" t="s">
        <v>400</v>
      </c>
      <c r="H20" s="161"/>
      <c r="I20" s="220">
        <v>880000</v>
      </c>
      <c r="J20" s="261"/>
      <c r="K20" s="275">
        <f t="shared" si="0"/>
        <v>880000</v>
      </c>
      <c r="L20" s="345">
        <v>880000</v>
      </c>
      <c r="M20" s="333">
        <f t="shared" si="1"/>
        <v>0</v>
      </c>
    </row>
    <row r="21" spans="1:13" ht="15">
      <c r="A21" s="216">
        <v>44127</v>
      </c>
      <c r="B21" s="219" t="s">
        <v>1157</v>
      </c>
      <c r="C21" s="219" t="s">
        <v>1143</v>
      </c>
      <c r="D21" s="219" t="s">
        <v>1144</v>
      </c>
      <c r="E21" s="160" t="s">
        <v>1117</v>
      </c>
      <c r="F21" s="157"/>
      <c r="G21" s="94" t="s">
        <v>1107</v>
      </c>
      <c r="H21" s="161"/>
      <c r="I21" s="220">
        <v>2800000</v>
      </c>
      <c r="J21" s="244">
        <v>400000</v>
      </c>
      <c r="K21" s="275">
        <f t="shared" si="0"/>
        <v>2400000</v>
      </c>
      <c r="L21" s="264">
        <v>2400000</v>
      </c>
      <c r="M21" s="333">
        <f t="shared" si="1"/>
        <v>0</v>
      </c>
    </row>
    <row r="22" spans="1:13" ht="15">
      <c r="A22" s="216">
        <v>44127</v>
      </c>
      <c r="B22" s="219" t="s">
        <v>1158</v>
      </c>
      <c r="C22" s="219" t="s">
        <v>1145</v>
      </c>
      <c r="D22" s="219" t="s">
        <v>1146</v>
      </c>
      <c r="E22" s="160" t="s">
        <v>1117</v>
      </c>
      <c r="F22" s="157"/>
      <c r="G22" s="94" t="s">
        <v>1108</v>
      </c>
      <c r="H22" s="161"/>
      <c r="I22" s="220">
        <v>320000</v>
      </c>
      <c r="J22" s="244">
        <v>320000</v>
      </c>
      <c r="K22" s="275">
        <f t="shared" si="0"/>
        <v>0</v>
      </c>
      <c r="L22" s="264">
        <v>0</v>
      </c>
      <c r="M22" s="333">
        <f t="shared" si="1"/>
        <v>0</v>
      </c>
    </row>
    <row r="23" spans="1:13" ht="15">
      <c r="A23" s="216">
        <v>44145</v>
      </c>
      <c r="B23" s="219" t="s">
        <v>1473</v>
      </c>
      <c r="C23" s="219" t="s">
        <v>1474</v>
      </c>
      <c r="D23" s="219" t="s">
        <v>1475</v>
      </c>
      <c r="E23" s="160" t="s">
        <v>1468</v>
      </c>
      <c r="F23" s="157"/>
      <c r="G23" s="238" t="s">
        <v>1464</v>
      </c>
      <c r="H23" s="161"/>
      <c r="I23" s="220">
        <v>480000</v>
      </c>
      <c r="J23" s="244">
        <v>480000</v>
      </c>
      <c r="K23" s="275">
        <f t="shared" si="0"/>
        <v>0</v>
      </c>
      <c r="L23" s="264">
        <v>0</v>
      </c>
      <c r="M23" s="333">
        <f t="shared" si="1"/>
        <v>0</v>
      </c>
    </row>
    <row r="24" spans="1:13" ht="15">
      <c r="A24" s="216">
        <v>44148</v>
      </c>
      <c r="B24" s="219" t="s">
        <v>1476</v>
      </c>
      <c r="C24" s="219" t="s">
        <v>1202</v>
      </c>
      <c r="D24" s="219" t="s">
        <v>1477</v>
      </c>
      <c r="E24" s="160" t="s">
        <v>1469</v>
      </c>
      <c r="F24" s="157"/>
      <c r="G24" s="238" t="s">
        <v>1465</v>
      </c>
      <c r="H24" s="161"/>
      <c r="I24" s="220">
        <v>140000</v>
      </c>
      <c r="J24" s="244">
        <v>140000</v>
      </c>
      <c r="K24" s="275">
        <f t="shared" si="0"/>
        <v>0</v>
      </c>
      <c r="L24" s="264">
        <v>0</v>
      </c>
      <c r="M24" s="333">
        <f t="shared" si="1"/>
        <v>0</v>
      </c>
    </row>
    <row r="25" spans="1:13" ht="15">
      <c r="A25" s="216">
        <v>44161</v>
      </c>
      <c r="B25" s="219" t="s">
        <v>1478</v>
      </c>
      <c r="C25" s="219" t="s">
        <v>1222</v>
      </c>
      <c r="D25" s="219" t="s">
        <v>1479</v>
      </c>
      <c r="E25" s="160" t="s">
        <v>1470</v>
      </c>
      <c r="F25" s="157"/>
      <c r="G25" s="238" t="s">
        <v>1466</v>
      </c>
      <c r="H25" s="161"/>
      <c r="I25" s="220">
        <v>200000</v>
      </c>
      <c r="J25" s="244">
        <v>200000</v>
      </c>
      <c r="K25" s="275">
        <f t="shared" si="0"/>
        <v>0</v>
      </c>
      <c r="L25" s="264">
        <v>0</v>
      </c>
      <c r="M25" s="333">
        <f t="shared" si="1"/>
        <v>0</v>
      </c>
    </row>
    <row r="26" spans="1:13" ht="15">
      <c r="A26" s="216">
        <v>44165</v>
      </c>
      <c r="B26" s="219" t="s">
        <v>1480</v>
      </c>
      <c r="C26" s="219" t="s">
        <v>1203</v>
      </c>
      <c r="D26" s="219" t="s">
        <v>1482</v>
      </c>
      <c r="E26" s="160" t="s">
        <v>1471</v>
      </c>
      <c r="F26" s="157"/>
      <c r="G26" s="238" t="s">
        <v>635</v>
      </c>
      <c r="H26" s="161"/>
      <c r="I26" s="220">
        <v>270000000</v>
      </c>
      <c r="J26" s="244"/>
      <c r="K26" s="275">
        <f t="shared" si="0"/>
        <v>270000000</v>
      </c>
      <c r="L26" s="264">
        <v>270000000</v>
      </c>
      <c r="M26" s="333">
        <f t="shared" si="1"/>
        <v>0</v>
      </c>
    </row>
    <row r="27" spans="1:13" ht="15">
      <c r="A27" s="216">
        <v>44165</v>
      </c>
      <c r="B27" s="219" t="s">
        <v>1483</v>
      </c>
      <c r="C27" s="219" t="s">
        <v>961</v>
      </c>
      <c r="D27" s="219" t="s">
        <v>1484</v>
      </c>
      <c r="E27" s="160" t="s">
        <v>1472</v>
      </c>
      <c r="F27" s="157"/>
      <c r="G27" s="238" t="s">
        <v>1467</v>
      </c>
      <c r="H27" s="161"/>
      <c r="I27" s="220">
        <v>153158531</v>
      </c>
      <c r="J27" s="244"/>
      <c r="K27" s="275">
        <f t="shared" si="0"/>
        <v>153158531</v>
      </c>
      <c r="L27" s="264">
        <v>153158531</v>
      </c>
      <c r="M27" s="333">
        <f t="shared" si="1"/>
        <v>0</v>
      </c>
    </row>
    <row r="28" spans="1:13" ht="15">
      <c r="A28" s="216">
        <v>44193</v>
      </c>
      <c r="B28" s="219" t="s">
        <v>1783</v>
      </c>
      <c r="C28" s="219" t="s">
        <v>1781</v>
      </c>
      <c r="D28" s="219" t="s">
        <v>1782</v>
      </c>
      <c r="E28" s="153" t="s">
        <v>1780</v>
      </c>
      <c r="F28" s="157"/>
      <c r="G28" s="163" t="s">
        <v>1779</v>
      </c>
      <c r="H28" s="161"/>
      <c r="I28" s="220">
        <v>30000000</v>
      </c>
      <c r="J28" s="261"/>
      <c r="K28" s="275">
        <f t="shared" si="0"/>
        <v>30000000</v>
      </c>
      <c r="L28" s="262">
        <v>30000000</v>
      </c>
      <c r="M28" s="333">
        <f t="shared" si="1"/>
        <v>0</v>
      </c>
    </row>
    <row r="29" spans="1:13" ht="15">
      <c r="A29" s="13"/>
      <c r="B29" s="14"/>
      <c r="C29" s="14"/>
      <c r="D29" s="14"/>
      <c r="E29" s="14"/>
      <c r="F29" s="14"/>
      <c r="G29" s="382" t="s">
        <v>13</v>
      </c>
      <c r="H29" s="380"/>
      <c r="I29" s="27">
        <f>SUM(I7:I28)</f>
        <v>552606477</v>
      </c>
      <c r="J29" s="27">
        <f>SUM(J7:J28)</f>
        <v>23741717</v>
      </c>
      <c r="K29" s="27">
        <f>SUM(K7:K28)</f>
        <v>528864760</v>
      </c>
      <c r="L29" s="27">
        <f>SUM(L7:L28)</f>
        <v>528864760</v>
      </c>
      <c r="M29" s="27">
        <f>SUM(M7:M28)</f>
        <v>0</v>
      </c>
    </row>
    <row r="30" spans="1:13" ht="12.75" customHeight="1">
      <c r="A30" s="13"/>
      <c r="B30" s="14"/>
      <c r="C30" s="14"/>
      <c r="D30" s="14"/>
      <c r="E30" s="14"/>
      <c r="F30" s="18"/>
      <c r="G30" s="14"/>
      <c r="H30" s="14"/>
      <c r="I30" s="18"/>
      <c r="J30" s="18"/>
      <c r="K30" s="18"/>
      <c r="L30" s="18"/>
      <c r="M30" s="19"/>
    </row>
    <row r="32" spans="2:2" ht="15">
      <c r="B32" s="68"/>
    </row>
    <row r="33" spans="2:11" ht="15">
      <c r="B33" s="68"/>
      <c r="I33" s="68"/>
      <c r="J33" s="68"/>
      <c r="K33" s="68"/>
    </row>
    <row r="34" spans="2:2" ht="15">
      <c r="B34" s="68"/>
    </row>
  </sheetData>
  <mergeCells count="8">
    <mergeCell ref="L5:L6"/>
    <mergeCell ref="E6:F6"/>
    <mergeCell ref="G6:H6"/>
    <mergeCell ref="A3:L3"/>
    <mergeCell ref="G29:H29"/>
    <mergeCell ref="A5:A6"/>
    <mergeCell ref="E5:H5"/>
    <mergeCell ref="I5:I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424d929-e6ef-47a3-a481-17d28c5fe78d}">
  <dimension ref="A1:M26"/>
  <sheetViews>
    <sheetView workbookViewId="0" topLeftCell="C2">
      <selection pane="topLeft" activeCell="J21" sqref="J21"/>
    </sheetView>
  </sheetViews>
  <sheetFormatPr defaultColWidth="11.424285714285714" defaultRowHeight="15"/>
  <cols>
    <col min="1" max="1" width="15.142857142857142" style="3" customWidth="1"/>
    <col min="2" max="4" width="14.714285714285714" style="3" customWidth="1"/>
    <col min="5" max="5" width="15.714285714285714" style="3" customWidth="1"/>
    <col min="6" max="6" width="14.714285714285714" style="3" customWidth="1"/>
    <col min="7" max="13" width="15.714285714285714" style="3" customWidth="1"/>
    <col min="14" max="16384" width="11.428571428571429" style="3"/>
  </cols>
  <sheetData>
    <row r="1" spans="1:13" ht="12.75" customHeight="1">
      <c r="A1" s="1" t="s">
        <v>47</v>
      </c>
      <c r="B1" s="1"/>
      <c r="C1" s="1"/>
      <c r="D1" s="1"/>
      <c r="E1" s="2"/>
      <c r="F1" s="1"/>
      <c r="G1" s="2"/>
      <c r="H1" s="2"/>
      <c r="I1" s="2"/>
      <c r="J1" s="2"/>
      <c r="K1" s="2"/>
      <c r="L1" s="2"/>
      <c r="M1" s="2"/>
    </row>
    <row r="2" spans="1:13" ht="12.75" customHeight="1">
      <c r="A2" s="2"/>
      <c r="B2" s="2"/>
      <c r="C2" s="2"/>
      <c r="D2" s="2"/>
      <c r="E2" s="2"/>
      <c r="F2" s="2"/>
      <c r="G2" s="2"/>
      <c r="H2" s="2"/>
      <c r="I2" s="2"/>
      <c r="J2" s="2"/>
      <c r="K2" s="2"/>
      <c r="L2" s="2"/>
      <c r="M2" s="72"/>
    </row>
    <row r="3" spans="1:13" ht="15" customHeight="1">
      <c r="A3" s="384" t="s">
        <v>634</v>
      </c>
      <c r="B3" s="384"/>
      <c r="C3" s="384"/>
      <c r="D3" s="384"/>
      <c r="E3" s="384"/>
      <c r="F3" s="384"/>
      <c r="G3" s="384"/>
      <c r="H3" s="384"/>
      <c r="I3" s="384"/>
      <c r="J3" s="384"/>
      <c r="K3" s="384"/>
      <c r="L3" s="384"/>
      <c r="M3" s="78" t="s">
        <v>1982</v>
      </c>
    </row>
    <row r="4" spans="1:13" ht="12.75" customHeight="1">
      <c r="A4" s="5"/>
      <c r="B4" s="5"/>
      <c r="C4" s="5"/>
      <c r="D4" s="5"/>
      <c r="E4" s="5"/>
      <c r="F4" s="5"/>
      <c r="G4" s="5"/>
      <c r="H4" s="5"/>
      <c r="I4" s="5"/>
      <c r="J4" s="5"/>
      <c r="K4" s="5"/>
      <c r="L4" s="5"/>
      <c r="M4" s="6"/>
    </row>
    <row r="5" spans="1:13" ht="15">
      <c r="A5" s="13"/>
      <c r="B5" s="14"/>
      <c r="C5" s="14"/>
      <c r="D5" s="14"/>
      <c r="E5" s="14"/>
      <c r="F5" s="14"/>
      <c r="G5" s="382" t="s">
        <v>13</v>
      </c>
      <c r="H5" s="380"/>
      <c r="I5" s="15"/>
      <c r="J5" s="99"/>
      <c r="K5" s="99"/>
      <c r="L5" s="16"/>
      <c r="M5" s="17"/>
    </row>
    <row r="6" spans="1:13" ht="15">
      <c r="A6" s="371" t="s">
        <v>4</v>
      </c>
      <c r="B6" s="215" t="s">
        <v>10</v>
      </c>
      <c r="C6" s="211" t="s">
        <v>14</v>
      </c>
      <c r="D6" s="215" t="s">
        <v>14</v>
      </c>
      <c r="E6" s="376" t="s">
        <v>12</v>
      </c>
      <c r="F6" s="377"/>
      <c r="G6" s="377"/>
      <c r="H6" s="378"/>
      <c r="I6" s="371" t="s">
        <v>6</v>
      </c>
      <c r="J6" s="211"/>
      <c r="K6" s="211"/>
      <c r="L6" s="371" t="s">
        <v>5</v>
      </c>
      <c r="M6" s="211" t="s">
        <v>0</v>
      </c>
    </row>
    <row r="7" spans="1:13" ht="24">
      <c r="A7" s="372"/>
      <c r="B7" s="213" t="s">
        <v>11</v>
      </c>
      <c r="C7" s="213" t="s">
        <v>9</v>
      </c>
      <c r="D7" s="213" t="s">
        <v>8</v>
      </c>
      <c r="E7" s="376" t="s">
        <v>2</v>
      </c>
      <c r="F7" s="378"/>
      <c r="G7" s="376" t="s">
        <v>7</v>
      </c>
      <c r="H7" s="378"/>
      <c r="I7" s="372"/>
      <c r="J7" s="213" t="s">
        <v>1978</v>
      </c>
      <c r="K7" s="214" t="s">
        <v>1979</v>
      </c>
      <c r="L7" s="372"/>
      <c r="M7" s="213" t="s">
        <v>1</v>
      </c>
    </row>
    <row r="8" spans="1:13" ht="12.75" customHeight="1">
      <c r="A8" s="250">
        <v>44048</v>
      </c>
      <c r="B8" s="274">
        <v>675</v>
      </c>
      <c r="C8" s="252">
        <v>973</v>
      </c>
      <c r="D8" s="252">
        <v>1089</v>
      </c>
      <c r="E8" s="153" t="s">
        <v>715</v>
      </c>
      <c r="F8" s="156"/>
      <c r="G8" s="127" t="s">
        <v>111</v>
      </c>
      <c r="H8" s="156"/>
      <c r="I8" s="220">
        <v>7933334</v>
      </c>
      <c r="J8" s="261">
        <v>933334</v>
      </c>
      <c r="K8" s="275">
        <f>+I8-J8</f>
        <v>7000000</v>
      </c>
      <c r="L8" s="263">
        <v>7000000</v>
      </c>
      <c r="M8" s="220">
        <f>+K8-L8</f>
        <v>0</v>
      </c>
    </row>
    <row r="9" spans="1:13" ht="15">
      <c r="A9" s="250">
        <v>44053</v>
      </c>
      <c r="B9" s="219">
        <v>681</v>
      </c>
      <c r="C9" s="254">
        <v>985</v>
      </c>
      <c r="D9" s="254">
        <v>1106</v>
      </c>
      <c r="E9" s="153" t="s">
        <v>716</v>
      </c>
      <c r="F9" s="157"/>
      <c r="G9" s="94" t="s">
        <v>712</v>
      </c>
      <c r="H9" s="159"/>
      <c r="I9" s="220">
        <v>7600000</v>
      </c>
      <c r="J9" s="261"/>
      <c r="K9" s="275">
        <f t="shared" si="0" ref="K9:K20">+I9-J9</f>
        <v>7600000</v>
      </c>
      <c r="L9" s="220">
        <v>7600000</v>
      </c>
      <c r="M9" s="220">
        <f t="shared" si="1" ref="M9:M20">+K9-L9</f>
        <v>0</v>
      </c>
    </row>
    <row r="10" spans="1:13" ht="15">
      <c r="A10" s="216">
        <v>44064</v>
      </c>
      <c r="B10" s="219">
        <v>725</v>
      </c>
      <c r="C10" s="219">
        <v>1047</v>
      </c>
      <c r="D10" s="219">
        <v>1163</v>
      </c>
      <c r="E10" s="160" t="s">
        <v>717</v>
      </c>
      <c r="F10" s="157"/>
      <c r="G10" s="94" t="s">
        <v>713</v>
      </c>
      <c r="H10" s="161"/>
      <c r="I10" s="220">
        <v>8000000</v>
      </c>
      <c r="J10" s="244"/>
      <c r="K10" s="275">
        <f t="shared" si="0"/>
        <v>8000000</v>
      </c>
      <c r="L10" s="264">
        <v>8000000</v>
      </c>
      <c r="M10" s="220">
        <f t="shared" si="1"/>
        <v>0</v>
      </c>
    </row>
    <row r="11" spans="1:13" ht="15">
      <c r="A11" s="216">
        <v>44065</v>
      </c>
      <c r="B11" s="219">
        <v>734</v>
      </c>
      <c r="C11" s="219">
        <v>1055</v>
      </c>
      <c r="D11" s="219">
        <v>1188</v>
      </c>
      <c r="E11" s="153" t="s">
        <v>718</v>
      </c>
      <c r="F11" s="157"/>
      <c r="G11" s="163" t="s">
        <v>714</v>
      </c>
      <c r="H11" s="161"/>
      <c r="I11" s="220">
        <v>3833333</v>
      </c>
      <c r="J11" s="244"/>
      <c r="K11" s="275">
        <f t="shared" si="0"/>
        <v>3833333</v>
      </c>
      <c r="L11" s="346">
        <v>3833333</v>
      </c>
      <c r="M11" s="220">
        <f t="shared" si="1"/>
        <v>0</v>
      </c>
    </row>
    <row r="12" spans="1:13" ht="15">
      <c r="A12" s="225">
        <v>44127</v>
      </c>
      <c r="B12" s="219" t="s">
        <v>1163</v>
      </c>
      <c r="C12" s="267" t="s">
        <v>1161</v>
      </c>
      <c r="D12" s="267" t="s">
        <v>1162</v>
      </c>
      <c r="E12" s="153" t="s">
        <v>1160</v>
      </c>
      <c r="F12" s="157"/>
      <c r="G12" s="176" t="s">
        <v>1159</v>
      </c>
      <c r="H12" s="161"/>
      <c r="I12" s="220">
        <v>8233333</v>
      </c>
      <c r="J12" s="244"/>
      <c r="K12" s="275">
        <f t="shared" si="0"/>
        <v>8233333</v>
      </c>
      <c r="L12" s="264">
        <v>8233333</v>
      </c>
      <c r="M12" s="220">
        <f t="shared" si="1"/>
        <v>0</v>
      </c>
    </row>
    <row r="13" spans="1:13" ht="15">
      <c r="A13" s="225">
        <v>44144</v>
      </c>
      <c r="B13" s="219" t="s">
        <v>1489</v>
      </c>
      <c r="C13" s="267" t="s">
        <v>1123</v>
      </c>
      <c r="D13" s="267" t="s">
        <v>1490</v>
      </c>
      <c r="E13" s="153" t="s">
        <v>1487</v>
      </c>
      <c r="F13" s="157"/>
      <c r="G13" s="163" t="s">
        <v>1485</v>
      </c>
      <c r="H13" s="161"/>
      <c r="I13" s="220">
        <v>3483333</v>
      </c>
      <c r="J13" s="244"/>
      <c r="K13" s="275">
        <f t="shared" si="0"/>
        <v>3483333</v>
      </c>
      <c r="L13" s="264">
        <v>3483333</v>
      </c>
      <c r="M13" s="220">
        <f t="shared" si="1"/>
        <v>0</v>
      </c>
    </row>
    <row r="14" spans="1:13" ht="15">
      <c r="A14" s="225">
        <v>44165</v>
      </c>
      <c r="B14" s="219" t="s">
        <v>1491</v>
      </c>
      <c r="C14" s="267" t="s">
        <v>1005</v>
      </c>
      <c r="D14" s="267" t="s">
        <v>1492</v>
      </c>
      <c r="E14" s="153" t="s">
        <v>1488</v>
      </c>
      <c r="F14" s="157"/>
      <c r="G14" s="163" t="s">
        <v>1486</v>
      </c>
      <c r="H14" s="161"/>
      <c r="I14" s="220">
        <v>2560000</v>
      </c>
      <c r="J14" s="261">
        <v>160000</v>
      </c>
      <c r="K14" s="275">
        <f t="shared" si="0"/>
        <v>2400000</v>
      </c>
      <c r="L14" s="220">
        <v>2400000</v>
      </c>
      <c r="M14" s="220">
        <f t="shared" si="1"/>
        <v>0</v>
      </c>
    </row>
    <row r="15" spans="1:13" ht="15">
      <c r="A15" s="225">
        <v>44174</v>
      </c>
      <c r="B15" s="219" t="s">
        <v>1823</v>
      </c>
      <c r="C15" s="267" t="s">
        <v>1162</v>
      </c>
      <c r="D15" s="267" t="s">
        <v>1817</v>
      </c>
      <c r="E15" s="153" t="s">
        <v>1811</v>
      </c>
      <c r="F15" s="157"/>
      <c r="G15" s="163" t="s">
        <v>1808</v>
      </c>
      <c r="H15" s="161"/>
      <c r="I15" s="220">
        <v>4166667</v>
      </c>
      <c r="J15" s="261">
        <v>500000</v>
      </c>
      <c r="K15" s="275">
        <f t="shared" si="0"/>
        <v>3666667</v>
      </c>
      <c r="L15" s="220">
        <v>3666667</v>
      </c>
      <c r="M15" s="220">
        <f t="shared" si="1"/>
        <v>0</v>
      </c>
    </row>
    <row r="16" spans="1:13" ht="15">
      <c r="A16" s="225">
        <v>44175</v>
      </c>
      <c r="B16" s="219" t="s">
        <v>1824</v>
      </c>
      <c r="C16" s="267" t="s">
        <v>1229</v>
      </c>
      <c r="D16" s="267" t="s">
        <v>1818</v>
      </c>
      <c r="E16" s="153" t="s">
        <v>1812</v>
      </c>
      <c r="F16" s="157"/>
      <c r="G16" s="163" t="s">
        <v>1809</v>
      </c>
      <c r="H16" s="161"/>
      <c r="I16" s="220">
        <v>3800000</v>
      </c>
      <c r="J16" s="261">
        <v>1140000</v>
      </c>
      <c r="K16" s="275">
        <f t="shared" si="0"/>
        <v>2660000</v>
      </c>
      <c r="L16" s="220">
        <v>2660000</v>
      </c>
      <c r="M16" s="220">
        <f t="shared" si="1"/>
        <v>0</v>
      </c>
    </row>
    <row r="17" spans="1:13" ht="15">
      <c r="A17" s="225">
        <v>44176</v>
      </c>
      <c r="B17" s="219" t="s">
        <v>1825</v>
      </c>
      <c r="C17" s="267" t="s">
        <v>1297</v>
      </c>
      <c r="D17" s="267" t="s">
        <v>1819</v>
      </c>
      <c r="E17" s="153" t="s">
        <v>1813</v>
      </c>
      <c r="F17" s="157"/>
      <c r="G17" s="163" t="s">
        <v>1810</v>
      </c>
      <c r="H17" s="161"/>
      <c r="I17" s="220">
        <v>2913333</v>
      </c>
      <c r="J17" s="261">
        <v>380000</v>
      </c>
      <c r="K17" s="275">
        <f t="shared" si="0"/>
        <v>2533333</v>
      </c>
      <c r="L17" s="220">
        <v>2533333</v>
      </c>
      <c r="M17" s="220">
        <f t="shared" si="1"/>
        <v>0</v>
      </c>
    </row>
    <row r="18" spans="1:13" ht="15">
      <c r="A18" s="225">
        <v>44179</v>
      </c>
      <c r="B18" s="219" t="s">
        <v>1826</v>
      </c>
      <c r="C18" s="267" t="s">
        <v>946</v>
      </c>
      <c r="D18" s="267" t="s">
        <v>1820</v>
      </c>
      <c r="E18" s="153" t="s">
        <v>1814</v>
      </c>
      <c r="F18" s="157"/>
      <c r="G18" s="163" t="s">
        <v>1467</v>
      </c>
      <c r="H18" s="161"/>
      <c r="I18" s="220">
        <v>100000000</v>
      </c>
      <c r="J18" s="261"/>
      <c r="K18" s="275">
        <f t="shared" si="0"/>
        <v>100000000</v>
      </c>
      <c r="L18" s="220">
        <v>100000000</v>
      </c>
      <c r="M18" s="220">
        <f t="shared" si="1"/>
        <v>0</v>
      </c>
    </row>
    <row r="19" spans="1:13" ht="15">
      <c r="A19" s="225">
        <v>44183</v>
      </c>
      <c r="B19" s="219" t="s">
        <v>1827</v>
      </c>
      <c r="C19" s="267" t="s">
        <v>1698</v>
      </c>
      <c r="D19" s="267" t="s">
        <v>1821</v>
      </c>
      <c r="E19" s="153" t="s">
        <v>1815</v>
      </c>
      <c r="F19" s="157"/>
      <c r="G19" s="163" t="s">
        <v>712</v>
      </c>
      <c r="H19" s="161"/>
      <c r="I19" s="220">
        <v>1900000</v>
      </c>
      <c r="J19" s="261"/>
      <c r="K19" s="275">
        <f t="shared" si="0"/>
        <v>1900000</v>
      </c>
      <c r="L19" s="220">
        <v>1900000</v>
      </c>
      <c r="M19" s="220">
        <f t="shared" si="1"/>
        <v>0</v>
      </c>
    </row>
    <row r="20" spans="1:13" ht="15">
      <c r="A20" s="225">
        <v>44186</v>
      </c>
      <c r="B20" s="219" t="s">
        <v>1828</v>
      </c>
      <c r="C20" s="267" t="s">
        <v>1368</v>
      </c>
      <c r="D20" s="267" t="s">
        <v>1822</v>
      </c>
      <c r="E20" s="153" t="s">
        <v>1816</v>
      </c>
      <c r="F20" s="157"/>
      <c r="G20" s="163" t="s">
        <v>714</v>
      </c>
      <c r="H20" s="161"/>
      <c r="I20" s="220">
        <v>1166666</v>
      </c>
      <c r="J20" s="261"/>
      <c r="K20" s="275">
        <f t="shared" si="0"/>
        <v>1166666</v>
      </c>
      <c r="L20" s="347">
        <v>1166666</v>
      </c>
      <c r="M20" s="220">
        <f t="shared" si="1"/>
        <v>0</v>
      </c>
    </row>
    <row r="21" spans="1:13" ht="15">
      <c r="A21" s="13"/>
      <c r="B21" s="14"/>
      <c r="C21" s="14"/>
      <c r="D21" s="14"/>
      <c r="E21" s="14"/>
      <c r="F21" s="14"/>
      <c r="G21" s="382" t="s">
        <v>13</v>
      </c>
      <c r="H21" s="380"/>
      <c r="I21" s="27">
        <f>SUM(I8:I20)</f>
        <v>155589999</v>
      </c>
      <c r="J21" s="27">
        <f>SUM(J8:J20)</f>
        <v>3113334</v>
      </c>
      <c r="K21" s="27">
        <f>SUM(K8:K20)</f>
        <v>152476665</v>
      </c>
      <c r="L21" s="27">
        <f>SUM(L8:L20)</f>
        <v>152476665</v>
      </c>
      <c r="M21" s="27">
        <f>SUM(M8:M20)</f>
        <v>0</v>
      </c>
    </row>
    <row r="22" spans="1:13" ht="12.75" customHeight="1">
      <c r="A22" s="13"/>
      <c r="B22" s="14"/>
      <c r="C22" s="14"/>
      <c r="D22" s="14"/>
      <c r="E22" s="14"/>
      <c r="F22" s="18"/>
      <c r="G22" s="14"/>
      <c r="H22" s="14"/>
      <c r="I22" s="18"/>
      <c r="J22" s="18"/>
      <c r="K22" s="18"/>
      <c r="L22" s="18"/>
      <c r="M22" s="19"/>
    </row>
    <row r="24" spans="2:2" ht="15">
      <c r="B24" s="68"/>
    </row>
    <row r="25" spans="2:11" ht="15">
      <c r="B25" s="68"/>
      <c r="I25" s="68"/>
      <c r="J25" s="68"/>
      <c r="K25" s="68"/>
    </row>
    <row r="26" spans="2:2" ht="15">
      <c r="B26" s="68"/>
    </row>
  </sheetData>
  <mergeCells count="9">
    <mergeCell ref="L6:L7"/>
    <mergeCell ref="E7:F7"/>
    <mergeCell ref="G7:H7"/>
    <mergeCell ref="A3:L3"/>
    <mergeCell ref="G21:H21"/>
    <mergeCell ref="G5:H5"/>
    <mergeCell ref="A6:A7"/>
    <mergeCell ref="E6:H6"/>
    <mergeCell ref="I6:I7"/>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1</DocSecurity>
  <ScaleCrop>false</ScaleCrop>
  <HeadingPairs>
    <vt:vector size="2" baseType="variant">
      <vt:variant>
        <vt:lpstr>Worksheets</vt:lpstr>
      </vt:variant>
      <vt:variant>
        <vt:i4>14</vt:i4>
      </vt:variant>
    </vt:vector>
  </HeadingPairs>
  <TitlesOfParts>
    <vt:vector size="14" baseType="lpstr">
      <vt:lpstr>1131</vt:lpstr>
      <vt:lpstr>1128</vt:lpstr>
      <vt:lpstr>1120</vt:lpstr>
      <vt:lpstr>1094</vt:lpstr>
      <vt:lpstr>1129</vt:lpstr>
      <vt:lpstr>7787</vt:lpstr>
      <vt:lpstr>7795</vt:lpstr>
      <vt:lpstr>7793</vt:lpstr>
      <vt:lpstr>7803</vt:lpstr>
      <vt:lpstr>7799</vt:lpstr>
      <vt:lpstr>7800</vt:lpstr>
      <vt:lpstr>7801</vt:lpstr>
      <vt:lpstr>TOTAL</vt:lpstr>
      <vt:lpstr>Hoja1</vt:lpstr>
    </vt:vector>
  </TitlesOfParts>
  <Template/>
  <Manager/>
  <Company>secretaria de gobierno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presupuesto</dc:creator>
  <cp:keywords/>
  <dc:description/>
  <cp:lastModifiedBy>Fernando Beltran Alfonso</cp:lastModifiedBy>
  <cp:lastPrinted>2020-08-25T16:18:40Z</cp:lastPrinted>
  <dcterms:created xsi:type="dcterms:W3CDTF">2002-01-22T18:31:49Z</dcterms:created>
  <dcterms:modified xsi:type="dcterms:W3CDTF">2022-01-03T13:21:48Z</dcterms:modified>
  <cp:category/>
</cp:coreProperties>
</file>