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LUISA F PEREZ BLANCO\Downloads\"/>
    </mc:Choice>
  </mc:AlternateContent>
  <bookViews>
    <workbookView xWindow="0" yWindow="0" windowWidth="23040" windowHeight="8616" tabRatio="643"/>
  </bookViews>
  <sheets>
    <sheet name="BASE DE DATOS 2021" sheetId="8" r:id="rId1"/>
  </sheets>
  <definedNames>
    <definedName name="_xlnm._FilterDatabase" localSheetId="0" hidden="1">'BASE DE DATOS 2021'!$A$1:$CM$113</definedName>
    <definedName name="incBuyerDossierDetaillnkRequestReference" localSheetId="0">'BASE DE DATOS 2021'!#REF!</definedName>
    <definedName name="incBuyerDossierDetaillnkRequestReferenceNewTab" localSheetId="0">'BASE DE DATOS 2021'!#REF!</definedName>
    <definedName name="lnkProcurementContractViewLink_0" localSheetId="0">'BASE DE DATOS 2021'!#REF!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B105" i="8" l="1"/>
  <c r="BC105" i="8" s="1"/>
  <c r="BB106" i="8"/>
  <c r="BC106" i="8" s="1"/>
  <c r="BB107" i="8"/>
  <c r="BC107" i="8" s="1"/>
  <c r="BB108" i="8"/>
  <c r="BC108" i="8" s="1"/>
  <c r="BB109" i="8"/>
  <c r="BC109" i="8" s="1"/>
  <c r="BB110" i="8"/>
  <c r="BC110" i="8" s="1"/>
  <c r="BB111" i="8"/>
  <c r="BC111" i="8" s="1"/>
  <c r="BB112" i="8"/>
  <c r="BC112" i="8" s="1"/>
  <c r="BB104" i="8"/>
  <c r="BC104" i="8" s="1"/>
  <c r="BB98" i="8"/>
  <c r="BC98" i="8" s="1"/>
  <c r="BB99" i="8"/>
  <c r="BC99" i="8" s="1"/>
  <c r="BB100" i="8"/>
  <c r="BC100" i="8" s="1"/>
  <c r="BB101" i="8"/>
  <c r="BC101" i="8" s="1"/>
  <c r="BB102" i="8"/>
  <c r="BC102" i="8" s="1"/>
  <c r="BB97" i="8"/>
  <c r="BC97" i="8" s="1"/>
  <c r="BB77" i="8"/>
  <c r="BC77" i="8" s="1"/>
  <c r="BB78" i="8"/>
  <c r="BC78" i="8" s="1"/>
  <c r="BB79" i="8"/>
  <c r="BC79" i="8" s="1"/>
  <c r="BB80" i="8"/>
  <c r="BC80" i="8" s="1"/>
  <c r="BB81" i="8"/>
  <c r="BB82" i="8"/>
  <c r="BC82" i="8" s="1"/>
  <c r="BB83" i="8"/>
  <c r="BC83" i="8" s="1"/>
  <c r="BB84" i="8"/>
  <c r="BC84" i="8" s="1"/>
  <c r="BB85" i="8"/>
  <c r="BC85" i="8" s="1"/>
  <c r="BB86" i="8"/>
  <c r="BC86" i="8" s="1"/>
  <c r="BB87" i="8"/>
  <c r="BC87" i="8" s="1"/>
  <c r="BB88" i="8"/>
  <c r="BC88" i="8" s="1"/>
  <c r="BB89" i="8"/>
  <c r="BC89" i="8" s="1"/>
  <c r="BB90" i="8"/>
  <c r="BC90" i="8" s="1"/>
  <c r="BB91" i="8"/>
  <c r="BC91" i="8" s="1"/>
  <c r="BB92" i="8"/>
  <c r="BC92" i="8" s="1"/>
  <c r="BB93" i="8"/>
  <c r="BC93" i="8" s="1"/>
  <c r="BB94" i="8"/>
  <c r="BC94" i="8" s="1"/>
  <c r="BB95" i="8"/>
  <c r="BC95" i="8" s="1"/>
  <c r="BB75" i="8"/>
  <c r="BC75" i="8" s="1"/>
  <c r="BT112" i="8"/>
  <c r="CH112" i="8" s="1"/>
  <c r="AA111" i="8"/>
  <c r="BT110" i="8"/>
  <c r="CH110" i="8" s="1"/>
  <c r="BT111" i="8"/>
  <c r="CH111" i="8" s="1"/>
  <c r="AA110" i="8"/>
  <c r="AA25" i="8"/>
  <c r="BT104" i="8"/>
  <c r="CH104" i="8" s="1"/>
  <c r="BT105" i="8"/>
  <c r="CH105" i="8" s="1"/>
  <c r="BT106" i="8"/>
  <c r="CH106" i="8" s="1"/>
  <c r="BT107" i="8"/>
  <c r="CH107" i="8" s="1"/>
  <c r="BT108" i="8"/>
  <c r="CH108" i="8" s="1"/>
  <c r="BT109" i="8"/>
  <c r="CH109" i="8" s="1"/>
  <c r="AA98" i="8"/>
  <c r="AA97" i="8"/>
  <c r="BT94" i="8"/>
  <c r="CH94" i="8" s="1"/>
  <c r="BT95" i="8"/>
  <c r="CH95" i="8" s="1"/>
  <c r="BT96" i="8"/>
  <c r="BT97" i="8"/>
  <c r="CH97" i="8" s="1"/>
  <c r="BT98" i="8"/>
  <c r="CH98" i="8" s="1"/>
  <c r="BT99" i="8"/>
  <c r="CH99" i="8" s="1"/>
  <c r="BT100" i="8"/>
  <c r="CH100" i="8" s="1"/>
  <c r="BT101" i="8"/>
  <c r="CH101" i="8" s="1"/>
  <c r="BT102" i="8"/>
  <c r="CH102" i="8" s="1"/>
  <c r="BT73" i="8"/>
  <c r="CH73" i="8" s="1"/>
  <c r="BT74" i="8"/>
  <c r="CH74" i="8" s="1"/>
  <c r="BT75" i="8"/>
  <c r="CH75" i="8" s="1"/>
  <c r="BT76" i="8"/>
  <c r="CH76" i="8" s="1"/>
  <c r="BT77" i="8"/>
  <c r="CH77" i="8" s="1"/>
  <c r="BT78" i="8"/>
  <c r="CH78" i="8" s="1"/>
  <c r="BT79" i="8"/>
  <c r="CH79" i="8" s="1"/>
  <c r="BT80" i="8"/>
  <c r="CH80" i="8" s="1"/>
  <c r="BT81" i="8"/>
  <c r="BT82" i="8"/>
  <c r="CH82" i="8" s="1"/>
  <c r="BT83" i="8"/>
  <c r="CH83" i="8" s="1"/>
  <c r="BT84" i="8"/>
  <c r="CH84" i="8" s="1"/>
  <c r="BT85" i="8"/>
  <c r="CH85" i="8" s="1"/>
  <c r="BT86" i="8"/>
  <c r="CH86" i="8" s="1"/>
  <c r="BT87" i="8"/>
  <c r="CH87" i="8" s="1"/>
  <c r="BT88" i="8"/>
  <c r="CH88" i="8" s="1"/>
  <c r="BT89" i="8"/>
  <c r="CH89" i="8" s="1"/>
  <c r="BT90" i="8"/>
  <c r="CH90" i="8" s="1"/>
  <c r="BT91" i="8"/>
  <c r="CH91" i="8" s="1"/>
  <c r="BT92" i="8"/>
  <c r="CH92" i="8" s="1"/>
  <c r="BT93" i="8"/>
  <c r="CH93" i="8" s="1"/>
  <c r="AA88" i="8"/>
  <c r="AA84" i="8"/>
  <c r="AA83" i="8"/>
  <c r="AA82" i="8"/>
  <c r="AA81" i="8"/>
  <c r="AA80" i="8"/>
  <c r="AA79" i="8"/>
  <c r="AA78" i="8"/>
  <c r="AA77" i="8"/>
  <c r="AA75" i="8"/>
  <c r="AA76" i="8"/>
  <c r="BB76" i="8"/>
  <c r="BC76" i="8" s="1"/>
  <c r="BB74" i="8"/>
  <c r="BC74" i="8" s="1"/>
  <c r="AA73" i="8"/>
  <c r="AA74" i="8"/>
  <c r="BB73" i="8"/>
  <c r="BC73" i="8" s="1"/>
  <c r="BT3" i="8"/>
  <c r="BB3" i="8"/>
  <c r="BC3" i="8" s="1"/>
  <c r="CH3" i="8" l="1"/>
  <c r="AD70" i="8" l="1"/>
  <c r="AA69" i="8"/>
  <c r="AA70" i="8" l="1"/>
  <c r="AD72" i="8"/>
  <c r="AA72" i="8" s="1"/>
  <c r="AA68" i="8"/>
  <c r="AA67" i="8"/>
  <c r="AA66" i="8"/>
  <c r="BT42" i="8" l="1"/>
  <c r="CH42" i="8" s="1"/>
  <c r="AA62" i="8"/>
  <c r="AA63" i="8"/>
  <c r="AA64" i="8"/>
  <c r="AA65" i="8"/>
  <c r="BT72" i="8"/>
  <c r="CH72" i="8" s="1"/>
  <c r="BT70" i="8"/>
  <c r="CH70" i="8" s="1"/>
  <c r="BT69" i="8"/>
  <c r="CH69" i="8" s="1"/>
  <c r="BT68" i="8"/>
  <c r="CH68" i="8" s="1"/>
  <c r="BT67" i="8"/>
  <c r="CH67" i="8" s="1"/>
  <c r="BT66" i="8"/>
  <c r="CH66" i="8" s="1"/>
  <c r="BT65" i="8"/>
  <c r="CH65" i="8" s="1"/>
  <c r="BT64" i="8"/>
  <c r="CH64" i="8" s="1"/>
  <c r="BT63" i="8"/>
  <c r="CH63" i="8" s="1"/>
  <c r="BT62" i="8"/>
  <c r="CH62" i="8" s="1"/>
  <c r="BT61" i="8"/>
  <c r="CH61" i="8" s="1"/>
  <c r="BT60" i="8"/>
  <c r="CH60" i="8" s="1"/>
  <c r="BT59" i="8"/>
  <c r="CH59" i="8" s="1"/>
  <c r="BT58" i="8"/>
  <c r="CH58" i="8" s="1"/>
  <c r="BT57" i="8"/>
  <c r="CH57" i="8" s="1"/>
  <c r="BT56" i="8"/>
  <c r="CH56" i="8" s="1"/>
  <c r="BT55" i="8"/>
  <c r="CH55" i="8" s="1"/>
  <c r="BT54" i="8"/>
  <c r="CH54" i="8" s="1"/>
  <c r="BT53" i="8"/>
  <c r="CH53" i="8" s="1"/>
  <c r="BT52" i="8"/>
  <c r="CH52" i="8" s="1"/>
  <c r="BT51" i="8"/>
  <c r="CH51" i="8" s="1"/>
  <c r="BT50" i="8"/>
  <c r="CH50" i="8" s="1"/>
  <c r="BT49" i="8"/>
  <c r="CH49" i="8" s="1"/>
  <c r="BT48" i="8"/>
  <c r="CH48" i="8" s="1"/>
  <c r="BT47" i="8"/>
  <c r="CH47" i="8" s="1"/>
  <c r="BT46" i="8"/>
  <c r="CH46" i="8" s="1"/>
  <c r="BT45" i="8"/>
  <c r="CH45" i="8" s="1"/>
  <c r="BT44" i="8"/>
  <c r="CH44" i="8" s="1"/>
  <c r="BT43" i="8"/>
  <c r="CH43" i="8" s="1"/>
  <c r="BT41" i="8"/>
  <c r="CH41" i="8" s="1"/>
  <c r="BT40" i="8"/>
  <c r="CH40" i="8" s="1"/>
  <c r="BT38" i="8"/>
  <c r="CH38" i="8" s="1"/>
  <c r="BT37" i="8"/>
  <c r="CH37" i="8" s="1"/>
  <c r="BT36" i="8"/>
  <c r="CH36" i="8" s="1"/>
  <c r="BT35" i="8"/>
  <c r="CH35" i="8" s="1"/>
  <c r="BT34" i="8"/>
  <c r="CH34" i="8" s="1"/>
  <c r="BT33" i="8"/>
  <c r="CH33" i="8" s="1"/>
  <c r="BT32" i="8"/>
  <c r="BB72" i="8"/>
  <c r="BC72" i="8" s="1"/>
  <c r="BB70" i="8"/>
  <c r="BC70" i="8" s="1"/>
  <c r="BB69" i="8"/>
  <c r="BC69" i="8" s="1"/>
  <c r="BB68" i="8"/>
  <c r="BC68" i="8" s="1"/>
  <c r="BB67" i="8"/>
  <c r="BC67" i="8" s="1"/>
  <c r="BB66" i="8"/>
  <c r="BC66" i="8" s="1"/>
  <c r="BB65" i="8"/>
  <c r="BC65" i="8" s="1"/>
  <c r="BB64" i="8"/>
  <c r="BC64" i="8" s="1"/>
  <c r="BB63" i="8"/>
  <c r="BC63" i="8" s="1"/>
  <c r="BB62" i="8"/>
  <c r="BC62" i="8" s="1"/>
  <c r="BB61" i="8"/>
  <c r="BC61" i="8" s="1"/>
  <c r="BB60" i="8"/>
  <c r="BC60" i="8" s="1"/>
  <c r="BB59" i="8"/>
  <c r="BC59" i="8" s="1"/>
  <c r="BB58" i="8"/>
  <c r="BC58" i="8" s="1"/>
  <c r="BB57" i="8"/>
  <c r="BC57" i="8" s="1"/>
  <c r="BB56" i="8"/>
  <c r="BC56" i="8" s="1"/>
  <c r="BB55" i="8"/>
  <c r="BC55" i="8" s="1"/>
  <c r="BB54" i="8"/>
  <c r="BC54" i="8" s="1"/>
  <c r="BB53" i="8"/>
  <c r="BC53" i="8" s="1"/>
  <c r="BB52" i="8"/>
  <c r="BC52" i="8" s="1"/>
  <c r="BB51" i="8"/>
  <c r="BC51" i="8" s="1"/>
  <c r="BB50" i="8"/>
  <c r="BC50" i="8" s="1"/>
  <c r="BB49" i="8"/>
  <c r="BC49" i="8" s="1"/>
  <c r="BB48" i="8"/>
  <c r="BC48" i="8" s="1"/>
  <c r="BB47" i="8"/>
  <c r="BC47" i="8" s="1"/>
  <c r="BB46" i="8"/>
  <c r="BC46" i="8" s="1"/>
  <c r="BB45" i="8"/>
  <c r="BC45" i="8" s="1"/>
  <c r="BB44" i="8"/>
  <c r="BC44" i="8" s="1"/>
  <c r="BB43" i="8"/>
  <c r="BC43" i="8" s="1"/>
  <c r="BB42" i="8"/>
  <c r="BC42" i="8" s="1"/>
  <c r="BB41" i="8"/>
  <c r="BC41" i="8" s="1"/>
  <c r="BB40" i="8"/>
  <c r="BC40" i="8" s="1"/>
  <c r="BB38" i="8"/>
  <c r="BC38" i="8" s="1"/>
  <c r="BB37" i="8"/>
  <c r="BC37" i="8" s="1"/>
  <c r="BB36" i="8"/>
  <c r="BC36" i="8" s="1"/>
  <c r="BB35" i="8"/>
  <c r="BC35" i="8" s="1"/>
  <c r="BB34" i="8"/>
  <c r="BC34" i="8" s="1"/>
  <c r="BB33" i="8"/>
  <c r="BC33" i="8" s="1"/>
  <c r="AA41" i="8"/>
  <c r="AA42" i="8"/>
  <c r="AA38" i="8"/>
  <c r="AA40" i="8"/>
  <c r="AA43" i="8"/>
  <c r="AA44" i="8"/>
  <c r="AA45" i="8"/>
  <c r="AA46" i="8"/>
  <c r="AA47" i="8"/>
  <c r="AA48" i="8"/>
  <c r="AA49" i="8"/>
  <c r="AA50" i="8"/>
  <c r="AA51" i="8"/>
  <c r="AA52" i="8"/>
  <c r="AA53" i="8"/>
  <c r="AA54" i="8"/>
  <c r="AA55" i="8"/>
  <c r="AA56" i="8"/>
  <c r="AA57" i="8"/>
  <c r="AA58" i="8"/>
  <c r="AA59" i="8"/>
  <c r="AA60" i="8"/>
  <c r="AA61" i="8"/>
  <c r="AA37" i="8" l="1"/>
  <c r="AA36" i="8"/>
  <c r="AA35" i="8"/>
  <c r="AA34" i="8"/>
  <c r="AA33" i="8"/>
  <c r="AA32" i="8"/>
  <c r="AA31" i="8" l="1"/>
  <c r="AA26" i="8"/>
  <c r="AA27" i="8"/>
  <c r="AA28" i="8"/>
  <c r="AA29" i="8"/>
  <c r="AA30" i="8"/>
  <c r="BB15" i="8" l="1"/>
  <c r="BC15" i="8" s="1"/>
  <c r="BB16" i="8"/>
  <c r="BC16" i="8" s="1"/>
  <c r="BB17" i="8"/>
  <c r="BC17" i="8" s="1"/>
  <c r="BB18" i="8"/>
  <c r="BC18" i="8" s="1"/>
  <c r="BB19" i="8"/>
  <c r="BC19" i="8" s="1"/>
  <c r="BB20" i="8"/>
  <c r="BC20" i="8" s="1"/>
  <c r="BB21" i="8"/>
  <c r="BC21" i="8" s="1"/>
  <c r="BB22" i="8"/>
  <c r="BC22" i="8" s="1"/>
  <c r="BB23" i="8"/>
  <c r="BC23" i="8" s="1"/>
  <c r="BB24" i="8"/>
  <c r="BC24" i="8" s="1"/>
  <c r="BB25" i="8"/>
  <c r="BC25" i="8" s="1"/>
  <c r="AA15" i="8"/>
  <c r="AA16" i="8"/>
  <c r="AA17" i="8"/>
  <c r="AA18" i="8"/>
  <c r="AA19" i="8"/>
  <c r="AA20" i="8"/>
  <c r="AA21" i="8"/>
  <c r="AA22" i="8"/>
  <c r="AA23" i="8"/>
  <c r="AA24" i="8"/>
  <c r="AA14" i="8" l="1"/>
  <c r="BT15" i="8"/>
  <c r="CH15" i="8" s="1"/>
  <c r="BT16" i="8"/>
  <c r="CH16" i="8" s="1"/>
  <c r="BT17" i="8"/>
  <c r="CH17" i="8" s="1"/>
  <c r="BT18" i="8"/>
  <c r="CH18" i="8" s="1"/>
  <c r="BT19" i="8"/>
  <c r="CH19" i="8" s="1"/>
  <c r="BT20" i="8"/>
  <c r="CH20" i="8" s="1"/>
  <c r="BT21" i="8"/>
  <c r="CH21" i="8" s="1"/>
  <c r="BT22" i="8"/>
  <c r="CH22" i="8" s="1"/>
  <c r="BT23" i="8"/>
  <c r="CH23" i="8" s="1"/>
  <c r="BT24" i="8"/>
  <c r="CH24" i="8" s="1"/>
  <c r="BT25" i="8"/>
  <c r="CH25" i="8" s="1"/>
  <c r="BB26" i="8"/>
  <c r="BC26" i="8" s="1"/>
  <c r="BT26" i="8"/>
  <c r="CH26" i="8" s="1"/>
  <c r="BB27" i="8"/>
  <c r="BC27" i="8" s="1"/>
  <c r="BT27" i="8"/>
  <c r="CH27" i="8" s="1"/>
  <c r="BB28" i="8"/>
  <c r="BC28" i="8" s="1"/>
  <c r="BT28" i="8"/>
  <c r="CH28" i="8" s="1"/>
  <c r="BB29" i="8"/>
  <c r="BC29" i="8" s="1"/>
  <c r="BT29" i="8"/>
  <c r="CH29" i="8" s="1"/>
  <c r="BB30" i="8"/>
  <c r="BC30" i="8" s="1"/>
  <c r="BT30" i="8"/>
  <c r="CH30" i="8" s="1"/>
  <c r="BB31" i="8"/>
  <c r="BC31" i="8" s="1"/>
  <c r="BT31" i="8"/>
  <c r="CH31" i="8" s="1"/>
  <c r="BB32" i="8"/>
  <c r="BC32" i="8" s="1"/>
  <c r="CH32" i="8"/>
  <c r="AA13" i="8"/>
  <c r="AA12" i="8"/>
  <c r="BT8" i="8" l="1"/>
  <c r="CH8" i="8" s="1"/>
  <c r="BT9" i="8"/>
  <c r="CH9" i="8" s="1"/>
  <c r="BT10" i="8"/>
  <c r="CH10" i="8" s="1"/>
  <c r="BT11" i="8"/>
  <c r="CH11" i="8" s="1"/>
  <c r="BT12" i="8"/>
  <c r="CH12" i="8" s="1"/>
  <c r="BT13" i="8"/>
  <c r="CH13" i="8" s="1"/>
  <c r="BT14" i="8"/>
  <c r="CH14" i="8" s="1"/>
  <c r="BB8" i="8"/>
  <c r="BC8" i="8" s="1"/>
  <c r="BB9" i="8"/>
  <c r="BC9" i="8" s="1"/>
  <c r="BB10" i="8"/>
  <c r="BC10" i="8" s="1"/>
  <c r="BB11" i="8"/>
  <c r="BC11" i="8" s="1"/>
  <c r="BB12" i="8"/>
  <c r="BC12" i="8" s="1"/>
  <c r="BB13" i="8"/>
  <c r="BC13" i="8" s="1"/>
  <c r="BB14" i="8"/>
  <c r="BC14" i="8" s="1"/>
  <c r="AA8" i="8"/>
  <c r="AA9" i="8"/>
  <c r="AA10" i="8"/>
  <c r="AA11" i="8"/>
  <c r="AA6" i="8"/>
  <c r="AA7" i="8"/>
  <c r="BT4" i="8"/>
  <c r="BT5" i="8"/>
  <c r="BT6" i="8"/>
  <c r="BT7" i="8"/>
  <c r="BB4" i="8"/>
  <c r="BC4" i="8" s="1"/>
  <c r="BB5" i="8"/>
  <c r="BC5" i="8" s="1"/>
  <c r="BB6" i="8"/>
  <c r="BC6" i="8" s="1"/>
  <c r="BB7" i="8"/>
  <c r="BC7" i="8" s="1"/>
  <c r="CM1" i="8"/>
  <c r="CI78" i="8" l="1"/>
  <c r="CI90" i="8"/>
  <c r="CI87" i="8"/>
  <c r="CI93" i="8"/>
  <c r="CI80" i="8"/>
  <c r="CI76" i="8"/>
  <c r="CI107" i="8"/>
  <c r="CI101" i="8"/>
  <c r="CI110" i="8"/>
  <c r="CI106" i="8"/>
  <c r="CI92" i="8"/>
  <c r="CI102" i="8"/>
  <c r="CI109" i="8"/>
  <c r="CI105" i="8"/>
  <c r="CI91" i="8"/>
  <c r="CI88" i="8"/>
  <c r="CI108" i="8"/>
  <c r="CI98" i="8"/>
  <c r="CI94" i="8"/>
  <c r="CI75" i="8"/>
  <c r="CI112" i="8"/>
  <c r="CI89" i="8"/>
  <c r="CI111" i="8"/>
  <c r="CI86" i="8"/>
  <c r="CI85" i="8"/>
  <c r="CI84" i="8"/>
  <c r="CI97" i="8"/>
  <c r="CI79" i="8"/>
  <c r="CI74" i="8"/>
  <c r="CI73" i="8"/>
  <c r="CI100" i="8"/>
  <c r="CI95" i="8"/>
  <c r="CI83" i="8"/>
  <c r="CI82" i="8"/>
  <c r="CI77" i="8"/>
  <c r="CI53" i="8"/>
  <c r="CI104" i="8"/>
  <c r="CI99" i="8"/>
  <c r="CI3" i="8"/>
  <c r="CI22" i="8"/>
  <c r="CI69" i="8"/>
  <c r="CI62" i="8"/>
  <c r="CI58" i="8"/>
  <c r="CI54" i="8"/>
  <c r="CI50" i="8"/>
  <c r="CI46" i="8"/>
  <c r="CI42" i="8"/>
  <c r="CI38" i="8"/>
  <c r="CI34" i="8"/>
  <c r="CI68" i="8"/>
  <c r="CI65" i="8"/>
  <c r="CI61" i="8"/>
  <c r="CI57" i="8"/>
  <c r="CI49" i="8"/>
  <c r="CI45" i="8"/>
  <c r="CI41" i="8"/>
  <c r="CI37" i="8"/>
  <c r="CI33" i="8"/>
  <c r="CI72" i="8"/>
  <c r="CI67" i="8"/>
  <c r="CI64" i="8"/>
  <c r="CI60" i="8"/>
  <c r="CI56" i="8"/>
  <c r="CI52" i="8"/>
  <c r="CI48" i="8"/>
  <c r="CI44" i="8"/>
  <c r="CI40" i="8"/>
  <c r="CI36" i="8"/>
  <c r="CI70" i="8"/>
  <c r="CI66" i="8"/>
  <c r="CI63" i="8"/>
  <c r="CI59" i="8"/>
  <c r="CI55" i="8"/>
  <c r="CI51" i="8"/>
  <c r="CI47" i="8"/>
  <c r="CI43" i="8"/>
  <c r="CI35" i="8"/>
  <c r="CI7" i="8"/>
  <c r="CI19" i="8"/>
  <c r="CI27" i="8"/>
  <c r="CI16" i="8"/>
  <c r="CI24" i="8"/>
  <c r="CI32" i="8"/>
  <c r="CI21" i="8"/>
  <c r="CI29" i="8"/>
  <c r="CI18" i="8"/>
  <c r="CI26" i="8"/>
  <c r="CI15" i="8"/>
  <c r="CI23" i="8"/>
  <c r="CI31" i="8"/>
  <c r="CI20" i="8"/>
  <c r="CI28" i="8"/>
  <c r="CI25" i="8"/>
  <c r="CI17" i="8"/>
  <c r="CI30" i="8"/>
  <c r="CI12" i="8"/>
  <c r="CI11" i="8"/>
  <c r="CI10" i="8"/>
  <c r="CI6" i="8"/>
  <c r="CI9" i="8"/>
  <c r="CI8" i="8"/>
  <c r="CI14" i="8"/>
  <c r="CI13" i="8"/>
  <c r="CI4" i="8"/>
  <c r="CH7" i="8"/>
  <c r="CH6" i="8"/>
  <c r="CH5" i="8"/>
  <c r="CH4" i="8"/>
</calcChain>
</file>

<file path=xl/sharedStrings.xml><?xml version="1.0" encoding="utf-8"?>
<sst xmlns="http://schemas.openxmlformats.org/spreadsheetml/2006/main" count="3146" uniqueCount="885">
  <si>
    <t>ALCALDE</t>
  </si>
  <si>
    <t>CARLOS MARIO CIFUENTES TORO</t>
  </si>
  <si>
    <t>CESAR AUGUSTO VANEGAS MOSCOSO</t>
  </si>
  <si>
    <t>CLAUDIA PATRICIA YOPASA POVEDA</t>
  </si>
  <si>
    <t>DAIRO JEZZID LEON ROMERO</t>
  </si>
  <si>
    <t>DIEGO FERNANDO MOLINA FIGUEROA</t>
  </si>
  <si>
    <t>DORIS JULIETH MORA DAZA</t>
  </si>
  <si>
    <t>GERARDO AUGUSTO RODRIGUEZ AVILA</t>
  </si>
  <si>
    <t>ISABEL CASTRO HEREDIA</t>
  </si>
  <si>
    <t>IVAN RAMIRO MARTINEZ GUZMAN</t>
  </si>
  <si>
    <t>JOHANNA MORALES RIZO</t>
  </si>
  <si>
    <t>JORGE IVAN RENGIFO BAUTISTA</t>
  </si>
  <si>
    <t>JOSE VICENTE MUÑOZ ESTEPA</t>
  </si>
  <si>
    <t>JUAN GABRIEL MARIN RAMIREZ</t>
  </si>
  <si>
    <t>LUIS ALFREDO SACRISTAN BARRERA</t>
  </si>
  <si>
    <t>LUIS FERNANDO MARTINEZ VARGAS</t>
  </si>
  <si>
    <t>LUISA FERNANDA PEREZ BLANCO</t>
  </si>
  <si>
    <t>LUZ MARLEN SANTOS VELOZA</t>
  </si>
  <si>
    <t>MARTHA PATRICIA HERNANDEZ MUÑOZ</t>
  </si>
  <si>
    <t>WILLIAM IVAN MEJIA TORRES</t>
  </si>
  <si>
    <t xml:space="preserve">No. CONTRATO </t>
  </si>
  <si>
    <t>SUPERVISOR</t>
  </si>
  <si>
    <t xml:space="preserve">DAIRO JEZZID LEON ROMERO </t>
  </si>
  <si>
    <t>No.</t>
  </si>
  <si>
    <t>No. PROCESO</t>
  </si>
  <si>
    <t>CODIGO DE REFERENCIA EN SECOP</t>
  </si>
  <si>
    <t>FECHA DE RECIBO PROCESO GRUPO CONTRATOS</t>
  </si>
  <si>
    <t>FECHA DE ENTREGA ABOGADO RESPONSABLE</t>
  </si>
  <si>
    <t>ABOGADO RESPONSABLE</t>
  </si>
  <si>
    <t>No. SIPSE</t>
  </si>
  <si>
    <t>No. NO HAY</t>
  </si>
  <si>
    <t>MODALIDAD</t>
  </si>
  <si>
    <t>TIPO DE COMPROMISO</t>
  </si>
  <si>
    <t>TIPOLOGIA ESPECIFICA</t>
  </si>
  <si>
    <t>OBJETO</t>
  </si>
  <si>
    <t>TIPO DE CONTRATO</t>
  </si>
  <si>
    <t>CONTRATISTA PERSONA JURIDICA O NATURAL</t>
  </si>
  <si>
    <t>CESIÓN</t>
  </si>
  <si>
    <t>REPRESENTANTE LEGAL PERSONA JURÍDICA</t>
  </si>
  <si>
    <t>CEDULA REPRESENTANTE LEGAL (sin puntos ni comas)</t>
  </si>
  <si>
    <t>RUBRO (incluir tal y como aparece en el CDP)</t>
  </si>
  <si>
    <t>PROYECTO</t>
  </si>
  <si>
    <t>No. CDP</t>
  </si>
  <si>
    <t>FECHA CDP</t>
  </si>
  <si>
    <t>VALOR CDP</t>
  </si>
  <si>
    <t>VALOR CONTRATO</t>
  </si>
  <si>
    <t>HONORARIOS MENSUALES OPS</t>
  </si>
  <si>
    <t>No. RP</t>
  </si>
  <si>
    <t>FECHA DEL RP (DD-MM-AAAA)</t>
  </si>
  <si>
    <t>PLAZO DE EJECUCIÓN SEGÚN CONTRATO</t>
  </si>
  <si>
    <t>FORMA DE PAGO</t>
  </si>
  <si>
    <t>FECHA DE SUSCRIPCION CONTRATO</t>
  </si>
  <si>
    <t>GARANTÍA ÚNICA DE CUMPLIMIENTO</t>
  </si>
  <si>
    <t>RESPONSABILIDAD CIVIL EXTRACONTRACTUAL</t>
  </si>
  <si>
    <t>FECHA INCIO COBERTURA ARL CONTRATISTA</t>
  </si>
  <si>
    <t>CEDULA SUPERVISOR (sin puntos ni comas)</t>
  </si>
  <si>
    <t>MEMORANDO SUPERVISOR</t>
  </si>
  <si>
    <t>SUSPENSION</t>
  </si>
  <si>
    <t>ADICIÓN 1</t>
  </si>
  <si>
    <t>ADICIÓN 2</t>
  </si>
  <si>
    <t>VALOR TOTAL ADICIONES</t>
  </si>
  <si>
    <t>VALOR TOTAL CONTRATO CON ADICIONES</t>
  </si>
  <si>
    <t>PRÓRROGA 1</t>
  </si>
  <si>
    <t>PRÓRROGA 2</t>
  </si>
  <si>
    <t>PRÓRROGA 3</t>
  </si>
  <si>
    <t>SUSPENSION 1</t>
  </si>
  <si>
    <t>REINICIO 1</t>
  </si>
  <si>
    <t>PLAZO FINAL DE EJECUCIÓN (Incluir fecha  terminación última prórroga y/o reinicio)</t>
  </si>
  <si>
    <t>MODIFICACIONES Y/O ACLARACIONES</t>
  </si>
  <si>
    <t>CESION</t>
  </si>
  <si>
    <t>GARANTÍA ÚNICA DE CUMPLIMIENTO CESIONARIO</t>
  </si>
  <si>
    <t xml:space="preserve">ARL </t>
  </si>
  <si>
    <t>RIESGO ARL</t>
  </si>
  <si>
    <t>ESTADO</t>
  </si>
  <si>
    <t>DIAS FALTANTES</t>
  </si>
  <si>
    <t>FECHA LIQUIDACIÓN</t>
  </si>
  <si>
    <t>OBSERVACIONES</t>
  </si>
  <si>
    <t>FECHA FINAL</t>
  </si>
  <si>
    <t>MESES</t>
  </si>
  <si>
    <t>FECHA CIERTA (DD-MM-AAAA)</t>
  </si>
  <si>
    <t>FECHA DE INICIO (DD-MM-AAAA)</t>
  </si>
  <si>
    <t>FECHA DE TERMINACIÓN (DD-MM-AAAA)</t>
  </si>
  <si>
    <t>No. PÓLIZA</t>
  </si>
  <si>
    <t>ASEGURADORA</t>
  </si>
  <si>
    <t>FECHA APROBACIÓN</t>
  </si>
  <si>
    <t>AMPAROS</t>
  </si>
  <si>
    <t>SMMLV</t>
  </si>
  <si>
    <t>FECHA DE INICIO</t>
  </si>
  <si>
    <t xml:space="preserve">FECHA TERMINACION </t>
  </si>
  <si>
    <t xml:space="preserve">PLAZO </t>
  </si>
  <si>
    <t>FECHA</t>
  </si>
  <si>
    <t>VALOR</t>
  </si>
  <si>
    <t>FECHA SUSCRIPCIÓN</t>
  </si>
  <si>
    <t>TIEMPO PRORROGADO EN MESES</t>
  </si>
  <si>
    <t>FECHA TERMINACIÓNSEGÚN PRÓRROGA</t>
  </si>
  <si>
    <t>TIEMPO PRORROGADO</t>
  </si>
  <si>
    <t>TIEMPO SUSPENDIDO</t>
  </si>
  <si>
    <t>FECHA INICIO</t>
  </si>
  <si>
    <t>FECHA TERMINACIÓN</t>
  </si>
  <si>
    <t>FECHA DE REINICIO</t>
  </si>
  <si>
    <t>FECHA FINAL DE EJECUCIÓN</t>
  </si>
  <si>
    <t>OBJETO DE LA MODIFICACIÓN Y/O ACLARACIÓN</t>
  </si>
  <si>
    <t>FECHA DE SUSCRIPCIÓN</t>
  </si>
  <si>
    <t xml:space="preserve">MARCAR SI </t>
  </si>
  <si>
    <t>CESIONARIO</t>
  </si>
  <si>
    <t>CEDULA CESIONARIO</t>
  </si>
  <si>
    <t>FECHA DE CESIÓN</t>
  </si>
  <si>
    <t>5 5. Contratación directa</t>
  </si>
  <si>
    <t>2 2. Contrato</t>
  </si>
  <si>
    <t xml:space="preserve">31 31-Servicios Profesionales </t>
  </si>
  <si>
    <t>KEVIN OSWALDO LEIVA QUIMBAYO</t>
  </si>
  <si>
    <t>N/A</t>
  </si>
  <si>
    <t>MENSUAL</t>
  </si>
  <si>
    <t>SEGUROS DEL ESTADO</t>
  </si>
  <si>
    <t>NO</t>
  </si>
  <si>
    <t>POSITIVA</t>
  </si>
  <si>
    <t xml:space="preserve">33 33-Servicios Apoyo a la Gestion de la Entidad (servicios administrativos) </t>
  </si>
  <si>
    <t>PRESTAR SERVICIOS DE APOYO ADMINISTRATIVO Y ASISTENCIAL A LA JUNTA ADMINISTRADORA LOCAL DE SANTA FE</t>
  </si>
  <si>
    <t>JULIETH JOHANNA SILVA AREVALO</t>
  </si>
  <si>
    <t>NATALIA MATEUS CAMARGO</t>
  </si>
  <si>
    <t xml:space="preserve">MENSUAL </t>
  </si>
  <si>
    <t>APOYAR AL EQUIPO DE PRENSA Y COMUNICACIONES DE LA ALCALDÍA LOCAL EN LA REALIZACIÓN DE PRODUCTOS Y PIEZAS DIGITALES, IMPRESAS Y PUBLICITARIAS DE GRAN FORMATO Y DE ANIMACIÓN GRÁFICA, ASÍ COMO APOYAR LA PRODUCCIÓN Y MONTAJE DE EVENTOS</t>
  </si>
  <si>
    <t>MANUEL ANTONIO BALLESTEROS HERNANDEZ</t>
  </si>
  <si>
    <t>PRESTAR SERVICIOS PROFESIONALES EN EL ÁREA DE GESTIÓN DEL DESARROLLO LOCAL EN LOS TEMAS RELACIONADOS CON PRESUPUESTO Y CONTABILIDAD DE LA ALCALDÍA LOCAL DE SANTA FE</t>
  </si>
  <si>
    <t>FERNANDO ZULUAGA FLOREZ</t>
  </si>
  <si>
    <t>CLAUDIA PATRICIA GOMEZ GUTIERREZ</t>
  </si>
  <si>
    <t>APOYAR Y DAR SOPORTE TÉCNICO AL ADMINISTRADOR Y USUARIO FINAL DE LA RED DE SISTEMAS Y TECNOLOGIA E INFORMACIÓN DE LA ALCALDIA LOCAL DE SANTA FE</t>
  </si>
  <si>
    <t>EUMIR ANTONIO PALACIOS CAICEDO</t>
  </si>
  <si>
    <t>PRESTAR SERVICIOS PROFESIONALES AL ÁREA DE GESTIÓN DEL DESARROLLO LOCAL EN LO ATINENTE A LAS ETAPAS PRECONTRACTUALES, CONTRACTUALES Y POSTCONTRACTUALES, EN EL MARCO DE LOS PLANES, PROGRAMAS Y PROYECTOS ENCAMINADOS A LA ADQUISICIÓN DE BIENES Y SERVICIOS PARA EL FORTALECIMIENTO DE LA GESTIÓN LOCAL</t>
  </si>
  <si>
    <t>SOL EVELYN CERVERA CACERES</t>
  </si>
  <si>
    <t>ZAYDA LORENA VILLAR BECERRA</t>
  </si>
  <si>
    <t>NELSON FERNANDO FRANCO GONZALEZ</t>
  </si>
  <si>
    <t>PRESTAR LOS SERVICIOS PROFESIONALES AL ÁREA DE GESTIÓN DEL DESARROLLO LOCAL DE LA ALCALDÍA LOCAL, PARA APOYAR LA ESTRUCTURACIÓN, EVALUACIÓN Y SEGUIMIENTO DE LOS PROYECTOS, PLANES Y PROGRAMAS RELACIONADOS CON EL MANTENIMIENTO, MEJORAMIENTO Y CONSERVACIÓN DE LA INFRAESTRUCTURA VIAL Y ESPACIO PÚBLICO DE LA LOCALIDAD DE SANTA FE</t>
  </si>
  <si>
    <t>OMAR DAVID CASTILLO AMADOR</t>
  </si>
  <si>
    <t>PRESTAR SERVICIOS DE APOYO TÉCNICO AL ÁREA DE GESTIÓN POLICIVA, EN EL DESARROLLO DE LAS ACTIVIDADES PROPIAS DEL ÁREA.</t>
  </si>
  <si>
    <t>YEIMMY LORENA RIAÑO TORO</t>
  </si>
  <si>
    <t>JULY KATHERINE DAZA PARDO</t>
  </si>
  <si>
    <t>SURAMERICANA</t>
  </si>
  <si>
    <t>SI</t>
  </si>
  <si>
    <t>PRESTAR SERVICIOS DE APOYO TÉCNICO AL ÁREA DE GESTIÓN POLICIVA, EN EL DESARROLLO DE LAS ACTIVIDADES PROPIAS DEL ÁREA</t>
  </si>
  <si>
    <t>APOYAR JURÍDICAMENTE LA EJECUCIÓN DE LAS ACCIONES REQUERIDAS PARA EL TRÁMITE E IMPULSO PROCESAL DE LAS ACTUACIONES CONTRAVENCIONALES Y/O QUERELLAS QUE CURSEN EN LAS INSPECCIONES DE POLICÍA DE LA ALCALDÍA LOCAL</t>
  </si>
  <si>
    <t>CRISTIAN DAVID LONDOÑO RUEDA</t>
  </si>
  <si>
    <t>APOYAR ADMINISTRATIVA Y ASISTENCIALMENTE A LAS INSPECCIONES DE POLICÍA DE LA LOCALIDAD</t>
  </si>
  <si>
    <t>APOYAR TÉCNICAMENTE LAS DISTINTAS ETAPAS DE LOS PROCESO DE COMPETENCIA DE LAS INSPECCIONES DE POLICÍA DE LA LOCALIDAD DE SANTA FE, SEGÚN REPARTO</t>
  </si>
  <si>
    <t>ALEKSA KATHERINE ALVAREZ VASQUEZ</t>
  </si>
  <si>
    <t>NATALIA ROZO PEREZ</t>
  </si>
  <si>
    <t>LAURA JULIETH ROJAS AYERBE</t>
  </si>
  <si>
    <t>JHON JAIRO CRISPIN NIETO</t>
  </si>
  <si>
    <t>LAURA CATALINA MORENO MUÑOZ</t>
  </si>
  <si>
    <t>FREDDY GIOVANNY SALAMANCA RAMÍREZ</t>
  </si>
  <si>
    <t>JULIA LUCIA GARCIA FORERO</t>
  </si>
  <si>
    <t>SEGUROS MUNDIAL</t>
  </si>
  <si>
    <t>LUZ ADRIANA SANABRIA</t>
  </si>
  <si>
    <t>JHON ALEXANDER SANABRIA</t>
  </si>
  <si>
    <t>VANESSA PEREA RAMIREZ</t>
  </si>
  <si>
    <t>ERIKA ANDREA MACIAS CARDENAS</t>
  </si>
  <si>
    <t>IVAN ALBERTO TORRES PARGA</t>
  </si>
  <si>
    <t>DORIS DIAZ QUINTERO</t>
  </si>
  <si>
    <t>SUSANA PINEDO ARANGO</t>
  </si>
  <si>
    <t>ANGIE KATHERINE PARDO RAMIREZ</t>
  </si>
  <si>
    <t>JESYCA ROSY ORJUELA AYA</t>
  </si>
  <si>
    <t>PRESTAR SERVICIOS PROFESIONALES DE ABOGADO (A) EN LA ALCALDÍA LOCAL DE SANTA FE EN DESARROLLO DEL ÁREA DE GESTIÓN POLICIVA A CARGO DE LA ENTIDAD EN LOS ASUNTOS RELACIONADOS CON EL REGIMEN DE PROPIEDAD HORIZONTAL</t>
  </si>
  <si>
    <t>DANIEL ARLEY GOMEZ GONZALEZ</t>
  </si>
  <si>
    <t>JHON EXNEIDER CASTIBLANCO</t>
  </si>
  <si>
    <t>LUZ MERY ALARCON PUENTES</t>
  </si>
  <si>
    <t>ALEXANDER AURELIO DAVILA CELIS</t>
  </si>
  <si>
    <t>DIANA CONSUELO MORALES RAMOS</t>
  </si>
  <si>
    <t>KERLY MARCELA TORRES UMBA</t>
  </si>
  <si>
    <t>ALEYRA CAPERA RODRIGUEZ</t>
  </si>
  <si>
    <t>PRESTAR LOS SERVICIOS TÉCNICOS PARA LA OPERACIÓN, SEGUIMIENTO Y CUMPLIMIENTO DE LOS PROCESOS Y PROCEDIMIENTOS DEL SERVICIO SOCIAL APOYOS PARA LA SEGURIDAD ECONÓMICA TIPO C,REQUERIDOS PARA EL OPORTUNO Y ADECUADO REGISTRO, CRUCE Y REPORTE DE LOS DATOS EN EL SISTEMA DE INFORMACIÓN Y REGISTRO DE BENEFICIARIOS SIRBE, QUE CONTRIBUYAN A LA GARANTÍA DE LOS DERECHOS DE LA POBLACIÓN MAYOR EN EL MARCO DE LA POLÍTICA PÚBLICA SOCIAL PARA EL ENVEJECIMIENTO Y LA VEJEZ EN EL DISTRITO CAPITAL A CARGO DEL FDLSF</t>
  </si>
  <si>
    <t>PAULA ANDREA DELGADO BETANCUR</t>
  </si>
  <si>
    <t>ELKIN JOSE SIERRA BRACHO</t>
  </si>
  <si>
    <t>PRESTAR SERVICIOS DE APOYO AL ÁREA DE GESTIÓN DEL DESARROLLO LOCAL EN LO RELACIONADO CON LA ATENCIÓN AL CIUDADANO Y AL CENTRO DOCUMENTAL DE INFORMACIÓN (CDI) DE LA ALCALDÍA LOCAL DE SANTA FE</t>
  </si>
  <si>
    <t>DIANA JANNETH CAMPOS ALFONSO</t>
  </si>
  <si>
    <t>PRESTACION DE SERVICIOS</t>
  </si>
  <si>
    <t>DIANA ALEJANDRA LEGUIZAMON TRUJILLO</t>
  </si>
  <si>
    <t>ADRIANA KATHERINE GUTIERREZ TORRES</t>
  </si>
  <si>
    <t>APOYAR COMO AUXILIAR ADMINISTRATIVO EN LOS TRÁMITES QUE SE SURTAN EN EL DESPACHO DE LA ALCALDÍA LOCAL DE SANTA FE</t>
  </si>
  <si>
    <t>EILIN NATALY VILLABON PARDO</t>
  </si>
  <si>
    <t>PRESTAR APOYO AL ÁREA GESTIÓN POLICÍVA Y ÁREA DE GESTIÓN DE DESARROLLO LOCAL EN LA CONDUCCIÓN DEL PARQUE AUTOMOTOR DEL FDLSF QUE LE SEA ASIGNADO</t>
  </si>
  <si>
    <t>APOYAR LA FORMULACIÓN, GESTIÓN Y SEGUIMIENTO DE ACTIVIDADES ENFOCADAS A LA GESTIÓN AMBIENTAL EXTERNA, ENCAMINADAS A LA MITIGACIÓN DE LOS DIFERENTES IMPACTOS AMBIENTALES Y LA CONSERVACIÓN DE LOS RECURSOS NATURALES DE LA LOCALIDAD</t>
  </si>
  <si>
    <t>JHON FERNANDO FUENTES ROJAS</t>
  </si>
  <si>
    <t>PRESTACIÓN DE SERVICIOS PROFESIONALES ESPECIALIZADOS EN EL SEGUIMIENTO Y COORDINACIÓN A LA FORMULACIÓN, EVALUACIÓN Y CONTROL DE LOS PROYECTOS DE INVERSIÓN QUE COMPONEN EL PLAN DE DESARROLLO LOCAL DE SANTA FE</t>
  </si>
  <si>
    <t>JULIANA MARCELA GONZALEZ PEREZ</t>
  </si>
  <si>
    <t>COMPRAVENTA</t>
  </si>
  <si>
    <t>PRESTAR LOS SERVICIOS PROFESIONALES CON EL FIN DE LIDERAR Y GARANTIZAR LA IMPLEMENTACIÓN Y SEGUIMIENTO DE LOS PROCESOS Y PROCEDIMIENTOS DEL SERVICIO SOCIAL BONO TIPO C.</t>
  </si>
  <si>
    <t>PRESTAR LOS SERVICIOS PROFESIONALES PARA LA OPERACIÓN, PRESTACION, SEGUIMIENTO Y CUMPLIMIENTO DE LOS PROCEDIMIENTOS ADMINISTRATIVOS, OPERATIVOS Y PROGRAMÁTICOS DEL SERVICIO SOCIAL APOYO ECONÓMICO TIPO C, QUE CONTRIBUYAN A LA GARANTÍA DE LOS DERECHOS DE LA POBLACIÓN MAYOR EN EL MARCO DE LA POLÍTICA PÚBLICA SOCIAL PARA EL ENVEJECIMIENTO Y LA VEJEZ EN EL DISTRITO CAPITAL A CARGO DE LA ALCALDÍA LOCAL</t>
  </si>
  <si>
    <t>ASEGURADORA SOLIDARIA DE COLOMBIA</t>
  </si>
  <si>
    <t>EDUARDO PAUWELS</t>
  </si>
  <si>
    <t>MARYBEL GAITAN CORTES</t>
  </si>
  <si>
    <t>PRESTAR LOS SERVICIOS PROFESIONALES AL ÁREA DE GESTIÓN DEL DESARROLLO LOCAL DE LA ALCALDÍA LOCAL, PARA APOYAR LA ESTRUCTURACIÓN, EVALUACIÓN Y SEGUIMIENTO DE LOS PROYECTOS, PLANES Y PROGRAMAS RELACIONADOS CON EL MANTENIMIENTO, MEJORAMIENTO Y CONSERVACIÓN DE LA INFRAESTRUCTURA VIAL Y ESPACIO PÚBLICO DE LA LOCALIDAD DE SANTA FE.</t>
  </si>
  <si>
    <t>OWER JOSE CAMPOS SALDAÑA</t>
  </si>
  <si>
    <t>YEIMY ASTRID MEJIA CASTRO</t>
  </si>
  <si>
    <t>EDNA MARIANA BECERRA DAZA</t>
  </si>
  <si>
    <t xml:space="preserve">48 48-Otros Suministros </t>
  </si>
  <si>
    <t>SUMINISTROS</t>
  </si>
  <si>
    <t xml:space="preserve">42 42-Suministro de Bienes en general </t>
  </si>
  <si>
    <t>30 30-Servicios de Mantenimiento y/o Reparación</t>
  </si>
  <si>
    <t>SERIEDAD DE LA OFERTA</t>
  </si>
  <si>
    <t xml:space="preserve">121 121-Compraventa (Bienes Muebles) </t>
  </si>
  <si>
    <t>MODALIDAD DE SELECCIÓN</t>
  </si>
  <si>
    <t>NUMERO PROYECTO</t>
  </si>
  <si>
    <t>FECHA DE TERMINACIÓN</t>
  </si>
  <si>
    <t>PLAZO</t>
  </si>
  <si>
    <t>FECHA DE TERMINACIÓN SEGÚN PRÓRROGA</t>
  </si>
  <si>
    <t>FECHA DE TERMINACIÓN SEGÚN PRÓRROGA
FECHA TERMINACIÓNSEGÚN PRÓRROGA</t>
  </si>
  <si>
    <t xml:space="preserve">FECHA TERMINACIÓN </t>
  </si>
  <si>
    <t>CED CESIONARIO</t>
  </si>
  <si>
    <t>FECHA DE CESION</t>
  </si>
  <si>
    <t>FECHA DE APROBACIÓN</t>
  </si>
  <si>
    <t>FDLSF-SAMC-001-2021</t>
  </si>
  <si>
    <t>FDLSF-CS-001-2021</t>
  </si>
  <si>
    <t>CO1.PCCNTR.2161706</t>
  </si>
  <si>
    <t>EDNA ROCIO VALENZULEA JIMENEZ</t>
  </si>
  <si>
    <t>2 2. Selección abreviada</t>
  </si>
  <si>
    <t xml:space="preserve">72 72-Contrato de Seguros </t>
  </si>
  <si>
    <t>Selección abreviada menor cuantía</t>
  </si>
  <si>
    <t>CONTRATAR LOS SEGUROS QUE AMPAREN LOS INTERESES PATRIMONIALES ACTUALES Y FUTUROS,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ACTIVIDAD. GRUPO 1 SEGUROS GENERALES</t>
  </si>
  <si>
    <t>SEGUROS</t>
  </si>
  <si>
    <t>AXA COLPATRIA SEGUROS S.A</t>
  </si>
  <si>
    <t>EMILCE BOHORQUEZ</t>
  </si>
  <si>
    <t>1310202020-20105
1310202020-20107
1310202020-20108
1310202020-20109
1310202020-20110
1310202020-20112</t>
  </si>
  <si>
    <t>20105
20107
20108
20109
20110
20112</t>
  </si>
  <si>
    <t>* Servicios de seguros de vida
colectiva de los Ediles
* Servicios de seguros de vehículos
automotores
* Servicios de seguros contra
incendio, terremoto o sustracción
* Servicios de seguros generales de
responsabilidad civil
* Servicios de seguro obligatorio de
accidentes de tránsito (SOAT)
* Otros servicios de seguros distintos
de los seguros de vida n.c.p.</t>
  </si>
  <si>
    <t>433 dias</t>
  </si>
  <si>
    <t>UNICO</t>
  </si>
  <si>
    <t>18-44-101073440</t>
  </si>
  <si>
    <t>FDLSF-CS-002-2021</t>
  </si>
  <si>
    <t xml:space="preserve">	CO1.PCCNTR.2161707</t>
  </si>
  <si>
    <t>CONTRATAR LA EXPEDICIÓN DE UNA PÓLIZA COLECTIVA DE SEGURO DE VIDA PARA LOS EDILES DE LA LOCALIDAD Y CUALQUIER OTRA PÓLIZA DE SEGUROS QUE REQUIERA LA ENTIDAD EN EL DESARROLLO DE SU ACTIVIDAD- GRUPO 2</t>
  </si>
  <si>
    <t>POSITIVA COMPAÑIA DE SEGUROS S.A.</t>
  </si>
  <si>
    <t>KATHY SABINA CRISTANCHO ALCALA</t>
  </si>
  <si>
    <t>SEGUREXPO BANCOLDEX-CESCE</t>
  </si>
  <si>
    <t>FDLSF-CD-001-2021</t>
  </si>
  <si>
    <t>FDLSF-CPS-003-2021</t>
  </si>
  <si>
    <t>CO1.PCCNTR.2185220</t>
  </si>
  <si>
    <t>Contratacion Directa</t>
  </si>
  <si>
    <t>PRESTAR EL SERVICIO DE MANTENIMIENTO PREVENTIVO Y CORRECTIVO CON BOLSA DE REPUESTOS AL ASCENSOR MARCA SCHINDLER DE PROPIEDAD DE LA ALCALDÍA LOCAL DE SANTA FE</t>
  </si>
  <si>
    <t>ASCENSORES SCHINDLER DE COLOMBIA SAS</t>
  </si>
  <si>
    <t>Jose Maria Lorente Gomez</t>
  </si>
  <si>
    <t>1310202020-30611</t>
  </si>
  <si>
    <t xml:space="preserve"> Servicios de mantenimiento y
reparación de ascensores y
escaleras mecánicas</t>
  </si>
  <si>
    <t>04 de febrero de 2021</t>
  </si>
  <si>
    <t>16 de febrero de 2021</t>
  </si>
  <si>
    <t>15 de enero de 2022</t>
  </si>
  <si>
    <t>M–100133822</t>
  </si>
  <si>
    <t>COMPAÑÍA MUNDIAL DE SEGUROS S.A.</t>
  </si>
  <si>
    <t>11 de febrero de 2021</t>
  </si>
  <si>
    <t>CUMPLIMIENTO
CALIDAD Y CORRECTO FUNCIONAMIENTO 
CUMPLIMIENTO DEL CONTRATO
PRESTACIONES SOCIALES</t>
  </si>
  <si>
    <t>2.00</t>
  </si>
  <si>
    <t>FDLSF-CD-002-2021</t>
  </si>
  <si>
    <t>FDLSF-CPS-004-2021</t>
  </si>
  <si>
    <t xml:space="preserve">	CO1.PCCNTR.2211181</t>
  </si>
  <si>
    <t>PRESTAR LOS SERVICIOS PROFESIONALES PARA GARANTIZAR EL SEGUIMIENTO Y CUMPLIMIENTO DE LOS COMPROMISOS DERIVADOS DE LAS DIFERENTES ACTIVIDADES ASOCIADAS AL DESPACHO DEL ALCALDE LOCAL DE SANTA FE.</t>
  </si>
  <si>
    <t>13301160557000000-2105</t>
  </si>
  <si>
    <t>GESTIÓN PUBLICA LOCAL EN
SANTA FE</t>
  </si>
  <si>
    <t>37-46-101002384</t>
  </si>
  <si>
    <t>CALIDAD DEL SERVICIO
CUMPLIMIENTO DEL CONTRATO</t>
  </si>
  <si>
    <t>FDLSF-CD-005-2021</t>
  </si>
  <si>
    <t>FDLSF-CPS-005-2021</t>
  </si>
  <si>
    <t xml:space="preserve">	CO1.PCCNTR.2231989</t>
  </si>
  <si>
    <t>12-46-101044822</t>
  </si>
  <si>
    <t>FDLSF-CD-006-2021</t>
  </si>
  <si>
    <t>FDLSF-CPS-006-2021</t>
  </si>
  <si>
    <t>CO1.PCCNTR.2233033</t>
  </si>
  <si>
    <t>13301160101000000-2081</t>
  </si>
  <si>
    <t>SANTA FE ACTIVO CON EL
ENVEJECIMIENTO, CUIDADOR E
INCLUYENTE</t>
  </si>
  <si>
    <t>12-46-101044866</t>
  </si>
  <si>
    <t>FDLSF-CD-007-2021</t>
  </si>
  <si>
    <t>FDLSF-CPS-007-2021</t>
  </si>
  <si>
    <t>CO1.PCCNTR.2232583</t>
  </si>
  <si>
    <t>PRESTAR LOS SERVICIOS PROFESIONALES PARA LLEVAR A CABO ACTIVIDADES DE SEGUIMIENTO Y ACTUALIZACIÓN DE LOS PROYECTOS DE INVERSIÓN DIRECTA DEL FONDO DE DESARROLLO LOCAL DE SANTA FE, ASÍ COMO APOYAR LA FORMULACIÓN, VIABILIZACIÓN Y EVALUACIÓN DE LOS PROYECTOS DE INVERSIÓN Y/O FUNCIONAMIENTO QUE LE SEAN ASIGNADOS.</t>
  </si>
  <si>
    <t>12-46-101044865</t>
  </si>
  <si>
    <t>FDLSF-CD-008-2021</t>
  </si>
  <si>
    <t>FDLSF-CPS-008-2021</t>
  </si>
  <si>
    <t>CO1.PCCNTR.2233634</t>
  </si>
  <si>
    <t>ALVARO ALONSO PATIÑO ZAPATA</t>
  </si>
  <si>
    <t>12-46-101045271</t>
  </si>
  <si>
    <t>FDLSF-CD-009-2021</t>
  </si>
  <si>
    <t>FDLSF-CPS-009-2021</t>
  </si>
  <si>
    <t>CO1.PCCNTR.2245593</t>
  </si>
  <si>
    <t>EL CONTRATO QUE SE PRETENDE CELEBRAR, TENDRÁ POR OBJETO APOYAR EL ALCALDE LOCAL EN LA GESTIÓN DE LOS ASUNTOS RELACIONADOS CON SEGURIDAD CIUDADANA, CONVIVENCIA Y PREVENCIÓN DE CONFLICTIVIDADES, VIOLENCIAS Y DELITOS EN LA LOCALIDAD, DE CONFORMIDAD CON EL MARCO NORMATIVO APLICABLE EN LA MATERIA</t>
  </si>
  <si>
    <t>10 de febrero de 2021</t>
  </si>
  <si>
    <t>FDLSF-CD-010-2021</t>
  </si>
  <si>
    <t>FDLSF-CPS-010-2021</t>
  </si>
  <si>
    <t>CO1.PCCNTR.2245526</t>
  </si>
  <si>
    <t>PRESTAR LOS SERVICIOS PROFESIONALES COMO INGENIERO CIVIL PARA EL DESARROLLO DE LAS ACTIVIDADES VINCULADAS AL ÁREA DE GESTIÓN POLICÍA DE LA ALCALDÍA LOCAL, EN LOS TEMAS RELACIONADOS CON LA PROTECCIÓN Y CONSERVACIÓN DE LOS CERROS ORIENTALES, EN CUMPLIMENTO DE LA ACCIÓN POPULAR N° 25000232500020050066203</t>
  </si>
  <si>
    <t>12 de febrero de 2021</t>
  </si>
  <si>
    <t>12-46-101045267</t>
  </si>
  <si>
    <t>FDLSF-CD-004-2021</t>
  </si>
  <si>
    <t>FDLSF-CPS-011-2021</t>
  </si>
  <si>
    <t xml:space="preserve">	CO1.PCCNTR.2257498</t>
  </si>
  <si>
    <t xml:space="preserve">	RAFAEL RICARDO BALAGUERA BONITTO</t>
  </si>
  <si>
    <t>15 de febrero de 2021</t>
  </si>
  <si>
    <t>12-46-101045692</t>
  </si>
  <si>
    <t>DIEGO ALEJANDRO MARTINEZ GÓMEZ</t>
  </si>
  <si>
    <t>FDLSF-CD-014-2021</t>
  </si>
  <si>
    <t xml:space="preserve">	FDLSF-CPS-012-2021</t>
  </si>
  <si>
    <t xml:space="preserve">	CO1.PCCNTR.2257819</t>
  </si>
  <si>
    <t>PRESTAR SUS SERVICIOS PROFESIONALES PARA LA ESTRUCTURACION, VIABILIZACION, EVALUACION Y SEGUIMIENTO DE LOS PROYECTOS DEL PRESUPUESTO DEL FONDO DE DESARROLLO LOCAL DE SANTA FE QUE LE SEAN ASIGNADOS</t>
  </si>
  <si>
    <t>12-46-101045559</t>
  </si>
  <si>
    <t>FDLSF-CD-011-2021</t>
  </si>
  <si>
    <t xml:space="preserve">	FDLSF-CPS-013-2021</t>
  </si>
  <si>
    <t>CO1.PCCNTR.2294006</t>
  </si>
  <si>
    <t xml:space="preserve">KEVIN OSWALDO LEIVA QUIMBAYO </t>
  </si>
  <si>
    <t>APOYAR AL ALCALDE LOCAL EN LA PROMOCIÓN, ACOMPAÑAMIENTO, COORDINACIÓN Y ATENCIÓN DE LAS INSTANCIAS DE COORDINACIÓN INTERINSTITUCIONALES Y LAS INSTANCIAS DE PARTICIPACIÓN LOCALES, ASÍ COMO LOS PROCESOS COMUNITARIOS EN LA LOCALIDAD DE SANTA FE.</t>
  </si>
  <si>
    <t>yeimy carolina bello calixto</t>
  </si>
  <si>
    <t>22 de febrero de 2021</t>
  </si>
  <si>
    <t>24 de febrero de 2021</t>
  </si>
  <si>
    <t>23 de febrero de 2021</t>
  </si>
  <si>
    <t>12-46-101046460</t>
  </si>
  <si>
    <t>FDLSF-CD-013-2021</t>
  </si>
  <si>
    <t xml:space="preserve">	FDLSF-CPS-014-2021</t>
  </si>
  <si>
    <t>CO1.PCCNTR.2262708</t>
  </si>
  <si>
    <t xml:space="preserve">	PRESTAR SERVICIOS PROFESIONALES AL ÁREA DE GESTIÓN DEL DESARROLLO LOCAL, REALIZANDO ACTIVIDADES INHERENTES AL CONSEJO LOCAL DE GESTIÓN DEL RIESGO, DE LA LOCALIDAD DE SANTA FE</t>
  </si>
  <si>
    <t>33-46-101030390</t>
  </si>
  <si>
    <t>FDLSF-CD-003-2021</t>
  </si>
  <si>
    <t>FDLSF-CPS-015-2021</t>
  </si>
  <si>
    <t>CO1.PCCNTR.2258239</t>
  </si>
  <si>
    <t>PRESTAR SERVICIOS PARA EL FORTALECIMIENTO A LA GESTIÓN LOCAL DE PROCESOS INSTITUCIONALES Y SOCIALES DE INTERÉS PÚBLICO ARTICULADOS POR EL FONDO DE DESARROLLO LOCAL DE SANTA FE EN COMPAÑÍA DE SECTORES ADMINISTRATIVOS DEL DISTRITO, INSTANCIAS Y ORGANIZACIONES SOCIALES EN LA LOCALIDAD</t>
  </si>
  <si>
    <t>YOHANNA GONZALEZ</t>
  </si>
  <si>
    <t xml:space="preserve">	12-46-101045738</t>
  </si>
  <si>
    <t>FDLSF-MC-001-2021</t>
  </si>
  <si>
    <t xml:space="preserve">	FDLSF-CPS-016-2021</t>
  </si>
  <si>
    <t xml:space="preserve">	CO1.PCCNTR.2258243</t>
  </si>
  <si>
    <t>Minima Cuantía</t>
  </si>
  <si>
    <t>CONTRATAR A MONTO AGOTABLE EL SUMINISTRO DE IMPRESOS Y MATERIAL POP, PARA EL APOYO EN LA DIVULGACIÓN DE LAS COMUNICACIONES INTERNAS Y EXTERNAS REQUERIDAS POR LA ALCALDÍA LOCAL DE SANTA FE Y AQUELLAS IMPRESIONES PROPIAS PARA LAS ACCIONES DE INSPECCIÓN, VIGILANCIA Y CONTROL REALIZADAS POR LA ALCALDÍA LOCAL.</t>
  </si>
  <si>
    <t>COMPILER S.A.S</t>
  </si>
  <si>
    <t>KARLA VANESSA ZAPATA MARIN</t>
  </si>
  <si>
    <t>1310202020-30310
1310202020-30702</t>
  </si>
  <si>
    <t>30310
30702</t>
  </si>
  <si>
    <t>Servicios de publicidad y el
suministro de espacio o tiempo
publicitarios 
Servicios de impresión</t>
  </si>
  <si>
    <t>17 de febrero de 2021</t>
  </si>
  <si>
    <t>05 de abril de 2021</t>
  </si>
  <si>
    <t>580 47 994000063555</t>
  </si>
  <si>
    <t xml:space="preserve">CUMPLIMIENTO 
CALIDAD DEL BIEN </t>
  </si>
  <si>
    <t>PILI ALEJANDRA SOLANO POLANIA</t>
  </si>
  <si>
    <t>FDLSF-CD-012-2021</t>
  </si>
  <si>
    <t xml:space="preserve">	FDLSF-CPS-017-2021</t>
  </si>
  <si>
    <t>CO1.PCCNTR.2259317</t>
  </si>
  <si>
    <t>BCH-100012849</t>
  </si>
  <si>
    <t>FDLSF-CD-015-2021</t>
  </si>
  <si>
    <t xml:space="preserve">	FDLSF-CPS-018-2021</t>
  </si>
  <si>
    <t>CO1.PCCNTR.2263928</t>
  </si>
  <si>
    <t>12-46-101045731</t>
  </si>
  <si>
    <t>JUAN FERNANDO CALDERON TRUJILLO</t>
  </si>
  <si>
    <t xml:space="preserve">	FDLSF-CPS-019-2021</t>
  </si>
  <si>
    <t>CO1.PCCNTR.2263698</t>
  </si>
  <si>
    <t xml:space="preserve">	390 47 994000058018</t>
  </si>
  <si>
    <t>FDLSF-CD-017-2021</t>
  </si>
  <si>
    <t xml:space="preserve">	FDLSF-CPS-020-2021</t>
  </si>
  <si>
    <t>CO1.PCCNTR.2269888</t>
  </si>
  <si>
    <t>PRESTAR SERVICOS TÉCNICOS EN LOS ASUNTOS RELACIONADOS CON LOS TEMAS DE PARTICIPACIÓN Y RELACIONES COMUNITARIAS DE LA ALCALDIA LOCAL DE SANTA FE</t>
  </si>
  <si>
    <t xml:space="preserve">	1246101045902</t>
  </si>
  <si>
    <t>FDLSF-CD-018-2021</t>
  </si>
  <si>
    <t>FDLSF-CPS-021-2021</t>
  </si>
  <si>
    <t xml:space="preserve">	CO1.PCCNTR.2274238</t>
  </si>
  <si>
    <t>2895388–1</t>
  </si>
  <si>
    <t>LAURA DANIELA VARGAS LOPEZ</t>
  </si>
  <si>
    <t>2933176–9</t>
  </si>
  <si>
    <t>FDLSF-CD-019-2021</t>
  </si>
  <si>
    <t>FDLSF-CPS-022-2021</t>
  </si>
  <si>
    <t>CO1.PCCNTR.2275120</t>
  </si>
  <si>
    <t>12-46-101046172</t>
  </si>
  <si>
    <t>FDLSF-CD-021-2021</t>
  </si>
  <si>
    <t>FDLSF-CPS-023-2021</t>
  </si>
  <si>
    <t>CO1.PCCNTR.2273910</t>
  </si>
  <si>
    <t>SERGIO ESTEVEN GARZON SANABRIA</t>
  </si>
  <si>
    <t>20 de febrero de 2021</t>
  </si>
  <si>
    <t>12-46-101045956</t>
  </si>
  <si>
    <t>19 de febrero de 2021</t>
  </si>
  <si>
    <t>FDLSF-CD-022-2021</t>
  </si>
  <si>
    <t>FDLSF-CPS-024-2021</t>
  </si>
  <si>
    <t>CO1.PCCNTR.2276798</t>
  </si>
  <si>
    <t>YUDY LORENA BARRERA BAQUERO</t>
  </si>
  <si>
    <t>37-46-101002530</t>
  </si>
  <si>
    <t>FDLSF-CD-025-2021</t>
  </si>
  <si>
    <t xml:space="preserve">	FDLSF-CPS-025-2021</t>
  </si>
  <si>
    <t xml:space="preserve">	CO1.PCCNTR.2282525</t>
  </si>
  <si>
    <t xml:space="preserve">	PRESTAR SERVICIOS PROFESIONALES COMO ABOGADO DE APOYO AL ÁREA DE GESTIÓN DE DESARROLLO LOCAL EN EL USO DE APLICATIVOS DE CONTRATACION, ACTUALIZACIÓN Y CONSOLIDACIÓN DE LA BASE DE DATOS, SISTEMA ELECTRÓNICO, RESPUESTAS A LOS ORGANOS DE CONTROL Y TODO LO RELACIONADO CON LA ACTIVIDAD PRECONTRACTUAL, CONTRACTUAL Y POSTCONTRACTUAL DE LA EJECUCIÓN DE LOS RECURSOS DEL FDLSF</t>
  </si>
  <si>
    <t xml:space="preserve">	390-47-994000058153</t>
  </si>
  <si>
    <t>FDLSF-CD-027-2021</t>
  </si>
  <si>
    <t>FDLSF-CPS-026-2021</t>
  </si>
  <si>
    <t>CO1.PCCNTR.2281254</t>
  </si>
  <si>
    <t>PRESTAR SUS SERVICIOS PROFESIONALES ESPECIALIZADOS PARA EFECTUAR LA GESTIÓN DE RELACIONES INTERINSTITUCIONALES, COMUNITARIAS, EN CAMPO Y SEDE ADMINISTRATIVA, DESIGNADAS POR EL DESPACHO DE LA ALCALDÍA LOCAL DE SANTA FE</t>
  </si>
  <si>
    <t>12-46-101046180</t>
  </si>
  <si>
    <t>FDLSF-CPS-027-2021</t>
  </si>
  <si>
    <t xml:space="preserve">	CO1.PCCNTR.2282118</t>
  </si>
  <si>
    <t>12-46-101046355</t>
  </si>
  <si>
    <t>FDLSF-CD-016-2021</t>
  </si>
  <si>
    <t xml:space="preserve">	FDLSF-CPS-028-2021</t>
  </si>
  <si>
    <t>CO1.PCCNTR.2281544</t>
  </si>
  <si>
    <t xml:space="preserve"> APOYAR LA GESTIÓN DOCUMENTAL DE LA ALCALDÍA LOCAL EN LA IMPLEMENTACIÓN DE LOS PROCESOS DE CLASIFICACIÓN, ORDENACIÓN, SELECCIÓN NATURAL, FOLIACIÓN, IDENTIFICACIÓN, LEVANTAMIENTO DE INVENTARIOS, ALMACENAMIENTO Y APLICACIÓN DE PROTOCOLOS DE ELIMINACIÓN Y TRANSFERENCIAS DOCUMENTALES</t>
  </si>
  <si>
    <t>12-46-101046277</t>
  </si>
  <si>
    <t>FDLSF-CD-020-2021</t>
  </si>
  <si>
    <t>FDLSF-CPS-029-2021</t>
  </si>
  <si>
    <t>CO1.PCCNTR.2281486</t>
  </si>
  <si>
    <t>18-46-101009151</t>
  </si>
  <si>
    <t>FDLSF-CD-026-2021</t>
  </si>
  <si>
    <t>FDLSF-CPS-030-2022</t>
  </si>
  <si>
    <t>CO1.PCCNTR.2281879</t>
  </si>
  <si>
    <t>13301160101000000-2861</t>
  </si>
  <si>
    <t>SANTA FE ACTIVO CON EL ENVEJECIMIENTO, CUIDADOR E
INCLUYENTE.</t>
  </si>
  <si>
    <t>390-47-994000058328</t>
  </si>
  <si>
    <t>FDLSF-CD-032-2021</t>
  </si>
  <si>
    <t>FDLSF-CPS-031-2021</t>
  </si>
  <si>
    <t xml:space="preserve"> CO1.PCCNTR.2289201</t>
  </si>
  <si>
    <t>PRESTAR SUS SERVICIOS PROFESIONALES ESPECIALIZADOS PARA EFECTUAR LA GESTIÓN DE RELACIONES INTERINSTITUCIONALES, COMUNITARIAS, EN CAMPO Y SEDE ADMINISTRATIVA, DESIGNADAS POR EL ESPACHO DE LA ALCALDÍA LOCAL DE SANTA FE.</t>
  </si>
  <si>
    <t>GESTIÓN PÚBLICA LOCAL EN SANTA FE</t>
  </si>
  <si>
    <t>12-46-101046576</t>
  </si>
  <si>
    <t>FDLSF-CD-031-2021</t>
  </si>
  <si>
    <t>FDLSF-CPS-032-2021</t>
  </si>
  <si>
    <t>CO1.PCCNTR.2286301</t>
  </si>
  <si>
    <t>PRESTAR LOS SERVICIOS PROFESIONALES ESPECIALIZADOS AL DESPACHO DE LA ALCALDÍA LOCAL DE SANTA FE EN LOS TEMAS RELACIONADOS CON LA GESTIÓN ADMINISTRATIVA Y FINANCIERA</t>
  </si>
  <si>
    <t>37-46-101002545</t>
  </si>
  <si>
    <t>FDLSF-CD-033-2021</t>
  </si>
  <si>
    <t>FDLSF-CPS-033-2022</t>
  </si>
  <si>
    <t>CO1.PCCNTR.2287897</t>
  </si>
  <si>
    <t>PRESTAR SERVICIOS PROFESIONALES AL ÁREA DE GESTIÓN DEL DESARROLLO LOCAL EN LO ATINENTE A LAS ETAPAS PRECONTRACTUALES, CONTRACTUALES Y POSTCONTRACTUALES, EN EL MARCO DE LOS PLANES, PROGRAMAS Y PROYECTOS ENCAMINADOS A LA ADQUISICIÓN DE BIENES Y SERVICIOS PARA EL FORTALECIMIENTO DE LA GESTIÓN LOCAL.</t>
  </si>
  <si>
    <t>12-46-101046314</t>
  </si>
  <si>
    <t>FDLSF-CD-023-2021</t>
  </si>
  <si>
    <t>FDLSF-CPS-034-2021</t>
  </si>
  <si>
    <t>CO1.PCCNTR.2286020</t>
  </si>
  <si>
    <t>PRESTAR SUS SERVICIOS PROFESIONALES AL DESPACHO EN LOS ASPECTOS RELACIONADOS CON PRODUCTIVIDAD, EMPRENDIMIENTO Y DESARROLLO EMPRESARIAL DE LA LOCALIDAD DE SANTA FE</t>
  </si>
  <si>
    <t>33-46-101030774</t>
  </si>
  <si>
    <t>FDLSF-CD-030-2021</t>
  </si>
  <si>
    <t>FDLSF-CPS-035-2021</t>
  </si>
  <si>
    <t xml:space="preserve"> CO1.PCCNTR.2286889</t>
  </si>
  <si>
    <t>Edna Nathalie Ariza Rico</t>
  </si>
  <si>
    <t>21-46-101023501</t>
  </si>
  <si>
    <t>FDLSF-CD-029-2021</t>
  </si>
  <si>
    <t>FDLSF-CPS-036-2021</t>
  </si>
  <si>
    <t>CO1.PCCNTR.2287392</t>
  </si>
  <si>
    <t>PRESTAR LOS SERVICIOS PROFESIONALES COMO ABOGADO PARA EL SEGUIMIENTO E IMPULSO PROCESAL DE LAS DEMANDAS DE PERTENENCIA ADMITIDAS POR LOS JUECES CIVILES DE BOGOTÁ, DONDE SE PRETENDE TITULAR PREDIOS UBICADOS DENTRO DE LA LOCALIDAD DE SANTA FE</t>
  </si>
  <si>
    <t>12-46-101046488</t>
  </si>
  <si>
    <t>FDLSF-CPS-037-2021</t>
  </si>
  <si>
    <t>FDLSF-MC-002-2021</t>
  </si>
  <si>
    <t>FDLSF-CPS-038-2021</t>
  </si>
  <si>
    <t>CO1.PCCNTR.2288018</t>
  </si>
  <si>
    <t>Minima Cuantia</t>
  </si>
  <si>
    <t xml:space="preserve">Prestación de Servicios </t>
  </si>
  <si>
    <t>CONTRATAR LA PRESTACIÓN DE LOS SERVICIOS DE MANTENIMIENTO PREVENTIVO Y CORRECTIVO, CON SUMINISTRO DE AUTOPARTES Y MANO DE OBRA CALIFICADA, PARA LOS VEHÍCULOS QUE INTEGRAN EL PARQUE AUTOMOTOR DE LA ALCALDÍA LOCAL DE SANTA FE Y LOS QUE TENGA O LLEGARE A TENER EN CUIDADO O CUSTODIA O VENTA O PERMUTA</t>
  </si>
  <si>
    <t>SERVI PREVENTIVA SAS</t>
  </si>
  <si>
    <t>BLANCA INÉS DIAZ BELTRÁN</t>
  </si>
  <si>
    <t>13102020203-0604</t>
  </si>
  <si>
    <t>Servicios de mantenimiento y
reparación de maquinaria y equipo
de transporte</t>
  </si>
  <si>
    <t>21-44-101345177</t>
  </si>
  <si>
    <t xml:space="preserve">
CUMPLIMIENTO DEL CONTRATO
PAGO DE SALARIOS
CALIDAD DEL SERVICIO
CALIDAD Y CORRECTO FUNCIONAMIENTO DE LOS BIENES</t>
  </si>
  <si>
    <t>FDLSF-CD-034-2021</t>
  </si>
  <si>
    <t>FDLSF-CPS-039-2021</t>
  </si>
  <si>
    <t>CO1.PCCNTR.2288211</t>
  </si>
  <si>
    <t>APOYAR LA FORMULACIÓN, EJECUCIÓN, SEGUIMIENTO Y MEJORA CONTINUA DE LAS HERRAMIENTAS QUE CONFORMAN LA GESTIÓN AMBIENTAL INSTITUCIONAL DE LA ALCALDÍA LOCAL.</t>
  </si>
  <si>
    <t>Brayan Esthep Rojas Mahecha</t>
  </si>
  <si>
    <t>12-46-101046359</t>
  </si>
  <si>
    <t>FDLSF-CD-024-2021</t>
  </si>
  <si>
    <t>FDLSF-CPS-040-2021</t>
  </si>
  <si>
    <t>CO1.PCCNTR.2294026</t>
  </si>
  <si>
    <t>DIEGO ALEJANDRO SANTIESTEBAN RAMIREZ</t>
  </si>
  <si>
    <t>12-46-101046557</t>
  </si>
  <si>
    <t>FDLSF-CPS-041-2021</t>
  </si>
  <si>
    <t>CO1.PCCNTR.2290308</t>
  </si>
  <si>
    <t>HECTOR WILLINTONG ORTIZ ROSERO</t>
  </si>
  <si>
    <t>HECTOR WILLINTON ORTIZ ROSERO</t>
  </si>
  <si>
    <t>18-44-101073980</t>
  </si>
  <si>
    <t>FDLSF-CPS-042-2021</t>
  </si>
  <si>
    <t>CO1.PCCNTR.2292607</t>
  </si>
  <si>
    <t>12-46-101046446</t>
  </si>
  <si>
    <t>FDLSF-CD-028-2021</t>
  </si>
  <si>
    <t>FDLSF-CPS-043-2021</t>
  </si>
  <si>
    <t>CO1.PCCNTR.2292508</t>
  </si>
  <si>
    <t>PRESTAR SERVICIOS DE APOYO PARA LA GESTIÓN LOCAL Y TERRITORIAL EN LOS TEMAS DE SEGURIDAD Y CONVIVENCIA CIUDADANA.</t>
  </si>
  <si>
    <t>Luz Adriana Sanchez Velandia</t>
  </si>
  <si>
    <t>13301160343000000-2128</t>
  </si>
  <si>
    <t>SANTA FE CON CONVIVENCIA, JUSTICIA Y SEGURIDAD</t>
  </si>
  <si>
    <t>12-46-101046434</t>
  </si>
  <si>
    <t xml:space="preserve">SI </t>
  </si>
  <si>
    <t>ANA MARIA TORRES VEGA</t>
  </si>
  <si>
    <t>12-46-101048205</t>
  </si>
  <si>
    <t xml:space="preserve">	SEGUROS DEL ESTADO SA</t>
  </si>
  <si>
    <t>FDLSF-CPS-044-2021</t>
  </si>
  <si>
    <t>CO1.PCCNTR.2292591</t>
  </si>
  <si>
    <t>12-46-101046508</t>
  </si>
  <si>
    <t>FDLSF-CD-037-2021</t>
  </si>
  <si>
    <t>FDLSF-CPS-045-2021</t>
  </si>
  <si>
    <t>CO1.PCCNTR.2296229</t>
  </si>
  <si>
    <t>PRESTAR SERVICIOS PROFESIONALES ESPECIALIZADOS, PARA LA ARTICULACIÓN JURÍDICA EN EL SEGUIMIENTO DE LOS TEMAS RELACIONADOS CON LA ACTIVIDAD CONTRACTUAL DEL FONDO DE DESARROLLO LOCAL EN LAS ETAPAS PRECONTRACUAL, CONTRACTUAL Y POSTCONTRACTUAL DEL FDLSF</t>
  </si>
  <si>
    <t>12-46-101046522</t>
  </si>
  <si>
    <t>FDLSF-CD-038-2021</t>
  </si>
  <si>
    <t>FDLSF-CPS-046-2021</t>
  </si>
  <si>
    <t>CO1.PCCNTR.2296459</t>
  </si>
  <si>
    <t>6 5. Contratación directa</t>
  </si>
  <si>
    <t>3 2. Contrato</t>
  </si>
  <si>
    <t>PRESTAR SUS SERVICIOS DE APOYO TECNICO EN LA EJECUCIÓN DE ACTIVIDADES ADMINISTRATIVAS RELACIONADAS CON LOS PROCESOS CONTRACTUALES DEL ÁREA DE GESTIÓN DE DESARROLLO LOCAL DE SANTA FE</t>
  </si>
  <si>
    <t>BETSY CAROLINA LOZANO DUARTE</t>
  </si>
  <si>
    <t>25-46-101013108</t>
  </si>
  <si>
    <t>FDLSF-CPS-047-2021</t>
  </si>
  <si>
    <t>CO1.PCCNTR.2293881</t>
  </si>
  <si>
    <t>7 5. Contratación directa</t>
  </si>
  <si>
    <t>4 2. Contrato</t>
  </si>
  <si>
    <t xml:space="preserve">33 31-Servicios Profesionales </t>
  </si>
  <si>
    <t>Carolina Sanchez Sandino</t>
  </si>
  <si>
    <t>12-46-101046454</t>
  </si>
  <si>
    <t>FDLSF-CPS-048-2022</t>
  </si>
  <si>
    <t>CO1.PCCNTR.2294011</t>
  </si>
  <si>
    <t>8 5. Contratación directa</t>
  </si>
  <si>
    <t>5 2. Contrato</t>
  </si>
  <si>
    <t xml:space="preserve">34 31-Servicios Profesionales </t>
  </si>
  <si>
    <t>33-46-101030782</t>
  </si>
  <si>
    <t>FDLSF-CD-036-2021</t>
  </si>
  <si>
    <t>FDLSF-CPS-049-2021</t>
  </si>
  <si>
    <t>CO1.PCCNTR.2296151</t>
  </si>
  <si>
    <t>9 5. Contratación directa</t>
  </si>
  <si>
    <t>6 2. Contrato</t>
  </si>
  <si>
    <t xml:space="preserve">35 31-Servicios Profesionales </t>
  </si>
  <si>
    <t>Sol Evelyn Cervera Caceres</t>
  </si>
  <si>
    <t>12-46-101046519</t>
  </si>
  <si>
    <t>FDLSF-CPS-050-2021</t>
  </si>
  <si>
    <t>CO1.PCCNTR.2296095</t>
  </si>
  <si>
    <t>10 5. Contratación directa</t>
  </si>
  <si>
    <t>7 2. Contrato</t>
  </si>
  <si>
    <t xml:space="preserve">36 31-Servicios Profesionales </t>
  </si>
  <si>
    <t>ADRIANA KATHERINE GUTIÉRREZ TORRES</t>
  </si>
  <si>
    <t xml:space="preserve"> 12-46-101046521</t>
  </si>
  <si>
    <t>FDLSF-CD-039-2021</t>
  </si>
  <si>
    <t>FDLSF-CPS-051-2022</t>
  </si>
  <si>
    <t>CO1.PCCNTR.2310035</t>
  </si>
  <si>
    <t>11 5. Contratación directa</t>
  </si>
  <si>
    <t>8 2. Contrato</t>
  </si>
  <si>
    <t>12-46-101046953</t>
  </si>
  <si>
    <t>12 de marzo de 2021</t>
  </si>
  <si>
    <t xml:space="preserve">	JULY KATHERINE DAZA PARDO</t>
  </si>
  <si>
    <t>15 de marzo de 2021</t>
  </si>
  <si>
    <t xml:space="preserve">	309-47-994000059166</t>
  </si>
  <si>
    <t>30 de marzo de 2021</t>
  </si>
  <si>
    <t>FDLSF-CPS-053-2021</t>
  </si>
  <si>
    <t>CO1.PCCNTR.2297110</t>
  </si>
  <si>
    <t>12 5. Contratación directa</t>
  </si>
  <si>
    <t>9 2. Contrato</t>
  </si>
  <si>
    <t xml:space="preserve">38 31-Servicios Profesionales </t>
  </si>
  <si>
    <t>freddy alberto marquez arias</t>
  </si>
  <si>
    <t> 13275913</t>
  </si>
  <si>
    <t>12-46-101046975</t>
  </si>
  <si>
    <t>FDLSF-CD-041-2021</t>
  </si>
  <si>
    <t>FDLSF-CPS-054-2021</t>
  </si>
  <si>
    <t xml:space="preserve">
CO1.PCCNTR.2313957</t>
  </si>
  <si>
    <t>13 5. Contratación directa</t>
  </si>
  <si>
    <t>10 2. Contrato</t>
  </si>
  <si>
    <t>PRESTAR SERVICIOS DE APOYO TÉCNICO AL CONSEJO LOCAL DE GESTIÓN DEL RIESGO Y CAMBIO CLIMATICO DE LA ALCALDIA LOCAL DE SANTA FE</t>
  </si>
  <si>
    <t>12-46-101047101</t>
  </si>
  <si>
    <t>FDLSF-CPS-055-2021</t>
  </si>
  <si>
    <t xml:space="preserve">
CO1.PCCNTR.2309507</t>
  </si>
  <si>
    <t>14 5. Contratación directa</t>
  </si>
  <si>
    <t>11 2. Contrato</t>
  </si>
  <si>
    <t xml:space="preserve">40 31-Servicios Profesionales </t>
  </si>
  <si>
    <t>camilo andres peña cuevas</t>
  </si>
  <si>
    <t>12-46-101046887</t>
  </si>
  <si>
    <t>FDLSF-CPS-056-2021</t>
  </si>
  <si>
    <t>CO1.PCCNTR.2302751</t>
  </si>
  <si>
    <t>15 5. Contratación directa</t>
  </si>
  <si>
    <t>12 2. Contrato</t>
  </si>
  <si>
    <t xml:space="preserve">
12-46-101047084</t>
  </si>
  <si>
    <t>FDLSF-CPS-057-2021</t>
  </si>
  <si>
    <t xml:space="preserve">
CO1.PCCNTR.2303068</t>
  </si>
  <si>
    <t>16 5. Contratación directa</t>
  </si>
  <si>
    <t>13 2. Contrato</t>
  </si>
  <si>
    <t>nelson enrique fandiño suarez</t>
  </si>
  <si>
    <t>12-46-101046930</t>
  </si>
  <si>
    <t>FDLSF-CPS-058-2021</t>
  </si>
  <si>
    <t>CO1.PCCNTR.2303073</t>
  </si>
  <si>
    <t>17 5. Contratación directa</t>
  </si>
  <si>
    <t>14 2. Contrato</t>
  </si>
  <si>
    <t xml:space="preserve">
12-46-101046897</t>
  </si>
  <si>
    <t>FDLSF-CPS-059-2021</t>
  </si>
  <si>
    <t>CO1.PCCNTR.2304676</t>
  </si>
  <si>
    <t>18 5. Contratación directa</t>
  </si>
  <si>
    <t>15 2. Contrato</t>
  </si>
  <si>
    <t>12-46-101047052</t>
  </si>
  <si>
    <t>FDLSF-CPS-060-2021</t>
  </si>
  <si>
    <t xml:space="preserve">
CO1.PCCNTR.2309405</t>
  </si>
  <si>
    <t>19 5. Contratación directa</t>
  </si>
  <si>
    <t>16 2. Contrato</t>
  </si>
  <si>
    <t xml:space="preserve">45 31-Servicios Profesionales </t>
  </si>
  <si>
    <t>Esmeralda Vela Quintero</t>
  </si>
  <si>
    <t xml:space="preserve">
12-46-101046867</t>
  </si>
  <si>
    <t>FDLSF-CPS-061-2021</t>
  </si>
  <si>
    <t>CO1.PCCNTR.2309210</t>
  </si>
  <si>
    <t>20 5. Contratación directa</t>
  </si>
  <si>
    <t>17 2. Contrato</t>
  </si>
  <si>
    <t xml:space="preserve">47 31-Servicios Profesionales </t>
  </si>
  <si>
    <t>12-46-101046888</t>
  </si>
  <si>
    <t>FDLSF-CSP-062-2021</t>
  </si>
  <si>
    <t xml:space="preserve">
CO1.PCCNTR.2313150</t>
  </si>
  <si>
    <t>21 5. Contratación directa</t>
  </si>
  <si>
    <t>18 2. Contrato</t>
  </si>
  <si>
    <t xml:space="preserve">
12-46-101047148</t>
  </si>
  <si>
    <t>FDLSF-CSP-063-2021</t>
  </si>
  <si>
    <t>CO1.PCCNTR.2313304</t>
  </si>
  <si>
    <t>22 5. Contratación directa</t>
  </si>
  <si>
    <t>19 2. Contrato</t>
  </si>
  <si>
    <t xml:space="preserve">48 31-Servicios Profesionales </t>
  </si>
  <si>
    <t>12-46-101047130</t>
  </si>
  <si>
    <t>FDLSF-CD-044-2022</t>
  </si>
  <si>
    <t>FDLSF-CPS-064-2021</t>
  </si>
  <si>
    <t>CO1.PCCNTR.2309221</t>
  </si>
  <si>
    <t>23 5. Contratación directa</t>
  </si>
  <si>
    <t>20 2. Contrato</t>
  </si>
  <si>
    <t xml:space="preserve">49 31-Servicios Profesionales </t>
  </si>
  <si>
    <t>25-46-101013172</t>
  </si>
  <si>
    <t>FDLSF-CD-047-2021</t>
  </si>
  <si>
    <t>FDLSF-CPS-065-2021</t>
  </si>
  <si>
    <t>CO1.PCCNTR.2313217</t>
  </si>
  <si>
    <t>24 5. Contratación directa</t>
  </si>
  <si>
    <t>21 2. Contrato</t>
  </si>
  <si>
    <t>12-46-101046919</t>
  </si>
  <si>
    <t>FDLSF-CD-045-2021</t>
  </si>
  <si>
    <t>FDLSF-CPS-066-2021</t>
  </si>
  <si>
    <t>CO1.PCCNTR.2309328</t>
  </si>
  <si>
    <t>25 5. Contratación directa</t>
  </si>
  <si>
    <t>22 2. Contrato</t>
  </si>
  <si>
    <t xml:space="preserve">51 31-Servicios Profesionales </t>
  </si>
  <si>
    <t> 79765033</t>
  </si>
  <si>
    <t>39-44-101122789</t>
  </si>
  <si>
    <t>FDLSF-CD-046-2021</t>
  </si>
  <si>
    <t>FDLSF-CPS-067-2021</t>
  </si>
  <si>
    <t>CO1.PCCNTR.2315610</t>
  </si>
  <si>
    <t>26 5. Contratación directa</t>
  </si>
  <si>
    <t>23 2. Contrato</t>
  </si>
  <si>
    <t xml:space="preserve">52 31-Servicios Profesionales </t>
  </si>
  <si>
    <t>12-46-101047073</t>
  </si>
  <si>
    <t>FDLSF-CD-040-2021</t>
  </si>
  <si>
    <t>FDLSF-CPS-068-2021</t>
  </si>
  <si>
    <t>CO1.PCCNTR.2310281</t>
  </si>
  <si>
    <t>27 5. Contratación directa</t>
  </si>
  <si>
    <t>24 2. Contrato</t>
  </si>
  <si>
    <t>PRESTAR SERVICIOS DE APOYO ASISTENCIAL AL ÁREA DE GESTIÓN DEL DESARROLLO DE LA ALCALDÍA LOCAL DE SANTA FE, EN TEMAS RELACIONADOS CON INFRAESTRUCTURA.</t>
  </si>
  <si>
    <t>12-46-101047027</t>
  </si>
  <si>
    <t>FDLSF-CPS-069-2021</t>
  </si>
  <si>
    <t xml:space="preserve">
FDLSF-CD-008-2021</t>
  </si>
  <si>
    <t>28 5. Contratación directa</t>
  </si>
  <si>
    <t>25 2. Contrato</t>
  </si>
  <si>
    <t xml:space="preserve">PRESTAR APOYO AL ÁREA GESTIÓN POLICÍVA Y ÁREA DE GESTIÓN DE DESARROLLO LOCAL EN LA CONDUCCIÓN DEL PARQUE AUTOMOTOR DEL FDLSF QUE LE SEA ASIGNADO </t>
  </si>
  <si>
    <t>12-46-101047097</t>
  </si>
  <si>
    <t>FDLF-CPS-070-2021</t>
  </si>
  <si>
    <t>FDLSF-CPS-071-2021</t>
  </si>
  <si>
    <t xml:space="preserve">
CO1.PCCNTR.2317354</t>
  </si>
  <si>
    <t>CO1.PCCNTR.2317354</t>
  </si>
  <si>
    <t>29 5. Contratación directa</t>
  </si>
  <si>
    <t>26 2. Contrato</t>
  </si>
  <si>
    <t xml:space="preserve">55 31-Servicios Profesionales </t>
  </si>
  <si>
    <t>Angélica Johanna Llanos Forero</t>
  </si>
  <si>
    <t xml:space="preserve">
12-46-101047178</t>
  </si>
  <si>
    <t>FDLSF-CD-051-2021</t>
  </si>
  <si>
    <t>FDLSF-CPS-072-2021</t>
  </si>
  <si>
    <t xml:space="preserve">
CO1.PCCNTR.2320511</t>
  </si>
  <si>
    <t xml:space="preserve">	PRESTAR LOS SERVICIOS DE APOYO EN LA DISTRIBUCIÓN DE CORRESPONDENCIA PRODUCIDA EN LAS DIFERENTES ÁREAS DE LA ALCALDÍA LOCAL DE SANTA FE.</t>
  </si>
  <si>
    <t xml:space="preserve">	12-46-101047150</t>
  </si>
  <si>
    <t>FDLSF-CPS-073-2021</t>
  </si>
  <si>
    <t xml:space="preserve">
CO1.PCCNTR.2320523</t>
  </si>
  <si>
    <t>santiago ricardo roa agudelo</t>
  </si>
  <si>
    <t>12-46-101047184</t>
  </si>
  <si>
    <t>FDLSF-SASI-001-2021</t>
  </si>
  <si>
    <t>FDLSF-CPS-074-2021</t>
  </si>
  <si>
    <t>CO1.PCCNTR.2320123</t>
  </si>
  <si>
    <t>Selección Abreviada - Subasta Inversa</t>
  </si>
  <si>
    <t>Prestación de Servicios</t>
  </si>
  <si>
    <t xml:space="preserve">	PRESTAR EL SERVICIO INTEGRAL DE VIGILANCIA Y SEGURIDAD PRIVADA PARA LAS DISTINTAS SEDES DE LA ALCALDÍA LOCAL DE SANTA FE, INCLUYENDO LAS DEMÁS POR LAS QUE SEA RESPONSABLE, UTILIZANDO MEDIOS TECNOLÓGICOS Y HUMANOS PARA LA ADECUADA PROTECCIÓN DE LOS FUNCIONARIOS, CONTRATISTAS Y VISITANTES EN GENERAL.</t>
  </si>
  <si>
    <t>UT BUFVIG 2021</t>
  </si>
  <si>
    <t>ALFREDO REYES SÁNCHEZ</t>
  </si>
  <si>
    <t>13102020203-0501</t>
  </si>
  <si>
    <t>Servicios de protección (guardas de
seguridad)</t>
  </si>
  <si>
    <t>12-44-101205179</t>
  </si>
  <si>
    <t>CALIDAD DEL SERVICIO
CUMPLIMIENTO DEL CONTRATO
SALARIOS Y PRESTACIONES SOCIALES</t>
  </si>
  <si>
    <t xml:space="preserve">	12-40-101051811</t>
  </si>
  <si>
    <t xml:space="preserve">IVAN RAMIRO MARTINEZ GUZMAN </t>
  </si>
  <si>
    <t>FDLSF-CD-048-2021</t>
  </si>
  <si>
    <t>FDLSF-CPS-075-2021</t>
  </si>
  <si>
    <t xml:space="preserve">	CO1.PCCNTR.2320354</t>
  </si>
  <si>
    <t>PRESTAR SUS SERVICIOS PROFESIONALES AL ÁREA DE GESTIÓN DEL DESARROLLO LOCAL DE LA ALCALDÍA LOCAL DE SANTA FE EN LOS TRÁMITES, PROCEDIMIENTOS Y APLICATIVOS RELACIONADOS CON EL MANUAL DE POLITICAS DE OPERACIÒN CONTABLE</t>
  </si>
  <si>
    <t xml:space="preserve">	12-46-101047181</t>
  </si>
  <si>
    <t>FDLSF-CD-050-2021</t>
  </si>
  <si>
    <t>FDLSF-CPS-076-2021</t>
  </si>
  <si>
    <t xml:space="preserve">	CO1.PCCNTR.2320662</t>
  </si>
  <si>
    <t>PRESTAR SUS SERVICIOS COMO ABOGADO DE APOYO AL ÁREA DE GESTIÓN POLÍCIVA DE LA ALCALDÍA LOCAL DE SANTA FE EN LO REFERENTE A LAS ACTUACIONES Y REGISTROS DE LAS VISITAS REALIZADAS A LOS CERROS ORIENTALES, EN CUMPLIMENTO DE LA ACCIÓN POPULAR N° 25000232500020050066203</t>
  </si>
  <si>
    <t>JOHN FABIAN OLAYA GARCIA</t>
  </si>
  <si>
    <t>9 de marzo de 2021</t>
  </si>
  <si>
    <t xml:space="preserve">	21-46-101024220</t>
  </si>
  <si>
    <t>FDLSF-CD-049-2021</t>
  </si>
  <si>
    <t>FDLSF-CPS-077-2021</t>
  </si>
  <si>
    <t>CO1.PCCNTR.2324014</t>
  </si>
  <si>
    <t xml:space="preserve">	APOYAR AL EQUIPO DE PRENSA Y COMUNICACIONES DE LA ALCALDÍA LOCAL EN LA REALIZACIÓN Y PUBLICACIÓN DE CONTENIDOS DE REDES SOCIALES Y CANALES DE DIVULGACIÓN DIGITAL (SITIO WEB) DE LA ALCALDÍA LOCAL</t>
  </si>
  <si>
    <t>William Andres Tellez Chavez</t>
  </si>
  <si>
    <t>12-46-101047255</t>
  </si>
  <si>
    <t>FDLSF-CPS-078-2021</t>
  </si>
  <si>
    <t>CO1.PCCNTR.2322999</t>
  </si>
  <si>
    <t>5 de marzo de 2021</t>
  </si>
  <si>
    <t>390 47 994000058802</t>
  </si>
  <si>
    <t>ASEGURADORA SOLIDARIA DE COLOMBIA SA</t>
  </si>
  <si>
    <t>FDLSF-CPS-080-2021</t>
  </si>
  <si>
    <t xml:space="preserve">	CO1.PCCNTR.2322566</t>
  </si>
  <si>
    <t xml:space="preserve">	PRESTAR SERVICIOS PROFESIONALES AL ÁREA DE GESTIÓN DEL DESARROLLO LOCAL EN LO ATINENTE A LAS ETAPAS PRECONTRACTUALES, CONTRACTUALES Y POSTCONTRACTUALES, EN EL MARCO DE LOS PLANES, PROGRAMAS Y PROYECTOS ENCAMINADOS A LA ADQUISICIÓN DE BIENES Y SERVICIOS PARA EL FORTALECIMIENTO DE LA GESTIÓN LOCAL</t>
  </si>
  <si>
    <t>JEIMY VIVIANA TERREROS FRANCO</t>
  </si>
  <si>
    <t>12-46-101047233</t>
  </si>
  <si>
    <t>FDLSF-CD-056-2021</t>
  </si>
  <si>
    <t>FDLSF-CPS-081-2021</t>
  </si>
  <si>
    <t>CO1.PCCNTR.2335918</t>
  </si>
  <si>
    <t>Apoyar el cubrimiento de las actividades, cronogramas y agenda de la Alcaldía local a nivel interno y externo, así como la generación de contenidos periodísticos</t>
  </si>
  <si>
    <t>Víctor Hugo Gordillo Bolívar</t>
  </si>
  <si>
    <t xml:space="preserve">	12-46-101047451</t>
  </si>
  <si>
    <t>ALEJANDRA SOLANO POLANIA</t>
  </si>
  <si>
    <t>FDLSF-CD-055-2021</t>
  </si>
  <si>
    <t>FDLSF-CPS-082-2021</t>
  </si>
  <si>
    <t>CO1.PCCNTR.2326349</t>
  </si>
  <si>
    <t>APOYAR JURÍDICAMENTE LA EJECUCIÓN DE LAS ACCIONES REQUERIDAS PARA LA DEPURACIÓN DE LAS ACTUACIONES ADMINISTRATIVAS QUE CURSAN EN LA ALCALDÍA LOCAL.</t>
  </si>
  <si>
    <t>33-44-10-1210353</t>
  </si>
  <si>
    <t>FDLSF-CPS-083-2021</t>
  </si>
  <si>
    <t>CO1.PCCNTR.2326299</t>
  </si>
  <si>
    <t>12-46-10-1047311</t>
  </si>
  <si>
    <t>FDLSF-CPS-084-2021</t>
  </si>
  <si>
    <t>CO1.PCCNTR.2329308</t>
  </si>
  <si>
    <t>PRESTAR SUS SERVICIOS PROFESIONALES PARA LA ESTRUCTURACIÓN, VIABILIZACIÓN, EVALUACIÓN Y SEGUIMIENTO DE LOS PROYECTOS DEL PRESUPUESTO DEL FONDO DE DESARROLLO LOCAL DE SANTA FE, QUE LE SEAN ASIGNADOS.</t>
  </si>
  <si>
    <t>Jeimy Tatiana Escobar Espinosa</t>
  </si>
  <si>
    <t>25-46-101013403</t>
  </si>
  <si>
    <t>FDLSF-CD-057-2021</t>
  </si>
  <si>
    <t>FDLSF-CPS-085-2021</t>
  </si>
  <si>
    <t xml:space="preserve">	CO1.PCCNTR.2330134</t>
  </si>
  <si>
    <t xml:space="preserve">
PRESTAR SUS SERVICIOS PROFESIONALES PARA LA ESTRUCTURACIÓN, VIABILIZACIÓN, EVALUACIÓN Y SEGUIMIENTO DE LOS PROYECTOS DEL PRESUPUESTO DEL FONDO DE DESARROLLO LOCAL DE SANTA FE QUE LE SEAN ASIGNADOS</t>
  </si>
  <si>
    <t xml:space="preserve">	12-46-101047378</t>
  </si>
  <si>
    <t>09 de marzo de 2021</t>
  </si>
  <si>
    <t>08 de marzo de 2021</t>
  </si>
  <si>
    <t>FDLSF-CPS-086-2021</t>
  </si>
  <si>
    <t>CO1.PCCNTR.2329919</t>
  </si>
  <si>
    <t xml:space="preserve">	katherine Ramirez Marulanda</t>
  </si>
  <si>
    <t>12-46-101047380</t>
  </si>
  <si>
    <t>FDLSF-CD-058-2021</t>
  </si>
  <si>
    <t>FDLSF-CPS-087-2021</t>
  </si>
  <si>
    <t>CO1.PCCNTR.2335997</t>
  </si>
  <si>
    <t>10 de marzo de 2021</t>
  </si>
  <si>
    <t xml:space="preserve">	12-46-101047448</t>
  </si>
  <si>
    <t>11 de marzo de 2021</t>
  </si>
  <si>
    <t>FDLSF-CD-066-2021</t>
  </si>
  <si>
    <t>FDLSF-CPS-088-2021</t>
  </si>
  <si>
    <t>CO1.PCCNTR.2370495</t>
  </si>
  <si>
    <t>19 de marzo de 2021</t>
  </si>
  <si>
    <t>23 de marzo de 2021</t>
  </si>
  <si>
    <t>18-44-101074549</t>
  </si>
  <si>
    <t>24 de marzo de 2021</t>
  </si>
  <si>
    <t>20 de marzo de 2021</t>
  </si>
  <si>
    <t>FDLSF-CPS-089-2021</t>
  </si>
  <si>
    <t xml:space="preserve">	CO1.PCCNTR.2332164</t>
  </si>
  <si>
    <t>12-46-101047453</t>
  </si>
  <si>
    <t>FDLSF-CD-059-2021</t>
  </si>
  <si>
    <t>FDLSF-CPS-090-2021</t>
  </si>
  <si>
    <t>CO1.PCCNTR.2334598</t>
  </si>
  <si>
    <t>COORDINA, LIDERA Y ASESORA LOS PLANES Y ESTRATEGIAS DE COMUNICACIÓN INTERNA Y EXTERNA PARA LA DIVULGACIÓN DE LOS PROGRAMAS, PROYECTOS Y ACTIVIDADES DE LA ALCALDÍA LOCAL</t>
  </si>
  <si>
    <t>12-46-101047473</t>
  </si>
  <si>
    <t>FDLSF-CD-060-2021</t>
  </si>
  <si>
    <t>FDLSF-CPS-091-2021</t>
  </si>
  <si>
    <t>CO1.PCCNTR.2335895</t>
  </si>
  <si>
    <t>PRESTAR LOS SERVICIOS PROFESIONALES COMO ADMINISTRADOR DE RED BRINDANDO ASISTENCIA Y SOPORTE TÉCNICO DEL SOFTWARE Y HARDWARE DE LOS EQUIPOS Y PROGRAMAS QUE MANEJA LA ENTIDAD, ASÍ COMO A LOS USUARIOS QUE DESARROLLEN SUS ACTIVIDADES EN LA ALCALDÍA LOCAL DE SANTA FE</t>
  </si>
  <si>
    <t xml:space="preserve">	12-46-101047462</t>
  </si>
  <si>
    <t>FDLSF-CPS-092-2021</t>
  </si>
  <si>
    <t>CO1.PCCNTR.2335477</t>
  </si>
  <si>
    <t>12-46-101047509</t>
  </si>
  <si>
    <t xml:space="preserve">FDLSF-CD-062-2021
</t>
  </si>
  <si>
    <t>FDLSF-CPS-093-2021</t>
  </si>
  <si>
    <t>CO1.PCCNTR.2340646</t>
  </si>
  <si>
    <t xml:space="preserve">	Prestar sus servicios como apoyo al área de gestión del desarrollo local de la Alcaldía Local de Santa Fe en los trámites, procedimientos y aplicativos contables.</t>
  </si>
  <si>
    <t>12-46-101047467</t>
  </si>
  <si>
    <t>2021532000-3453</t>
  </si>
  <si>
    <t>FDLSF-CPS-094-2021</t>
  </si>
  <si>
    <t>CO1.PCCNTR.2338183</t>
  </si>
  <si>
    <t>PRESTAR SERVICIOS DE APOYO PARA LA GESTIÓN LOCAL Y TERRITORIAL EN LOS TEMAS DE SEGURIDAD Y CONVIVENCIA CIUDADANA</t>
  </si>
  <si>
    <t>18 de febrero de 2021</t>
  </si>
  <si>
    <t>16 de marzo de 2021</t>
  </si>
  <si>
    <t xml:space="preserve">	12-46-101047686</t>
  </si>
  <si>
    <t>17 de marzo de 2021</t>
  </si>
  <si>
    <t>2021532000-3733</t>
  </si>
  <si>
    <t>13 de marzo de 2021</t>
  </si>
  <si>
    <t>FDLSF-CD-061-2021</t>
  </si>
  <si>
    <t>FDLSF-CPS-095-2021</t>
  </si>
  <si>
    <t xml:space="preserve">
CO1.PCCNTR.2348334</t>
  </si>
  <si>
    <t>Apoyar técnicamente las distintas etapas de los procesos de competencia de la Alcaldía Local para la depuración de actuaciones administrativas.</t>
  </si>
  <si>
    <t>DANIEL GUSTAVO GUZMÁN TEJADA</t>
  </si>
  <si>
    <t>12-46-101047749</t>
  </si>
  <si>
    <t>2021532000-4543</t>
  </si>
  <si>
    <t>FDLSF-CPS-096-2021</t>
  </si>
  <si>
    <t>FDLSF-CPS-097-2021</t>
  </si>
  <si>
    <t>CO1.PCCNTR.2341147</t>
  </si>
  <si>
    <t xml:space="preserve">	PRESTAR SERVICIOS DE APOYO ADMINISTRATIVO Y ASISTENCIAL A LA JUNTA ADMINISTRADORA LOCAL DE SANTA FE</t>
  </si>
  <si>
    <t>2021532000-3493</t>
  </si>
  <si>
    <t>FDLSF-CPS-098-2021</t>
  </si>
  <si>
    <t>CO1.PCCNTR.2348250</t>
  </si>
  <si>
    <t>12-44-101205521</t>
  </si>
  <si>
    <t>FDLSF-CD-063-2021</t>
  </si>
  <si>
    <t>FDLSF-CPS-099-2021</t>
  </si>
  <si>
    <t>CO1.PCCNTR.2355085</t>
  </si>
  <si>
    <t>PRESTAR SERVICIOS PROFESIONALES PARA ORIENTAR, REVISAR Y CONCEPTUALIZAR SOBRE LOS ASUNTOS JURÍDICOS QUE SEAN ASIGNADOS AL DESPACHO DEL ALCALDE LOCAL</t>
  </si>
  <si>
    <t xml:space="preserve">7.300.000,00	</t>
  </si>
  <si>
    <t xml:space="preserve">	37-46-101002707</t>
  </si>
  <si>
    <t>FDLSF-CPS-100-2021</t>
  </si>
  <si>
    <t xml:space="preserve">	CO1.PCCNTR.2355895</t>
  </si>
  <si>
    <t>APOYAR JURÍDICAMENTE LA EJECUCIÓN DE LAS ACCIONES REQUERIDAS PARA LA DEPURACIÓN DE LAS ATUACIONES ADMINISTRATIVAS QUE CURSAN EN LA ALCALDÍA LOCAL.</t>
  </si>
  <si>
    <t>12-46-101047759</t>
  </si>
  <si>
    <t>2021532000-3743</t>
  </si>
  <si>
    <t>FDLSF-CPS-101-2021</t>
  </si>
  <si>
    <t xml:space="preserve">	CO1.PCCNTR.2359044</t>
  </si>
  <si>
    <t>PRESTAR SERVICIOS. PROFESIONALES COMO ABOGADO DE APOYO AL ÁREA DE GESTIÓN DE DESARROLLO LOCAL EN EL USO DE APLICATIVOS DE CONTRATACION, ACTUALIZACIÓN Y CONSOLIDACIÓN DE LA BASE DE DATOS, SISTEMA ELECTRÓNICO, RESPUESTAS A LOS ORGANOS DE CONTROL Y TODO LO RELACIONADO CON LA ACTIVIDAD PRECONTRACTUAL, CONTRACTUAL Y POSTCONTRACTUAL DE LA EJECUCIÓN DE LOS RECURSOS DEL FDLSF.</t>
  </si>
  <si>
    <t>MERY AURORA TRUJILLO TRUJILLO</t>
  </si>
  <si>
    <t>18 de marzo de 2021</t>
  </si>
  <si>
    <t xml:space="preserve">	12-46-101047815</t>
  </si>
  <si>
    <t>2021532000-4503</t>
  </si>
  <si>
    <t>01 de abril de 2021</t>
  </si>
  <si>
    <t>12-46-101048502</t>
  </si>
  <si>
    <t>FDLSF-CD-064-2021</t>
  </si>
  <si>
    <t>FDLSF-CPS-102-2021</t>
  </si>
  <si>
    <t xml:space="preserve">	CO1.PCCNTR.2370466</t>
  </si>
  <si>
    <t>Prestar los servicios profesionales para la operación, seguimiento y cumplimiento de los procesos y procedimientos del Servicio Apoyo Económico Tipo C, requeridos para el oportuno y adecuado registro, cruce y reporte de los datos en el Sistema Misional SIRBE, que contribuyan a la garantía de los derechos de la población mayor en el marco de la Política Pública Social para el Envejecimiento y la Vejez en el Distrito Capital a cargo de la Alcaldía Local.</t>
  </si>
  <si>
    <t>EVELIN YESENIA QUIÑONES QUIÑONES</t>
  </si>
  <si>
    <t>64-46-101013399</t>
  </si>
  <si>
    <t>2021532000-4243</t>
  </si>
  <si>
    <t>31 de marzo de 2021</t>
  </si>
  <si>
    <t>15 días</t>
  </si>
  <si>
    <t>15 de abril de 2021</t>
  </si>
  <si>
    <t>FDLSF-CPS-103-2021</t>
  </si>
  <si>
    <t>FDLSF-CPS-104-2021</t>
  </si>
  <si>
    <t>CO1.PCCNTR.2360758</t>
  </si>
  <si>
    <t xml:space="preserve">	PRESTAR SUS SERVICIOS PROFESIONALES PARA LA ESTRUCTURACIÓN, VIABILIZACIÓN, EVALUACIÓN Y SEGUIMIENTO DE LOS PROYECTOS DEL PRESUPUESTO DEL FONDO DE DESARROLLO LOCAL DE SANTA FE QUE LE SEAN ASIGNADOS.</t>
  </si>
  <si>
    <t>HERNANDO ERNESTO GONZALEZ ATUESTA</t>
  </si>
  <si>
    <t>12-46-101047831</t>
  </si>
  <si>
    <t xml:space="preserve">18 de septiembre de 2021 </t>
  </si>
  <si>
    <t>FDLSF-CD-067-2021</t>
  </si>
  <si>
    <t>FDLSF-CPS-105-2021</t>
  </si>
  <si>
    <t>CO1.PCCNTR.2378148</t>
  </si>
  <si>
    <t xml:space="preserve">	PRESTAR SERVICIOS PROFESIONALES PARA ADELANTAR TODAS LAS ACTIVIDADES JURÍDICAS CON OCASIÒN DE LOS DESPACHOS COMISORIOS DEL FDLSF</t>
  </si>
  <si>
    <t>NELSON EDUARDO LINARES CONDE</t>
  </si>
  <si>
    <t xml:space="preserve">NELSON EDUARDO LINARES CONDE	</t>
  </si>
  <si>
    <t>03 de marzo de 2021</t>
  </si>
  <si>
    <t>25 de marzo de 2021</t>
  </si>
  <si>
    <t xml:space="preserve">	12-46-101048021</t>
  </si>
  <si>
    <t>2021532000-4613</t>
  </si>
  <si>
    <t>FDLSF-CPS-106-2021</t>
  </si>
  <si>
    <t xml:space="preserve">	CO1.PCCNTR.2379965</t>
  </si>
  <si>
    <t>NELSON JAIR SANCHEZ OSPINA</t>
  </si>
  <si>
    <t>03 de febrero de 2021</t>
  </si>
  <si>
    <t>12-46-101048078</t>
  </si>
  <si>
    <t>26 de marzo de 2021</t>
  </si>
  <si>
    <t xml:space="preserve">LUIS ALFREDO SACRISTAN BARRERA </t>
  </si>
  <si>
    <t>2021532000-4413</t>
  </si>
  <si>
    <t>FDLSF-CPS-107-2021</t>
  </si>
  <si>
    <t>CO1.PCCNTR.2387130</t>
  </si>
  <si>
    <t>PEDRO PABLO MALAGON GONZALEZ</t>
  </si>
  <si>
    <t>07 de abril de 2021</t>
  </si>
  <si>
    <t>15-44-101240960</t>
  </si>
  <si>
    <t>08 de abril de 2021</t>
  </si>
  <si>
    <t>FDLSF-CD-068-2021</t>
  </si>
  <si>
    <t>FDLSF-CPS-108-2021</t>
  </si>
  <si>
    <t>CO1.PCCNTR.2390365</t>
  </si>
  <si>
    <t>29 de marzo de 2021</t>
  </si>
  <si>
    <t>27 de marzo de 2021</t>
  </si>
  <si>
    <t>12-46-101048162</t>
  </si>
  <si>
    <t>2021532000-4463</t>
  </si>
  <si>
    <t>FDLSF-CD-069-2021</t>
  </si>
  <si>
    <t>FDLSF-CPS-109-2021</t>
  </si>
  <si>
    <t xml:space="preserve">	CO1.PCCNTR.2397106</t>
  </si>
  <si>
    <t>Prestar servicios profesionales especializados al despacho, en el liderazgo del grupo de profesionales que realizan la promoción, acompañamiento, coordinación y atención de las instancias de coordinación interinstitucionales y las instancias de participación locales, así como los procesos comunitarios en la Localidad de Santa Fe.</t>
  </si>
  <si>
    <t>Luis Fernando Martinez Vargas</t>
  </si>
  <si>
    <t>12-46-101048270</t>
  </si>
  <si>
    <t>2021532000-4663</t>
  </si>
  <si>
    <t>EVENTO DE COTIZACIÓN</t>
  </si>
  <si>
    <t>3 3. Orden</t>
  </si>
  <si>
    <t>Selección abreviada por acuerdo marco</t>
  </si>
  <si>
    <t>SUMINISTRO DE COMBUSTIBLE</t>
  </si>
  <si>
    <t>Organización Terpel S.A.</t>
  </si>
  <si>
    <t>131020201-0203</t>
  </si>
  <si>
    <t>Productos de hornos de coque, de
refinación de petróleo y combustible</t>
  </si>
  <si>
    <t>08 de enero de 2021</t>
  </si>
  <si>
    <t xml:space="preserve">44 44-Suministro de Servicio de Aseo </t>
  </si>
  <si>
    <t>PRESTAR EL SERVICIO INTERGAL DE ASEO Y CAFETERIA INCLUIDO: RECUROS HUMANO,  MAQUINARIA Y EQUIPOS NECESARIOS PARA EL DESARROLLO DEL PROCESO, ADEMAS DEL SUMINISTRO DE INSUMOS PARA LAS DIFERENTES SEDES DE LA ALCALDIA LOCAL DE SANTA FE, INCLUIDAS LAS INSPECCIONES DE POLICIA Y LA JUNTA ADMINISTRADORA LOCAL.</t>
  </si>
  <si>
    <t>ASEAR SA ESP</t>
  </si>
  <si>
    <t>13102020203-0502</t>
  </si>
  <si>
    <t>Servicios de limpieza general</t>
  </si>
  <si>
    <t>25 de febrero de 2021</t>
  </si>
  <si>
    <t>ADQUIRIR LICENCIAS MICROSOFT OFFICE 365 – E1, LICENCIAS MICROSOFT OFFICE 365 – E3 y LICENCIAS MICROSOFT OFFICE 365 – E5</t>
  </si>
  <si>
    <t>Unión Temporal DELL EMC</t>
  </si>
  <si>
    <t>GESTION PUBLICA LOCAL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</si>
</sst>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8" formatCode="&quot;$&quot;\ #,##0.00;[Red]\-&quot;$&quot;\ #,##0.00"/>
    <numFmt numFmtId="164" formatCode="[$ $]#,##0"/>
    <numFmt numFmtId="165" formatCode="d&quot; de &quot;mmmm&quot; de &quot;yyyy"/>
    <numFmt numFmtId="166" formatCode="[$$]#,##0.00"/>
    <numFmt numFmtId="167" formatCode="dd/mm/yyyy;@"/>
    <numFmt numFmtId="168" formatCode="[$-240A]d&quot; de &quot;mmmm&quot; de &quot;yyyy;@"/>
    <numFmt numFmtId="170" formatCode="[$-C0A]d\ &quot;de&quot;\ mmmm\ &quot;de&quot;\ yyyy;@"/>
  </numFmts>
  <fonts count="16" x14ac:knownFonts="1">
    <font>
      <sz val="10"/>
      <color rgb="FF000000"/>
      <name val="Arial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9"/>
      <color rgb="FF000000"/>
      <name val="Arial"/>
    </font>
    <font>
      <sz val="9"/>
      <color rgb="FFFF0000"/>
      <name val="Arial"/>
    </font>
    <font>
      <b/>
      <sz val="9"/>
      <color rgb="FF000000"/>
      <name val="Arial"/>
    </font>
    <font>
      <sz val="9"/>
      <name val="Arial"/>
    </font>
    <font>
      <b/>
      <sz val="9"/>
      <name val="Arial"/>
    </font>
    <font>
      <u/>
      <sz val="9"/>
      <color theme="10"/>
      <name val="Arial"/>
    </font>
    <font>
      <sz val="9"/>
      <color theme="1"/>
      <name val="Arial"/>
    </font>
    <font>
      <sz val="9"/>
      <color rgb="FF0070C0"/>
      <name val="Arial"/>
    </font>
    <font>
      <u/>
      <sz val="10"/>
      <color theme="10"/>
      <name val="Arial"/>
    </font>
    <font>
      <sz val="9"/>
      <color rgb="FF666666"/>
      <name val="Arial"/>
    </font>
    <font>
      <sz val="9"/>
      <color theme="1"/>
      <name val="Arial"/>
      <family val="2"/>
    </font>
    <font>
      <sz val="9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7B7B7"/>
      </patternFill>
    </fill>
    <fill>
      <patternFill patternType="solid">
        <fgColor theme="4" tint="0.79998168889431442"/>
        <bgColor rgb="FFB7B7B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rgb="FF9FC5E8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56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justify" vertical="justify"/>
    </xf>
    <xf numFmtId="0" fontId="0" fillId="4" borderId="0" xfId="0" applyFont="1" applyFill="1" applyAlignment="1"/>
    <xf numFmtId="0" fontId="0" fillId="4" borderId="0" xfId="0" applyFont="1" applyFill="1" applyAlignment="1">
      <alignment vertical="center"/>
    </xf>
    <xf numFmtId="0" fontId="0" fillId="9" borderId="0" xfId="0" applyFont="1" applyFill="1" applyAlignment="1">
      <alignment horizontal="center"/>
    </xf>
    <xf numFmtId="0" fontId="4" fillId="0" borderId="3" xfId="0" applyFont="1" applyBorder="1" applyAlignment="1"/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justify" vertical="justify"/>
    </xf>
    <xf numFmtId="0" fontId="4" fillId="0" borderId="0" xfId="0" applyFont="1" applyAlignment="1"/>
    <xf numFmtId="0" fontId="4" fillId="0" borderId="0" xfId="0" applyFont="1" applyAlignment="1">
      <alignment wrapText="1"/>
    </xf>
    <xf numFmtId="0" fontId="0" fillId="10" borderId="0" xfId="0" applyFont="1" applyFill="1" applyAlignment="1">
      <alignment horizontal="center"/>
    </xf>
    <xf numFmtId="0" fontId="0" fillId="10" borderId="0" xfId="0" applyFont="1" applyFill="1" applyAlignment="1">
      <alignment horizontal="center" vertical="center"/>
    </xf>
    <xf numFmtId="0" fontId="0" fillId="10" borderId="0" xfId="0" applyFont="1" applyFill="1" applyAlignment="1"/>
    <xf numFmtId="0" fontId="0" fillId="10" borderId="0" xfId="0" applyFont="1" applyFill="1" applyAlignment="1">
      <alignment wrapText="1"/>
    </xf>
    <xf numFmtId="0" fontId="0" fillId="10" borderId="0" xfId="0" applyFont="1" applyFill="1" applyAlignment="1">
      <alignment horizontal="justify" vertical="justify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0" fontId="0" fillId="0" borderId="1" xfId="0" applyFont="1" applyBorder="1" applyAlignment="1">
      <alignment horizontal="center"/>
    </xf>
    <xf numFmtId="0" fontId="4" fillId="0" borderId="1" xfId="0" applyFont="1" applyBorder="1" applyAlignment="1">
      <alignment horizontal="justify" vertical="justify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0" fillId="10" borderId="3" xfId="0" applyFont="1" applyFill="1" applyBorder="1" applyAlignment="1">
      <alignment horizontal="center"/>
    </xf>
    <xf numFmtId="0" fontId="0" fillId="10" borderId="3" xfId="0" applyFont="1" applyFill="1" applyBorder="1" applyAlignment="1">
      <alignment horizontal="center" vertical="center"/>
    </xf>
    <xf numFmtId="0" fontId="0" fillId="10" borderId="3" xfId="0" applyFont="1" applyFill="1" applyBorder="1" applyAlignment="1"/>
    <xf numFmtId="0" fontId="0" fillId="10" borderId="3" xfId="0" applyFont="1" applyFill="1" applyBorder="1" applyAlignment="1">
      <alignment wrapText="1"/>
    </xf>
    <xf numFmtId="0" fontId="6" fillId="2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justify" vertical="justify" wrapText="1"/>
    </xf>
    <xf numFmtId="3" fontId="4" fillId="0" borderId="4" xfId="0" applyNumberFormat="1" applyFont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center" vertical="center" wrapText="1"/>
    </xf>
    <xf numFmtId="166" fontId="4" fillId="0" borderId="4" xfId="0" applyNumberFormat="1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5" fontId="4" fillId="9" borderId="4" xfId="0" applyNumberFormat="1" applyFont="1" applyFill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166" fontId="4" fillId="0" borderId="4" xfId="0" applyNumberFormat="1" applyFont="1" applyBorder="1" applyAlignment="1">
      <alignment horizontal="center" vertical="center"/>
    </xf>
    <xf numFmtId="166" fontId="4" fillId="3" borderId="4" xfId="0" applyNumberFormat="1" applyFont="1" applyFill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8" fontId="4" fillId="0" borderId="4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9" fillId="4" borderId="4" xfId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justify" vertical="center" wrapText="1"/>
    </xf>
    <xf numFmtId="165" fontId="4" fillId="4" borderId="4" xfId="0" applyNumberFormat="1" applyFont="1" applyFill="1" applyBorder="1" applyAlignment="1">
      <alignment horizontal="justify" vertical="center" wrapText="1"/>
    </xf>
    <xf numFmtId="0" fontId="10" fillId="4" borderId="4" xfId="0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8" fontId="4" fillId="4" borderId="4" xfId="0" applyNumberFormat="1" applyFont="1" applyFill="1" applyBorder="1" applyAlignment="1">
      <alignment horizontal="justify" vertical="center" wrapText="1"/>
    </xf>
    <xf numFmtId="165" fontId="4" fillId="4" borderId="4" xfId="0" applyNumberFormat="1" applyFont="1" applyFill="1" applyBorder="1" applyAlignment="1">
      <alignment horizontal="center" vertical="center" wrapText="1"/>
    </xf>
    <xf numFmtId="165" fontId="4" fillId="9" borderId="4" xfId="0" applyNumberFormat="1" applyFont="1" applyFill="1" applyBorder="1" applyAlignment="1">
      <alignment horizontal="center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166" fontId="4" fillId="4" borderId="4" xfId="0" applyNumberFormat="1" applyFont="1" applyFill="1" applyBorder="1" applyAlignment="1">
      <alignment horizontal="center" vertical="center" wrapText="1"/>
    </xf>
    <xf numFmtId="166" fontId="4" fillId="5" borderId="4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168" fontId="4" fillId="4" borderId="4" xfId="0" applyNumberFormat="1" applyFont="1" applyFill="1" applyBorder="1" applyAlignment="1">
      <alignment horizontal="center" vertical="center" wrapText="1"/>
    </xf>
    <xf numFmtId="14" fontId="4" fillId="4" borderId="4" xfId="0" applyNumberFormat="1" applyFont="1" applyFill="1" applyBorder="1" applyAlignment="1">
      <alignment horizontal="center" vertical="center" wrapText="1"/>
    </xf>
    <xf numFmtId="164" fontId="7" fillId="4" borderId="4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justify" vertical="center" wrapText="1"/>
    </xf>
    <xf numFmtId="0" fontId="4" fillId="4" borderId="0" xfId="0" applyFont="1" applyFill="1" applyAlignment="1">
      <alignment horizontal="justify" vertical="center" wrapText="1"/>
    </xf>
    <xf numFmtId="3" fontId="7" fillId="4" borderId="4" xfId="0" applyNumberFormat="1" applyFont="1" applyFill="1" applyBorder="1" applyAlignment="1">
      <alignment horizontal="center" vertical="center" wrapText="1"/>
    </xf>
    <xf numFmtId="8" fontId="4" fillId="4" borderId="4" xfId="0" applyNumberFormat="1" applyFont="1" applyFill="1" applyBorder="1" applyAlignment="1">
      <alignment horizontal="center" vertical="center" wrapText="1"/>
    </xf>
    <xf numFmtId="166" fontId="4" fillId="4" borderId="4" xfId="0" applyNumberFormat="1" applyFont="1" applyFill="1" applyBorder="1" applyAlignment="1">
      <alignment horizontal="justify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justify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justify" vertical="center" wrapText="1"/>
    </xf>
    <xf numFmtId="3" fontId="4" fillId="7" borderId="4" xfId="0" applyNumberFormat="1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165" fontId="4" fillId="7" borderId="4" xfId="0" applyNumberFormat="1" applyFont="1" applyFill="1" applyBorder="1" applyAlignment="1">
      <alignment horizontal="center" vertical="center" wrapText="1"/>
    </xf>
    <xf numFmtId="166" fontId="4" fillId="6" borderId="4" xfId="0" applyNumberFormat="1" applyFont="1" applyFill="1" applyBorder="1" applyAlignment="1">
      <alignment horizontal="center" vertical="center" wrapText="1"/>
    </xf>
    <xf numFmtId="168" fontId="4" fillId="7" borderId="4" xfId="0" applyNumberFormat="1" applyFont="1" applyFill="1" applyBorder="1" applyAlignment="1">
      <alignment horizontal="center" vertical="center" wrapText="1"/>
    </xf>
    <xf numFmtId="164" fontId="7" fillId="7" borderId="4" xfId="0" applyNumberFormat="1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165" fontId="4" fillId="4" borderId="10" xfId="0" applyNumberFormat="1" applyFont="1" applyFill="1" applyBorder="1" applyAlignment="1">
      <alignment horizontal="justify" vertical="center" wrapText="1"/>
    </xf>
    <xf numFmtId="8" fontId="4" fillId="4" borderId="10" xfId="0" applyNumberFormat="1" applyFont="1" applyFill="1" applyBorder="1" applyAlignment="1">
      <alignment horizontal="justify" vertical="center" wrapText="1"/>
    </xf>
    <xf numFmtId="166" fontId="4" fillId="5" borderId="10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/>
    </xf>
    <xf numFmtId="0" fontId="4" fillId="4" borderId="3" xfId="0" applyFont="1" applyFill="1" applyBorder="1" applyAlignment="1">
      <alignment horizontal="justify" vertical="center" wrapText="1"/>
    </xf>
    <xf numFmtId="0" fontId="10" fillId="4" borderId="3" xfId="0" applyFont="1" applyFill="1" applyBorder="1" applyAlignment="1">
      <alignment horizontal="center" vertical="center" wrapText="1"/>
    </xf>
    <xf numFmtId="165" fontId="4" fillId="4" borderId="3" xfId="0" applyNumberFormat="1" applyFont="1" applyFill="1" applyBorder="1" applyAlignment="1">
      <alignment horizontal="justify" vertical="center" wrapText="1"/>
    </xf>
    <xf numFmtId="8" fontId="4" fillId="4" borderId="3" xfId="0" applyNumberFormat="1" applyFont="1" applyFill="1" applyBorder="1" applyAlignment="1">
      <alignment horizontal="justify" vertical="center" wrapText="1"/>
    </xf>
    <xf numFmtId="166" fontId="4" fillId="4" borderId="3" xfId="0" applyNumberFormat="1" applyFont="1" applyFill="1" applyBorder="1" applyAlignment="1">
      <alignment horizontal="justify" vertical="center" wrapText="1"/>
    </xf>
    <xf numFmtId="165" fontId="4" fillId="9" borderId="3" xfId="0" applyNumberFormat="1" applyFont="1" applyFill="1" applyBorder="1" applyAlignment="1">
      <alignment horizontal="center" vertical="center" wrapText="1"/>
    </xf>
    <xf numFmtId="166" fontId="4" fillId="5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wrapText="1"/>
    </xf>
    <xf numFmtId="165" fontId="4" fillId="4" borderId="3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wrapText="1"/>
    </xf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66" fontId="4" fillId="4" borderId="1" xfId="0" applyNumberFormat="1" applyFont="1" applyFill="1" applyBorder="1" applyAlignment="1">
      <alignment horizontal="justify" vertical="center" wrapText="1"/>
    </xf>
    <xf numFmtId="0" fontId="9" fillId="0" borderId="1" xfId="2" applyFont="1" applyBorder="1" applyAlignment="1">
      <alignment horizontal="center" vertical="center"/>
    </xf>
    <xf numFmtId="170" fontId="4" fillId="4" borderId="1" xfId="0" applyNumberFormat="1" applyFont="1" applyFill="1" applyBorder="1" applyAlignment="1">
      <alignment horizontal="justify" vertical="center" wrapText="1"/>
    </xf>
    <xf numFmtId="8" fontId="4" fillId="4" borderId="1" xfId="0" applyNumberFormat="1" applyFont="1" applyFill="1" applyBorder="1" applyAlignment="1">
      <alignment horizontal="justify" vertical="center" wrapText="1"/>
    </xf>
    <xf numFmtId="168" fontId="4" fillId="4" borderId="10" xfId="0" applyNumberFormat="1" applyFont="1" applyFill="1" applyBorder="1" applyAlignment="1">
      <alignment horizontal="center" vertical="center" wrapText="1"/>
    </xf>
    <xf numFmtId="1" fontId="4" fillId="4" borderId="3" xfId="0" applyNumberFormat="1" applyFont="1" applyFill="1" applyBorder="1" applyAlignment="1">
      <alignment horizontal="center" vertical="center" wrapText="1"/>
    </xf>
    <xf numFmtId="168" fontId="4" fillId="4" borderId="3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0" fontId="0" fillId="10" borderId="1" xfId="0" applyFont="1" applyFill="1" applyBorder="1" applyAlignment="1"/>
    <xf numFmtId="0" fontId="0" fillId="10" borderId="1" xfId="0" applyFont="1" applyFill="1" applyBorder="1" applyAlignment="1">
      <alignment horizontal="center"/>
    </xf>
    <xf numFmtId="164" fontId="5" fillId="4" borderId="4" xfId="0" applyNumberFormat="1" applyFont="1" applyFill="1" applyBorder="1" applyAlignment="1">
      <alignment horizontal="justify" vertical="center" wrapText="1"/>
    </xf>
    <xf numFmtId="168" fontId="4" fillId="4" borderId="1" xfId="0" applyNumberFormat="1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justify" vertical="center" wrapText="1"/>
    </xf>
    <xf numFmtId="164" fontId="7" fillId="4" borderId="3" xfId="0" applyNumberFormat="1" applyFont="1" applyFill="1" applyBorder="1" applyAlignment="1">
      <alignment horizontal="center" vertical="center" wrapText="1"/>
    </xf>
    <xf numFmtId="3" fontId="4" fillId="4" borderId="3" xfId="0" applyNumberFormat="1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0" fillId="10" borderId="13" xfId="0" applyFont="1" applyFill="1" applyBorder="1" applyAlignment="1">
      <alignment horizontal="center"/>
    </xf>
    <xf numFmtId="0" fontId="4" fillId="0" borderId="17" xfId="0" applyFont="1" applyBorder="1" applyAlignment="1"/>
    <xf numFmtId="3" fontId="4" fillId="4" borderId="10" xfId="0" applyNumberFormat="1" applyFont="1" applyFill="1" applyBorder="1" applyAlignment="1">
      <alignment horizontal="center" vertical="center" wrapText="1"/>
    </xf>
    <xf numFmtId="166" fontId="4" fillId="3" borderId="4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/>
    <xf numFmtId="0" fontId="4" fillId="4" borderId="18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justify" vertical="center" wrapText="1"/>
    </xf>
    <xf numFmtId="3" fontId="4" fillId="4" borderId="12" xfId="0" applyNumberFormat="1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165" fontId="4" fillId="4" borderId="12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justify" vertical="center" wrapText="1"/>
    </xf>
    <xf numFmtId="165" fontId="4" fillId="3" borderId="4" xfId="0" applyNumberFormat="1" applyFont="1" applyFill="1" applyBorder="1" applyAlignment="1">
      <alignment horizontal="justify" vertical="center" wrapText="1"/>
    </xf>
    <xf numFmtId="165" fontId="4" fillId="11" borderId="4" xfId="0" applyNumberFormat="1" applyFont="1" applyFill="1" applyBorder="1" applyAlignment="1">
      <alignment horizontal="justify" vertical="center" wrapText="1"/>
    </xf>
    <xf numFmtId="0" fontId="4" fillId="11" borderId="4" xfId="0" applyFont="1" applyFill="1" applyBorder="1" applyAlignment="1">
      <alignment horizontal="center" vertical="center" wrapText="1"/>
    </xf>
    <xf numFmtId="1" fontId="4" fillId="11" borderId="4" xfId="0" applyNumberFormat="1" applyFont="1" applyFill="1" applyBorder="1" applyAlignment="1">
      <alignment horizontal="center" vertical="center" wrapText="1"/>
    </xf>
    <xf numFmtId="165" fontId="7" fillId="4" borderId="4" xfId="0" applyNumberFormat="1" applyFont="1" applyFill="1" applyBorder="1" applyAlignment="1">
      <alignment horizontal="center" vertical="center" wrapText="1"/>
    </xf>
    <xf numFmtId="165" fontId="7" fillId="7" borderId="4" xfId="0" applyNumberFormat="1" applyFont="1" applyFill="1" applyBorder="1" applyAlignment="1">
      <alignment horizontal="center" vertical="center" wrapText="1"/>
    </xf>
    <xf numFmtId="165" fontId="4" fillId="4" borderId="10" xfId="0" applyNumberFormat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8" fontId="4" fillId="3" borderId="4" xfId="0" applyNumberFormat="1" applyFont="1" applyFill="1" applyBorder="1" applyAlignment="1">
      <alignment horizontal="justify" vertical="center" wrapText="1"/>
    </xf>
    <xf numFmtId="165" fontId="4" fillId="3" borderId="4" xfId="0" applyNumberFormat="1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8" fontId="4" fillId="3" borderId="4" xfId="0" applyNumberFormat="1" applyFont="1" applyFill="1" applyBorder="1" applyAlignment="1">
      <alignment horizontal="center" vertical="center" wrapText="1"/>
    </xf>
    <xf numFmtId="164" fontId="7" fillId="3" borderId="4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/>
    <xf numFmtId="0" fontId="4" fillId="0" borderId="17" xfId="0" applyFont="1" applyBorder="1" applyAlignment="1">
      <alignment horizontal="center"/>
    </xf>
    <xf numFmtId="3" fontId="15" fillId="0" borderId="4" xfId="0" applyNumberFormat="1" applyFont="1" applyBorder="1" applyAlignment="1">
      <alignment horizontal="center" vertical="center"/>
    </xf>
    <xf numFmtId="8" fontId="4" fillId="7" borderId="4" xfId="0" applyNumberFormat="1" applyFont="1" applyFill="1" applyBorder="1" applyAlignment="1">
      <alignment horizontal="center" vertical="center" wrapText="1"/>
    </xf>
    <xf numFmtId="8" fontId="4" fillId="4" borderId="10" xfId="0" applyNumberFormat="1" applyFont="1" applyFill="1" applyBorder="1" applyAlignment="1">
      <alignment horizontal="center" vertical="center" wrapText="1"/>
    </xf>
    <xf numFmtId="8" fontId="4" fillId="4" borderId="3" xfId="0" applyNumberFormat="1" applyFont="1" applyFill="1" applyBorder="1" applyAlignment="1">
      <alignment horizontal="center" vertical="center" wrapText="1"/>
    </xf>
    <xf numFmtId="166" fontId="4" fillId="4" borderId="3" xfId="0" applyNumberFormat="1" applyFont="1" applyFill="1" applyBorder="1" applyAlignment="1">
      <alignment horizontal="center" vertical="center" wrapText="1"/>
    </xf>
    <xf numFmtId="8" fontId="4" fillId="4" borderId="1" xfId="0" applyNumberFormat="1" applyFont="1" applyFill="1" applyBorder="1" applyAlignment="1">
      <alignment horizontal="center" vertical="center" wrapText="1"/>
    </xf>
    <xf numFmtId="166" fontId="4" fillId="7" borderId="4" xfId="0" applyNumberFormat="1" applyFont="1" applyFill="1" applyBorder="1" applyAlignment="1">
      <alignment horizontal="center" vertical="center" wrapText="1"/>
    </xf>
    <xf numFmtId="166" fontId="4" fillId="4" borderId="1" xfId="0" applyNumberFormat="1" applyFont="1" applyFill="1" applyBorder="1" applyAlignment="1">
      <alignment horizontal="center" vertical="center" wrapText="1"/>
    </xf>
    <xf numFmtId="1" fontId="4" fillId="4" borderId="15" xfId="0" applyNumberFormat="1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center"/>
    </xf>
    <xf numFmtId="166" fontId="4" fillId="5" borderId="2" xfId="0" applyNumberFormat="1" applyFont="1" applyFill="1" applyBorder="1" applyAlignment="1">
      <alignment horizontal="center" vertical="center" wrapText="1"/>
    </xf>
    <xf numFmtId="168" fontId="4" fillId="4" borderId="12" xfId="0" applyNumberFormat="1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166" fontId="4" fillId="5" borderId="1" xfId="0" applyNumberFormat="1" applyFon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justify" vertical="justify"/>
    </xf>
    <xf numFmtId="0" fontId="4" fillId="10" borderId="1" xfId="0" applyFont="1" applyFill="1" applyBorder="1" applyAlignment="1">
      <alignment horizontal="center" vertical="center" wrapText="1"/>
    </xf>
    <xf numFmtId="170" fontId="0" fillId="10" borderId="1" xfId="0" applyNumberFormat="1" applyFont="1" applyFill="1" applyBorder="1" applyAlignment="1"/>
    <xf numFmtId="165" fontId="4" fillId="4" borderId="2" xfId="0" applyNumberFormat="1" applyFont="1" applyFill="1" applyBorder="1" applyAlignment="1">
      <alignment horizontal="justify" vertical="center" wrapText="1"/>
    </xf>
    <xf numFmtId="164" fontId="4" fillId="0" borderId="3" xfId="0" applyNumberFormat="1" applyFont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/>
    </xf>
    <xf numFmtId="164" fontId="4" fillId="0" borderId="10" xfId="0" applyNumberFormat="1" applyFont="1" applyBorder="1" applyAlignment="1">
      <alignment horizontal="center" vertical="center"/>
    </xf>
    <xf numFmtId="166" fontId="4" fillId="5" borderId="12" xfId="0" applyNumberFormat="1" applyFont="1" applyFill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/>
    </xf>
    <xf numFmtId="0" fontId="4" fillId="3" borderId="17" xfId="0" applyFont="1" applyFill="1" applyBorder="1" applyAlignment="1">
      <alignment wrapText="1"/>
    </xf>
    <xf numFmtId="0" fontId="4" fillId="0" borderId="11" xfId="0" applyFont="1" applyBorder="1" applyAlignment="1">
      <alignment horizontal="center"/>
    </xf>
    <xf numFmtId="0" fontId="4" fillId="4" borderId="16" xfId="0" applyFont="1" applyFill="1" applyBorder="1" applyAlignment="1">
      <alignment horizontal="center" vertical="center" wrapText="1"/>
    </xf>
    <xf numFmtId="168" fontId="4" fillId="10" borderId="18" xfId="0" applyNumberFormat="1" applyFont="1" applyFill="1" applyBorder="1" applyAlignment="1">
      <alignment horizontal="center" vertical="center" wrapText="1"/>
    </xf>
    <xf numFmtId="0" fontId="0" fillId="10" borderId="11" xfId="0" applyFont="1" applyFill="1" applyBorder="1" applyAlignment="1">
      <alignment horizontal="center"/>
    </xf>
    <xf numFmtId="165" fontId="4" fillId="9" borderId="12" xfId="0" applyNumberFormat="1" applyFont="1" applyFill="1" applyBorder="1" applyAlignment="1">
      <alignment horizontal="center" vertical="center" wrapText="1"/>
    </xf>
    <xf numFmtId="166" fontId="4" fillId="5" borderId="11" xfId="0" applyNumberFormat="1" applyFont="1" applyFill="1" applyBorder="1" applyAlignment="1">
      <alignment horizontal="center" vertical="center" wrapText="1"/>
    </xf>
    <xf numFmtId="0" fontId="0" fillId="0" borderId="17" xfId="0" applyFont="1" applyBorder="1" applyAlignment="1"/>
    <xf numFmtId="3" fontId="15" fillId="0" borderId="3" xfId="0" applyNumberFormat="1" applyFont="1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166" fontId="4" fillId="5" borderId="18" xfId="0" applyNumberFormat="1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 wrapText="1"/>
    </xf>
    <xf numFmtId="165" fontId="4" fillId="3" borderId="3" xfId="0" applyNumberFormat="1" applyFont="1" applyFill="1" applyBorder="1" applyAlignment="1">
      <alignment horizontal="center" vertical="center" wrapText="1"/>
    </xf>
    <xf numFmtId="8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168" fontId="4" fillId="3" borderId="3" xfId="0" applyNumberFormat="1" applyFont="1" applyFill="1" applyBorder="1" applyAlignment="1">
      <alignment horizontal="center" vertical="center" wrapText="1"/>
    </xf>
    <xf numFmtId="3" fontId="4" fillId="3" borderId="3" xfId="0" applyNumberFormat="1" applyFont="1" applyFill="1" applyBorder="1" applyAlignment="1">
      <alignment horizontal="center" vertical="center" wrapText="1"/>
    </xf>
    <xf numFmtId="1" fontId="4" fillId="3" borderId="1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" fontId="4" fillId="4" borderId="10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1" fontId="4" fillId="4" borderId="12" xfId="0" applyNumberFormat="1" applyFont="1" applyFill="1" applyBorder="1" applyAlignment="1">
      <alignment horizontal="center" vertical="center" wrapText="1"/>
    </xf>
    <xf numFmtId="168" fontId="4" fillId="4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justify" vertical="center" wrapText="1"/>
    </xf>
    <xf numFmtId="0" fontId="0" fillId="3" borderId="3" xfId="0" applyFont="1" applyFill="1" applyBorder="1" applyAlignment="1"/>
    <xf numFmtId="164" fontId="4" fillId="3" borderId="15" xfId="0" applyNumberFormat="1" applyFont="1" applyFill="1" applyBorder="1" applyAlignment="1">
      <alignment horizontal="justify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/>
    </xf>
    <xf numFmtId="165" fontId="4" fillId="4" borderId="1" xfId="0" applyNumberFormat="1" applyFont="1" applyFill="1" applyBorder="1" applyAlignment="1">
      <alignment horizontal="center" vertical="center" wrapText="1"/>
    </xf>
    <xf numFmtId="165" fontId="4" fillId="9" borderId="1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/>
    </xf>
    <xf numFmtId="165" fontId="4" fillId="4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4" borderId="9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1" fontId="4" fillId="4" borderId="9" xfId="0" applyNumberFormat="1" applyFont="1" applyFill="1" applyBorder="1" applyAlignment="1">
      <alignment horizontal="center" vertical="center" wrapText="1"/>
    </xf>
    <xf numFmtId="0" fontId="0" fillId="0" borderId="23" xfId="0" applyFont="1" applyBorder="1" applyAlignment="1">
      <alignment horizontal="center"/>
    </xf>
    <xf numFmtId="168" fontId="4" fillId="4" borderId="0" xfId="0" applyNumberFormat="1" applyFont="1" applyFill="1" applyBorder="1" applyAlignment="1">
      <alignment horizontal="center" vertical="center" wrapText="1"/>
    </xf>
    <xf numFmtId="164" fontId="4" fillId="0" borderId="24" xfId="0" applyNumberFormat="1" applyFont="1" applyBorder="1" applyAlignment="1">
      <alignment horizontal="center" vertical="center"/>
    </xf>
    <xf numFmtId="8" fontId="4" fillId="4" borderId="14" xfId="0" applyNumberFormat="1" applyFont="1" applyFill="1" applyBorder="1" applyAlignment="1">
      <alignment horizontal="justify" vertical="center" wrapText="1"/>
    </xf>
    <xf numFmtId="165" fontId="4" fillId="4" borderId="12" xfId="0" applyNumberFormat="1" applyFont="1" applyFill="1" applyBorder="1" applyAlignment="1">
      <alignment horizontal="justify" vertical="center" wrapText="1"/>
    </xf>
    <xf numFmtId="8" fontId="4" fillId="4" borderId="2" xfId="0" applyNumberFormat="1" applyFont="1" applyFill="1" applyBorder="1" applyAlignment="1">
      <alignment horizontal="justify" vertical="center" wrapText="1"/>
    </xf>
    <xf numFmtId="166" fontId="4" fillId="4" borderId="2" xfId="0" applyNumberFormat="1" applyFont="1" applyFill="1" applyBorder="1" applyAlignment="1">
      <alignment horizontal="center" vertical="center" wrapText="1"/>
    </xf>
    <xf numFmtId="165" fontId="4" fillId="4" borderId="11" xfId="0" applyNumberFormat="1" applyFont="1" applyFill="1" applyBorder="1" applyAlignment="1">
      <alignment horizontal="justify" vertical="center" wrapText="1"/>
    </xf>
    <xf numFmtId="0" fontId="4" fillId="0" borderId="11" xfId="0" applyFont="1" applyBorder="1" applyAlignment="1">
      <alignment wrapText="1"/>
    </xf>
    <xf numFmtId="0" fontId="4" fillId="9" borderId="3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165" fontId="4" fillId="7" borderId="10" xfId="0" applyNumberFormat="1" applyFont="1" applyFill="1" applyBorder="1" applyAlignment="1">
      <alignment horizontal="justify" vertical="center" wrapText="1"/>
    </xf>
    <xf numFmtId="0" fontId="4" fillId="7" borderId="10" xfId="0" applyFont="1" applyFill="1" applyBorder="1" applyAlignment="1">
      <alignment horizontal="justify" vertical="center" wrapText="1"/>
    </xf>
    <xf numFmtId="0" fontId="4" fillId="11" borderId="0" xfId="0" applyFont="1" applyFill="1" applyAlignment="1">
      <alignment horizontal="justify" vertical="center" wrapText="1"/>
    </xf>
    <xf numFmtId="0" fontId="0" fillId="11" borderId="3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justify" vertical="center" wrapText="1"/>
    </xf>
    <xf numFmtId="0" fontId="4" fillId="0" borderId="20" xfId="0" applyFont="1" applyBorder="1" applyAlignment="1">
      <alignment horizontal="justify" vertical="justify"/>
    </xf>
    <xf numFmtId="0" fontId="4" fillId="4" borderId="7" xfId="0" applyFont="1" applyFill="1" applyBorder="1" applyAlignment="1">
      <alignment horizontal="center" vertical="center" wrapText="1"/>
    </xf>
    <xf numFmtId="0" fontId="1" fillId="4" borderId="4" xfId="2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168" fontId="4" fillId="3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justify" vertical="center" wrapText="1"/>
    </xf>
    <xf numFmtId="0" fontId="4" fillId="3" borderId="0" xfId="0" applyFont="1" applyFill="1" applyAlignment="1">
      <alignment horizontal="justify" vertical="center" wrapText="1"/>
    </xf>
    <xf numFmtId="1" fontId="4" fillId="3" borderId="10" xfId="0" applyNumberFormat="1" applyFont="1" applyFill="1" applyBorder="1" applyAlignment="1">
      <alignment horizontal="center" vertical="center" wrapText="1"/>
    </xf>
    <xf numFmtId="165" fontId="4" fillId="3" borderId="10" xfId="0" applyNumberFormat="1" applyFont="1" applyFill="1" applyBorder="1" applyAlignment="1">
      <alignment horizontal="center" vertical="center" wrapText="1"/>
    </xf>
    <xf numFmtId="8" fontId="4" fillId="3" borderId="10" xfId="0" applyNumberFormat="1" applyFont="1" applyFill="1" applyBorder="1" applyAlignment="1">
      <alignment horizontal="center" vertical="center" wrapText="1"/>
    </xf>
    <xf numFmtId="166" fontId="4" fillId="3" borderId="10" xfId="0" applyNumberFormat="1" applyFont="1" applyFill="1" applyBorder="1" applyAlignment="1">
      <alignment horizontal="center" vertical="center" wrapText="1"/>
    </xf>
    <xf numFmtId="0" fontId="4" fillId="3" borderId="10" xfId="0" applyNumberFormat="1" applyFont="1" applyFill="1" applyBorder="1" applyAlignment="1">
      <alignment horizontal="center" vertical="center" wrapText="1"/>
    </xf>
    <xf numFmtId="164" fontId="4" fillId="3" borderId="10" xfId="0" applyNumberFormat="1" applyFont="1" applyFill="1" applyBorder="1" applyAlignment="1">
      <alignment horizontal="center" vertical="center" wrapText="1"/>
    </xf>
    <xf numFmtId="168" fontId="4" fillId="3" borderId="10" xfId="0" applyNumberFormat="1" applyFont="1" applyFill="1" applyBorder="1" applyAlignment="1">
      <alignment horizontal="center" vertical="center" wrapText="1"/>
    </xf>
    <xf numFmtId="164" fontId="4" fillId="3" borderId="10" xfId="0" applyNumberFormat="1" applyFont="1" applyFill="1" applyBorder="1" applyAlignment="1">
      <alignment horizontal="center" vertical="center"/>
    </xf>
    <xf numFmtId="3" fontId="4" fillId="3" borderId="10" xfId="0" applyNumberFormat="1" applyFont="1" applyFill="1" applyBorder="1" applyAlignment="1">
      <alignment horizontal="center" vertical="center" wrapText="1"/>
    </xf>
    <xf numFmtId="1" fontId="4" fillId="3" borderId="12" xfId="0" applyNumberFormat="1" applyFont="1" applyFill="1" applyBorder="1" applyAlignment="1">
      <alignment horizontal="center" vertical="center" wrapText="1"/>
    </xf>
    <xf numFmtId="165" fontId="4" fillId="3" borderId="12" xfId="0" applyNumberFormat="1" applyFont="1" applyFill="1" applyBorder="1" applyAlignment="1">
      <alignment horizontal="center" vertical="center" wrapText="1"/>
    </xf>
    <xf numFmtId="8" fontId="4" fillId="3" borderId="12" xfId="0" applyNumberFormat="1" applyFont="1" applyFill="1" applyBorder="1" applyAlignment="1">
      <alignment horizontal="center" vertical="center" wrapText="1"/>
    </xf>
    <xf numFmtId="166" fontId="4" fillId="3" borderId="12" xfId="0" applyNumberFormat="1" applyFont="1" applyFill="1" applyBorder="1" applyAlignment="1">
      <alignment horizontal="center" vertical="center" wrapText="1"/>
    </xf>
    <xf numFmtId="0" fontId="4" fillId="3" borderId="12" xfId="0" applyNumberFormat="1" applyFont="1" applyFill="1" applyBorder="1" applyAlignment="1">
      <alignment horizontal="center" vertical="center" wrapText="1"/>
    </xf>
    <xf numFmtId="164" fontId="4" fillId="3" borderId="12" xfId="0" applyNumberFormat="1" applyFont="1" applyFill="1" applyBorder="1" applyAlignment="1">
      <alignment horizontal="center" vertical="center" wrapText="1"/>
    </xf>
    <xf numFmtId="168" fontId="4" fillId="3" borderId="12" xfId="0" applyNumberFormat="1" applyFont="1" applyFill="1" applyBorder="1" applyAlignment="1">
      <alignment horizontal="center" vertical="center" wrapText="1"/>
    </xf>
    <xf numFmtId="164" fontId="4" fillId="3" borderId="12" xfId="0" applyNumberFormat="1" applyFont="1" applyFill="1" applyBorder="1" applyAlignment="1">
      <alignment horizontal="center" vertical="center"/>
    </xf>
    <xf numFmtId="3" fontId="4" fillId="3" borderId="12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justify" vertical="center" wrapText="1"/>
    </xf>
    <xf numFmtId="0" fontId="4" fillId="3" borderId="10" xfId="0" applyFont="1" applyFill="1" applyBorder="1" applyAlignment="1">
      <alignment horizontal="center" vertical="center" wrapText="1"/>
    </xf>
    <xf numFmtId="165" fontId="7" fillId="3" borderId="10" xfId="0" applyNumberFormat="1" applyFont="1" applyFill="1" applyBorder="1" applyAlignment="1">
      <alignment horizontal="center" vertical="center" wrapText="1"/>
    </xf>
    <xf numFmtId="165" fontId="4" fillId="3" borderId="10" xfId="0" applyNumberFormat="1" applyFont="1" applyFill="1" applyBorder="1" applyAlignment="1">
      <alignment horizontal="justify" vertical="center" wrapText="1"/>
    </xf>
    <xf numFmtId="3" fontId="2" fillId="3" borderId="10" xfId="0" applyNumberFormat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65" fontId="7" fillId="3" borderId="3" xfId="0" applyNumberFormat="1" applyFont="1" applyFill="1" applyBorder="1" applyAlignment="1">
      <alignment horizontal="center" vertical="center" wrapText="1"/>
    </xf>
    <xf numFmtId="165" fontId="4" fillId="3" borderId="3" xfId="0" applyNumberFormat="1" applyFont="1" applyFill="1" applyBorder="1" applyAlignment="1">
      <alignment horizontal="justify" vertical="center" wrapText="1"/>
    </xf>
    <xf numFmtId="0" fontId="4" fillId="3" borderId="12" xfId="0" applyFont="1" applyFill="1" applyBorder="1" applyAlignment="1">
      <alignment horizontal="justify" vertical="center" wrapText="1"/>
    </xf>
    <xf numFmtId="0" fontId="4" fillId="3" borderId="12" xfId="0" applyFont="1" applyFill="1" applyBorder="1" applyAlignment="1">
      <alignment horizontal="center" vertical="center" wrapText="1"/>
    </xf>
    <xf numFmtId="165" fontId="7" fillId="3" borderId="12" xfId="0" applyNumberFormat="1" applyFont="1" applyFill="1" applyBorder="1" applyAlignment="1">
      <alignment horizontal="center" vertical="center" wrapText="1"/>
    </xf>
    <xf numFmtId="165" fontId="4" fillId="3" borderId="12" xfId="0" applyNumberFormat="1" applyFont="1" applyFill="1" applyBorder="1" applyAlignment="1">
      <alignment horizontal="justify" vertical="center" wrapText="1"/>
    </xf>
    <xf numFmtId="0" fontId="4" fillId="3" borderId="17" xfId="0" applyFont="1" applyFill="1" applyBorder="1" applyAlignment="1">
      <alignment horizontal="center" vertical="center" wrapText="1"/>
    </xf>
    <xf numFmtId="165" fontId="4" fillId="3" borderId="5" xfId="0" applyNumberFormat="1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justify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3" fontId="15" fillId="3" borderId="4" xfId="0" applyNumberFormat="1" applyFont="1" applyFill="1" applyBorder="1" applyAlignment="1">
      <alignment horizontal="center" vertical="center"/>
    </xf>
    <xf numFmtId="4" fontId="4" fillId="3" borderId="4" xfId="0" applyNumberFormat="1" applyFont="1" applyFill="1" applyBorder="1" applyAlignment="1">
      <alignment horizontal="center" vertical="center" wrapText="1"/>
    </xf>
    <xf numFmtId="3" fontId="15" fillId="3" borderId="3" xfId="0" applyNumberFormat="1" applyFont="1" applyFill="1" applyBorder="1" applyAlignment="1">
      <alignment horizontal="center" vertical="center"/>
    </xf>
    <xf numFmtId="164" fontId="7" fillId="3" borderId="10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justify" vertical="center" wrapText="1"/>
    </xf>
    <xf numFmtId="0" fontId="12" fillId="3" borderId="0" xfId="2" applyFont="1" applyFill="1" applyAlignment="1">
      <alignment horizontal="center" vertical="center"/>
    </xf>
    <xf numFmtId="0" fontId="0" fillId="3" borderId="0" xfId="0" applyFont="1" applyFill="1" applyAlignment="1">
      <alignment wrapText="1"/>
    </xf>
    <xf numFmtId="0" fontId="10" fillId="3" borderId="10" xfId="0" applyFont="1" applyFill="1" applyBorder="1" applyAlignment="1">
      <alignment horizontal="center" vertical="center" wrapText="1"/>
    </xf>
    <xf numFmtId="8" fontId="4" fillId="3" borderId="10" xfId="0" applyNumberFormat="1" applyFont="1" applyFill="1" applyBorder="1" applyAlignment="1">
      <alignment horizontal="justify" vertical="center" wrapText="1"/>
    </xf>
    <xf numFmtId="0" fontId="0" fillId="3" borderId="2" xfId="0" applyFont="1" applyFill="1" applyBorder="1" applyAlignment="1">
      <alignment horizontal="center"/>
    </xf>
    <xf numFmtId="166" fontId="4" fillId="3" borderId="2" xfId="0" applyNumberFormat="1" applyFont="1" applyFill="1" applyBorder="1" applyAlignment="1">
      <alignment horizontal="center" vertical="center" wrapText="1"/>
    </xf>
    <xf numFmtId="166" fontId="4" fillId="3" borderId="18" xfId="0" applyNumberFormat="1" applyFont="1" applyFill="1" applyBorder="1" applyAlignment="1">
      <alignment horizontal="center" vertical="center" wrapText="1"/>
    </xf>
    <xf numFmtId="168" fontId="4" fillId="3" borderId="2" xfId="0" applyNumberFormat="1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/>
    </xf>
    <xf numFmtId="0" fontId="0" fillId="3" borderId="17" xfId="0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 vertical="center"/>
    </xf>
    <xf numFmtId="0" fontId="4" fillId="3" borderId="3" xfId="0" applyFont="1" applyFill="1" applyBorder="1" applyAlignment="1"/>
    <xf numFmtId="0" fontId="10" fillId="3" borderId="3" xfId="0" applyFont="1" applyFill="1" applyBorder="1" applyAlignment="1">
      <alignment horizontal="center" vertical="center" wrapText="1"/>
    </xf>
    <xf numFmtId="8" fontId="4" fillId="3" borderId="3" xfId="0" applyNumberFormat="1" applyFont="1" applyFill="1" applyBorder="1" applyAlignment="1">
      <alignment horizontal="justify" vertical="center" wrapText="1"/>
    </xf>
    <xf numFmtId="0" fontId="4" fillId="3" borderId="2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166" fontId="4" fillId="3" borderId="3" xfId="0" applyNumberFormat="1" applyFont="1" applyFill="1" applyBorder="1" applyAlignment="1">
      <alignment horizontal="justify" vertical="center" wrapText="1"/>
    </xf>
    <xf numFmtId="0" fontId="4" fillId="3" borderId="13" xfId="0" applyFont="1" applyFill="1" applyBorder="1" applyAlignment="1">
      <alignment horizontal="center"/>
    </xf>
    <xf numFmtId="0" fontId="4" fillId="3" borderId="17" xfId="0" applyFont="1" applyFill="1" applyBorder="1" applyAlignment="1"/>
    <xf numFmtId="0" fontId="4" fillId="3" borderId="1" xfId="0" applyFont="1" applyFill="1" applyBorder="1" applyAlignment="1">
      <alignment horizontal="justify" vertical="center" wrapText="1"/>
    </xf>
    <xf numFmtId="165" fontId="4" fillId="3" borderId="1" xfId="0" applyNumberFormat="1" applyFont="1" applyFill="1" applyBorder="1" applyAlignment="1">
      <alignment horizontal="justify" vertical="center" wrapText="1"/>
    </xf>
    <xf numFmtId="166" fontId="4" fillId="3" borderId="1" xfId="0" applyNumberFormat="1" applyFont="1" applyFill="1" applyBorder="1" applyAlignment="1">
      <alignment horizontal="justify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8" fontId="4" fillId="3" borderId="1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justify" vertical="justify"/>
    </xf>
    <xf numFmtId="0" fontId="4" fillId="3" borderId="2" xfId="0" applyFont="1" applyFill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justify" vertical="center" wrapText="1"/>
    </xf>
    <xf numFmtId="166" fontId="4" fillId="3" borderId="2" xfId="0" applyNumberFormat="1" applyFont="1" applyFill="1" applyBorder="1" applyAlignment="1">
      <alignment horizontal="justify" vertical="center" wrapText="1"/>
    </xf>
    <xf numFmtId="8" fontId="4" fillId="3" borderId="2" xfId="0" applyNumberFormat="1" applyFont="1" applyFill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justify" vertical="justify"/>
    </xf>
    <xf numFmtId="0" fontId="4" fillId="3" borderId="1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168" fontId="4" fillId="3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7" fillId="3" borderId="26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/>
    <xf numFmtId="170" fontId="4" fillId="3" borderId="3" xfId="0" applyNumberFormat="1" applyFont="1" applyFill="1" applyBorder="1" applyAlignment="1">
      <alignment horizontal="justify" vertical="center" wrapText="1"/>
    </xf>
    <xf numFmtId="165" fontId="4" fillId="3" borderId="17" xfId="0" applyNumberFormat="1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165" fontId="4" fillId="3" borderId="26" xfId="0" applyNumberFormat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 vertical="center" wrapText="1"/>
    </xf>
    <xf numFmtId="0" fontId="9" fillId="3" borderId="2" xfId="2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4" fillId="3" borderId="1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170" fontId="4" fillId="3" borderId="2" xfId="0" applyNumberFormat="1" applyFont="1" applyFill="1" applyBorder="1" applyAlignment="1">
      <alignment horizontal="justify" vertical="center" wrapText="1"/>
    </xf>
    <xf numFmtId="8" fontId="4" fillId="3" borderId="2" xfId="0" applyNumberFormat="1" applyFont="1" applyFill="1" applyBorder="1" applyAlignment="1">
      <alignment horizontal="justify" vertical="center" wrapText="1"/>
    </xf>
    <xf numFmtId="165" fontId="4" fillId="3" borderId="8" xfId="0" applyNumberFormat="1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/>
    </xf>
    <xf numFmtId="0" fontId="0" fillId="3" borderId="3" xfId="0" applyFont="1" applyFill="1" applyBorder="1" applyAlignment="1">
      <alignment wrapText="1"/>
    </xf>
    <xf numFmtId="0" fontId="0" fillId="3" borderId="2" xfId="0" applyFont="1" applyFill="1" applyBorder="1" applyAlignment="1">
      <alignment horizontal="justify" vertical="justify"/>
    </xf>
    <xf numFmtId="1" fontId="4" fillId="3" borderId="2" xfId="0" applyNumberFormat="1" applyFont="1" applyFill="1" applyBorder="1" applyAlignment="1">
      <alignment horizontal="center" vertical="center" wrapText="1"/>
    </xf>
    <xf numFmtId="0" fontId="0" fillId="3" borderId="20" xfId="0" applyFont="1" applyFill="1" applyBorder="1" applyAlignment="1">
      <alignment horizontal="center"/>
    </xf>
    <xf numFmtId="0" fontId="10" fillId="3" borderId="20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/>
    <xf numFmtId="0" fontId="0" fillId="3" borderId="1" xfId="0" applyFont="1" applyFill="1" applyBorder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justify" vertical="justify"/>
    </xf>
    <xf numFmtId="0" fontId="4" fillId="3" borderId="21" xfId="0" applyFont="1" applyFill="1" applyBorder="1" applyAlignment="1">
      <alignment horizontal="center" vertical="center" wrapText="1"/>
    </xf>
    <xf numFmtId="165" fontId="4" fillId="3" borderId="11" xfId="0" applyNumberFormat="1" applyFont="1" applyFill="1" applyBorder="1" applyAlignment="1">
      <alignment horizontal="justify" vertical="center" wrapText="1"/>
    </xf>
    <xf numFmtId="8" fontId="4" fillId="3" borderId="11" xfId="0" applyNumberFormat="1" applyFont="1" applyFill="1" applyBorder="1" applyAlignment="1">
      <alignment horizontal="justify" vertical="center" wrapText="1"/>
    </xf>
    <xf numFmtId="8" fontId="4" fillId="3" borderId="11" xfId="0" applyNumberFormat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wrapText="1"/>
    </xf>
    <xf numFmtId="0" fontId="0" fillId="3" borderId="16" xfId="0" applyFont="1" applyFill="1" applyBorder="1" applyAlignment="1">
      <alignment horizontal="center"/>
    </xf>
    <xf numFmtId="0" fontId="4" fillId="3" borderId="11" xfId="0" applyFont="1" applyFill="1" applyBorder="1" applyAlignment="1">
      <alignment wrapText="1"/>
    </xf>
    <xf numFmtId="1" fontId="4" fillId="3" borderId="18" xfId="0" applyNumberFormat="1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justify" vertical="justify"/>
    </xf>
    <xf numFmtId="3" fontId="2" fillId="3" borderId="1" xfId="0" applyNumberFormat="1" applyFont="1" applyFill="1" applyBorder="1" applyAlignment="1">
      <alignment horizontal="center" vertical="center" wrapText="1"/>
    </xf>
    <xf numFmtId="0" fontId="0" fillId="3" borderId="14" xfId="0" applyFont="1" applyFill="1" applyBorder="1" applyAlignment="1"/>
    <xf numFmtId="0" fontId="0" fillId="3" borderId="16" xfId="0" applyFont="1" applyFill="1" applyBorder="1" applyAlignment="1"/>
    <xf numFmtId="0" fontId="10" fillId="3" borderId="13" xfId="0" applyFont="1" applyFill="1" applyBorder="1" applyAlignment="1">
      <alignment horizontal="center" vertical="center" wrapText="1"/>
    </xf>
    <xf numFmtId="0" fontId="0" fillId="3" borderId="21" xfId="0" applyFont="1" applyFill="1" applyBorder="1" applyAlignment="1">
      <alignment horizontal="center"/>
    </xf>
    <xf numFmtId="168" fontId="4" fillId="3" borderId="11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/>
    <xf numFmtId="0" fontId="10" fillId="3" borderId="2" xfId="0" applyFont="1" applyFill="1" applyBorder="1" applyAlignment="1">
      <alignment horizontal="center" vertical="center" wrapText="1"/>
    </xf>
    <xf numFmtId="165" fontId="4" fillId="3" borderId="25" xfId="0" applyNumberFormat="1" applyFont="1" applyFill="1" applyBorder="1" applyAlignment="1">
      <alignment horizontal="center" vertical="center" wrapText="1"/>
    </xf>
    <xf numFmtId="3" fontId="15" fillId="3" borderId="2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wrapText="1"/>
    </xf>
    <xf numFmtId="0" fontId="0" fillId="3" borderId="3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justify" vertical="justify"/>
    </xf>
    <xf numFmtId="0" fontId="0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 wrapText="1"/>
    </xf>
    <xf numFmtId="0" fontId="0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wrapText="1"/>
    </xf>
    <xf numFmtId="0" fontId="0" fillId="3" borderId="0" xfId="0" applyFont="1" applyFill="1" applyBorder="1" applyAlignment="1">
      <alignment horizontal="justify" vertical="justify"/>
    </xf>
    <xf numFmtId="0" fontId="0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justify" vertical="justify"/>
    </xf>
    <xf numFmtId="0" fontId="4" fillId="3" borderId="0" xfId="0" applyFont="1" applyFill="1" applyAlignment="1">
      <alignment horizontal="center"/>
    </xf>
    <xf numFmtId="0" fontId="7" fillId="5" borderId="15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justify" vertical="center" wrapText="1"/>
    </xf>
    <xf numFmtId="0" fontId="4" fillId="10" borderId="0" xfId="0" applyFont="1" applyFill="1" applyBorder="1" applyAlignment="1">
      <alignment horizontal="justify" vertical="center" wrapText="1"/>
    </xf>
    <xf numFmtId="0" fontId="10" fillId="10" borderId="4" xfId="0" applyFont="1" applyFill="1" applyBorder="1" applyAlignment="1">
      <alignment horizontal="center" vertical="center" wrapText="1"/>
    </xf>
    <xf numFmtId="165" fontId="4" fillId="10" borderId="4" xfId="0" applyNumberFormat="1" applyFont="1" applyFill="1" applyBorder="1" applyAlignment="1">
      <alignment horizontal="justify" vertical="center" wrapText="1"/>
    </xf>
    <xf numFmtId="8" fontId="4" fillId="10" borderId="4" xfId="0" applyNumberFormat="1" applyFont="1" applyFill="1" applyBorder="1" applyAlignment="1">
      <alignment horizontal="justify" vertical="center" wrapText="1"/>
    </xf>
    <xf numFmtId="166" fontId="4" fillId="10" borderId="4" xfId="0" applyNumberFormat="1" applyFont="1" applyFill="1" applyBorder="1" applyAlignment="1">
      <alignment horizontal="center" vertical="center" wrapText="1"/>
    </xf>
    <xf numFmtId="165" fontId="4" fillId="10" borderId="4" xfId="0" applyNumberFormat="1" applyFont="1" applyFill="1" applyBorder="1" applyAlignment="1">
      <alignment horizontal="center" vertical="center" wrapText="1"/>
    </xf>
    <xf numFmtId="165" fontId="4" fillId="10" borderId="12" xfId="0" applyNumberFormat="1" applyFont="1" applyFill="1" applyBorder="1" applyAlignment="1">
      <alignment horizontal="justify" vertical="center" wrapText="1"/>
    </xf>
    <xf numFmtId="0" fontId="4" fillId="10" borderId="12" xfId="0" applyFont="1" applyFill="1" applyBorder="1" applyAlignment="1">
      <alignment horizontal="justify" vertical="center" wrapText="1"/>
    </xf>
    <xf numFmtId="0" fontId="4" fillId="10" borderId="12" xfId="0" applyFont="1" applyFill="1" applyBorder="1" applyAlignment="1">
      <alignment horizontal="center" vertical="center" wrapText="1"/>
    </xf>
    <xf numFmtId="0" fontId="4" fillId="10" borderId="18" xfId="0" applyFont="1" applyFill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 wrapText="1"/>
    </xf>
    <xf numFmtId="166" fontId="4" fillId="10" borderId="10" xfId="0" applyNumberFormat="1" applyFont="1" applyFill="1" applyBorder="1" applyAlignment="1">
      <alignment horizontal="center" vertical="center" wrapText="1"/>
    </xf>
    <xf numFmtId="168" fontId="4" fillId="10" borderId="10" xfId="0" applyNumberFormat="1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164" fontId="7" fillId="10" borderId="3" xfId="0" applyNumberFormat="1" applyFont="1" applyFill="1" applyBorder="1" applyAlignment="1">
      <alignment horizontal="center" vertical="center" wrapText="1"/>
    </xf>
    <xf numFmtId="3" fontId="4" fillId="10" borderId="3" xfId="0" applyNumberFormat="1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justify" vertical="center" wrapText="1"/>
    </xf>
    <xf numFmtId="0" fontId="4" fillId="10" borderId="0" xfId="0" applyFont="1" applyFill="1" applyAlignment="1">
      <alignment horizontal="justify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167" fontId="6" fillId="2" borderId="4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</cellXfs>
  <cellStyles count="3">
    <cellStyle name="Hipervínculo" xfId="1" builtinId="8"/>
    <cellStyle name="Hyperlink" xfId="2"/>
    <cellStyle name="Normal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unity.secop.gov.co/Public/Tendering/OpportunityDetail/Index?noticeUID=CO1.NTC.1782960&amp;isFromPublicArea=True&amp;isModal=False" TargetMode="External"/><Relationship Id="rId21" Type="http://schemas.openxmlformats.org/officeDocument/2006/relationships/hyperlink" Target="https://community.secop.gov.co/Public/Tendering/OpportunityDetail/Index?noticeUID=CO1.NTC.1777014&amp;isFromPublicArea=True&amp;isModal=False" TargetMode="External"/><Relationship Id="rId42" Type="http://schemas.openxmlformats.org/officeDocument/2006/relationships/hyperlink" Target="https://community.secop.gov.co/Public/Tendering/OpportunityDetail/Index?noticeUID=CO1.NTC.1796067&amp;isFromPublicArea=True&amp;isModal=False" TargetMode="External"/><Relationship Id="rId47" Type="http://schemas.openxmlformats.org/officeDocument/2006/relationships/hyperlink" Target="https://community.secop.gov.co/Public/Tendering/OpportunityDetail/Index?noticeUID=CO1.NTC.1796058&amp;isFromPublicArea=True&amp;isModal=False" TargetMode="External"/><Relationship Id="rId63" Type="http://schemas.openxmlformats.org/officeDocument/2006/relationships/hyperlink" Target="https://community.secop.gov.co/Public/Tendering/OpportunityDetail/Index?noticeUID=CO1.NTC.1761593&amp;isFromPublicArea=True&amp;isModal=False" TargetMode="External"/><Relationship Id="rId68" Type="http://schemas.openxmlformats.org/officeDocument/2006/relationships/hyperlink" Target="https://community.secop.gov.co/Public/Tendering/OpportunityDetail/Index?noticeUID=CO1.NTC.1818255&amp;isFromPublicArea=True&amp;isModal=False" TargetMode="External"/><Relationship Id="rId84" Type="http://schemas.openxmlformats.org/officeDocument/2006/relationships/hyperlink" Target="https://community.secop.gov.co/Public/Tendering/OpportunityDetail/Index?noticeUID=CO1.NTC.1836434&amp;isFromPublicArea=True&amp;isModal=False" TargetMode="External"/><Relationship Id="rId89" Type="http://schemas.openxmlformats.org/officeDocument/2006/relationships/hyperlink" Target="https://community.secop.gov.co/Public/Tendering/OpportunityDetail/Index?noticeUID=CO1.NTC.1792578&amp;isFromPublicArea=True&amp;isModal=False" TargetMode="External"/><Relationship Id="rId16" Type="http://schemas.openxmlformats.org/officeDocument/2006/relationships/hyperlink" Target="https://community.secop.gov.co/Public/Tendering/OpportunityDetail/Index?noticeUID=CO1.NTC.1766300&amp;isFromPublicArea=True&amp;isModal=False" TargetMode="External"/><Relationship Id="rId11" Type="http://schemas.openxmlformats.org/officeDocument/2006/relationships/hyperlink" Target="https://community.secop.gov.co/Public/Tendering/OpportunityDetail/Index?noticeUID=CO1.NTC.1761593&amp;isFromPublicArea=True&amp;isModal=False" TargetMode="External"/><Relationship Id="rId32" Type="http://schemas.openxmlformats.org/officeDocument/2006/relationships/hyperlink" Target="https://community.secop.gov.co/Public/Tendering/OpportunityDetail/Index?noticeUID=CO1.NTC.1788290&amp;isFromPublicArea=True&amp;isModal=False" TargetMode="External"/><Relationship Id="rId37" Type="http://schemas.openxmlformats.org/officeDocument/2006/relationships/hyperlink" Target="https://community.secop.gov.co/Public/Tendering/OpportunityDetail/Index?noticeUID=CO1.NTC.1792578&amp;isFromPublicArea=True&amp;isModal=False" TargetMode="External"/><Relationship Id="rId53" Type="http://schemas.openxmlformats.org/officeDocument/2006/relationships/hyperlink" Target="https://community.secop.gov.co/Public/Common/GoogleReCaptcha/Index?previousUrl=https%3a%2f%2fcommunity.secop.gov.co%2fPublic%2fTendering%2fOpportunityDetail%2fIndex%3fnoticeUID%3dCO1.NTC.1787997%26isFromPublicArea%3dTrue%26isModal%3dFalse" TargetMode="External"/><Relationship Id="rId58" Type="http://schemas.openxmlformats.org/officeDocument/2006/relationships/hyperlink" Target="https://community.secop.gov.co/Public/Tendering/OpportunityDetail/Index?noticeUID=CO1.NTC.1807616&amp;isFromPublicArea=True&amp;isModal=False" TargetMode="External"/><Relationship Id="rId74" Type="http://schemas.openxmlformats.org/officeDocument/2006/relationships/hyperlink" Target="https://community.secop.gov.co/Public/Tendering/OpportunityDetail/Index?noticeUID=CO1.NTC.1822508&amp;isFromPublicArea=True&amp;isModal=False" TargetMode="External"/><Relationship Id="rId79" Type="http://schemas.openxmlformats.org/officeDocument/2006/relationships/hyperlink" Target="https://community.secop.gov.co/Public/Tendering/OpportunityDetail/Index?noticeUID=CO1.NTC.1860849&amp;isFromPublicArea=True&amp;isModal=False" TargetMode="External"/><Relationship Id="rId102" Type="http://schemas.openxmlformats.org/officeDocument/2006/relationships/hyperlink" Target="https://colombiacompra.coupahost.com/order_headers/66507" TargetMode="External"/><Relationship Id="rId5" Type="http://schemas.openxmlformats.org/officeDocument/2006/relationships/hyperlink" Target="https://community.secop.gov.co/Public/Tendering/OpportunityDetail/Index?noticeUID=CO1.NTC.1701872&amp;isFromPublicArea=True&amp;isModal=False" TargetMode="External"/><Relationship Id="rId90" Type="http://schemas.openxmlformats.org/officeDocument/2006/relationships/hyperlink" Target="https://community.secop.gov.co/Public/Tendering/OpportunityDetail/Index?noticeUID=CO1.NTC.1849022&amp;isFromPublicArea=True&amp;isModal=False" TargetMode="External"/><Relationship Id="rId95" Type="http://schemas.openxmlformats.org/officeDocument/2006/relationships/hyperlink" Target="https://community.secop.gov.co/Public/Tendering/OpportunityDetail/Index?noticeUID=CO1.NTC.1866928&amp;isFromPublicArea=True&amp;isModal=False" TargetMode="External"/><Relationship Id="rId22" Type="http://schemas.openxmlformats.org/officeDocument/2006/relationships/hyperlink" Target="https://community.secop.gov.co/Public/Tendering/OpportunityDetail/Index?noticeUID=CO1.NTC.1775476&amp;isFromPublicArea=True&amp;isModal=False" TargetMode="External"/><Relationship Id="rId27" Type="http://schemas.openxmlformats.org/officeDocument/2006/relationships/hyperlink" Target="https://community.secop.gov.co/Public/Tendering/OpportunityDetail/Index?noticeUID=CO1.NTC.1794271&amp;isFromPublicArea=True&amp;isModal=False" TargetMode="External"/><Relationship Id="rId43" Type="http://schemas.openxmlformats.org/officeDocument/2006/relationships/hyperlink" Target="https://community.secop.gov.co/Public/Tendering/OpportunityDetail/Index?noticeUID=CO1.NTC.1796323&amp;isFromPublicArea=True&amp;isModal=False" TargetMode="External"/><Relationship Id="rId48" Type="http://schemas.openxmlformats.org/officeDocument/2006/relationships/hyperlink" Target="https://community.secop.gov.co/Public/Tendering/OpportunityDetail/Index?noticeUID=CO1.NTC.1808843&amp;isFromPublicArea=True&amp;isModal=False" TargetMode="External"/><Relationship Id="rId64" Type="http://schemas.openxmlformats.org/officeDocument/2006/relationships/hyperlink" Target="https:/community.secop.gov.co/Public/Tendering/OpportunityDetail/Index?noticeUID=CO1.NTC.1817723&amp;amp;isFromPublicArea=True&amp;amp;isModal=False" TargetMode="External"/><Relationship Id="rId69" Type="http://schemas.openxmlformats.org/officeDocument/2006/relationships/hyperlink" Target="https://community.secop.gov.co/Public/Tendering/OpportunityDetail/Index?noticeUID=CO1.NTC.1820854&amp;isFromPublicArea=True&amp;isModal=False" TargetMode="External"/><Relationship Id="rId80" Type="http://schemas.openxmlformats.org/officeDocument/2006/relationships/hyperlink" Target="https://community.secop.gov.co/Public/Tendering/OpportunityDetail/Index?noticeUID=CO1.NTC.1766300&amp;isFromPublicArea=True&amp;isModal=False" TargetMode="External"/><Relationship Id="rId85" Type="http://schemas.openxmlformats.org/officeDocument/2006/relationships/hyperlink" Target="https://community.secop.gov.co/Public/Tendering/OpportunityDetail/Index?noticeUID=CO1.NTC.1792578&amp;isFromPublicArea=True&amp;isModal=False" TargetMode="External"/><Relationship Id="rId12" Type="http://schemas.openxmlformats.org/officeDocument/2006/relationships/hyperlink" Target="https://community.secop.gov.co/Public/Tendering/OpportunityDetail/Index?noticeUID=CO1.NTC.1762308&amp;isFromPublicArea=True&amp;isModal=False" TargetMode="External"/><Relationship Id="rId17" Type="http://schemas.openxmlformats.org/officeDocument/2006/relationships/hyperlink" Target="https://community.secop.gov.co/Public/Tendering/OpportunityDetail/Index?noticeUID=CO1.NTC.1766300&amp;isFromPublicArea=True&amp;isModal=False" TargetMode="External"/><Relationship Id="rId25" Type="http://schemas.openxmlformats.org/officeDocument/2006/relationships/hyperlink" Target="https://community.secop.gov.co/Public/Tendering/OpportunityDetail/Index?noticeUID=CO1.NTC.1782937&amp;isFromPublicArea=True&amp;isModal=False" TargetMode="External"/><Relationship Id="rId33" Type="http://schemas.openxmlformats.org/officeDocument/2006/relationships/hyperlink" Target="https://community.secop.gov.co/Public/Tendering/OpportunityDetail/Index?noticeUID=CO1.NTC.1794488&amp;isFromPublicArea=True&amp;isModal=False" TargetMode="External"/><Relationship Id="rId38" Type="http://schemas.openxmlformats.org/officeDocument/2006/relationships/hyperlink" Target="https://community.secop.gov.co/Public/Tendering/OpportunityDetail/Index?noticeUID=CO1.NTC.1792578&amp;isFromPublicArea=True&amp;isModal=False" TargetMode="External"/><Relationship Id="rId46" Type="http://schemas.openxmlformats.org/officeDocument/2006/relationships/hyperlink" Target="https://community.secop.gov.co/Public/Tendering/OpportunityDetail/Index?noticeUID=CO1.NTC.1796058&amp;isFromPublicArea=True&amp;isModal=False" TargetMode="External"/><Relationship Id="rId59" Type="http://schemas.openxmlformats.org/officeDocument/2006/relationships/hyperlink" Target="https://community.secop.gov.co/Public/Tendering/OpportunityDetail/Index?noticeUID=CO1.NTC.1813545&amp;isFromPublicArea=True&amp;isModal=False" TargetMode="External"/><Relationship Id="rId67" Type="http://schemas.openxmlformats.org/officeDocument/2006/relationships/hyperlink" Target="https://community.secop.gov.co/Public/Tendering/OpportunityDetail/Index?noticeUID=CO1.NTC.1817883&amp;isFromPublicArea=True&amp;isModal=False" TargetMode="External"/><Relationship Id="rId103" Type="http://schemas.openxmlformats.org/officeDocument/2006/relationships/hyperlink" Target="https://community.secop.gov.co/Public/Tendering/OpportunityDetail/Index?noticeUID=CO1.NTC.1788290&amp;isFromPublicArea=True&amp;isModal=False" TargetMode="External"/><Relationship Id="rId20" Type="http://schemas.openxmlformats.org/officeDocument/2006/relationships/hyperlink" Target="https://community.secop.gov.co/Public/Tendering/OpportunityDetail/Index?noticeUID=CO1.NTC.1775640&amp;isFromPublicArea=True&amp;isModal=False" TargetMode="External"/><Relationship Id="rId41" Type="http://schemas.openxmlformats.org/officeDocument/2006/relationships/hyperlink" Target="https://community.secop.gov.co/Public/Tendering/OpportunityDetail/Index?noticeUID=CO1.NTC.1792578&amp;isFromPublicArea=True&amp;isModal=False" TargetMode="External"/><Relationship Id="rId54" Type="http://schemas.openxmlformats.org/officeDocument/2006/relationships/hyperlink" Target="https://community.secop.gov.co/Public/Tendering/OpportunityDetail/Index?noticeUID=CO1.NTC.1792578&amp;isFromPublicArea=True&amp;isModal=False" TargetMode="External"/><Relationship Id="rId62" Type="http://schemas.openxmlformats.org/officeDocument/2006/relationships/hyperlink" Target="https://community.secop.gov.co/Public/Tendering/OpportunityDetail/Index?noticeUID=CO1.NTC.1653113&amp;isFromPublicArea=True&amp;isModal=False" TargetMode="External"/><Relationship Id="rId70" Type="http://schemas.openxmlformats.org/officeDocument/2006/relationships/hyperlink" Target="https://community.secop.gov.co/Public/Tendering/OpportunityDetail/Index?noticeUID=CO1.NTC.1775640&amp;isFromPublicArea=True&amp;isModal=False" TargetMode="External"/><Relationship Id="rId75" Type="http://schemas.openxmlformats.org/officeDocument/2006/relationships/hyperlink" Target="https://community.secop.gov.co/Public/Tendering/OpportunityDetail/Index?noticeUID=CO1.NTC.1761593&amp;isFromPublicArea=True&amp;isModal=False" TargetMode="External"/><Relationship Id="rId83" Type="http://schemas.openxmlformats.org/officeDocument/2006/relationships/hyperlink" Target="https://community.secop.gov.co/Public/Tendering/OpportunityDetail/Index?noticeUID=CO1.NTC.1741816&amp;isFromPublicArea=True&amp;isModal=False" TargetMode="External"/><Relationship Id="rId88" Type="http://schemas.openxmlformats.org/officeDocument/2006/relationships/hyperlink" Target="https://community.secop.gov.co/Public/Tendering/OpportunityDetail/Index?noticeUID=CO1.NTC.1811359&amp;isFromPublicArea=True&amp;isModal=False" TargetMode="External"/><Relationship Id="rId91" Type="http://schemas.openxmlformats.org/officeDocument/2006/relationships/hyperlink" Target="https://community.secop.gov.co/Public/Tendering/OpportunityDetail/Index?noticeUID=CO1.NTC.1822508&amp;isFromPublicArea=True&amp;isModal=False" TargetMode="External"/><Relationship Id="rId96" Type="http://schemas.openxmlformats.org/officeDocument/2006/relationships/hyperlink" Target="https://community.secop.gov.co/Public/Tendering/OpportunityDetail/Index?noticeUID=CO1.NTC.1762308&amp;isFromPublicArea=True&amp;isModal=False" TargetMode="External"/><Relationship Id="rId1" Type="http://schemas.openxmlformats.org/officeDocument/2006/relationships/hyperlink" Target="https://community.secop.gov.co/Public/Tendering/OpportunityDetail/Index?noticeUID=CO1.NTC.1740893&amp;isFromPublicArea=True&amp;isModal=False" TargetMode="External"/><Relationship Id="rId6" Type="http://schemas.openxmlformats.org/officeDocument/2006/relationships/hyperlink" Target="https://community.secop.gov.co/Public/Tendering/OpportunityDetail/Index?noticeUID=CO1.NTC.1740481&amp;isFromPublicArea=True&amp;isModal=False" TargetMode="External"/><Relationship Id="rId15" Type="http://schemas.openxmlformats.org/officeDocument/2006/relationships/hyperlink" Target="https://community.secop.gov.co/Public/Tendering/OpportunityDetail/Index?noticeUID=CO1.NTC.1763194&amp;isFromPublicArea=True&amp;isModal=False" TargetMode="External"/><Relationship Id="rId23" Type="http://schemas.openxmlformats.org/officeDocument/2006/relationships/hyperlink" Target="https://community.secop.gov.co/Public/Tendering/OpportunityDetail/Index?noticeUID=CO1.NTC.1778714&amp;isFromPublicArea=True&amp;isModal=False" TargetMode="External"/><Relationship Id="rId28" Type="http://schemas.openxmlformats.org/officeDocument/2006/relationships/hyperlink" Target="https://community.secop.gov.co/Public/Tendering/OpportunityDetail/Index?noticeUID=CO1.NTC.1789430&amp;isFromPublicArea=True&amp;isModal=False" TargetMode="External"/><Relationship Id="rId36" Type="http://schemas.openxmlformats.org/officeDocument/2006/relationships/hyperlink" Target="https://community.secop.gov.co/Public/Tendering/OpportunityDetail/Index?noticeUID=CO1.NTC.1787997&amp;isFromPublicArea=True&amp;isModal=False" TargetMode="External"/><Relationship Id="rId49" Type="http://schemas.openxmlformats.org/officeDocument/2006/relationships/hyperlink" Target="https://community.secop.gov.co/Public/Tendering/OpportunityDetail/Index?noticeUID=CO1.NTC.1762308&amp;isFromPublicArea=True&amp;isModal=False" TargetMode="External"/><Relationship Id="rId57" Type="http://schemas.openxmlformats.org/officeDocument/2006/relationships/hyperlink" Target="https://community.secop.gov.co/Public/Tendering/OpportunityDetail/Index?noticeUID=CO1.NTC.1808034&amp;isFromPublicArea=True&amp;isModal=False" TargetMode="External"/><Relationship Id="rId10" Type="http://schemas.openxmlformats.org/officeDocument/2006/relationships/hyperlink" Target="https://community.secop.gov.co/Public/Tendering/OpportunityDetail/Index?noticeUID=CO1.NTC.1761944&amp;isFromPublicArea=True&amp;isModal=False" TargetMode="External"/><Relationship Id="rId31" Type="http://schemas.openxmlformats.org/officeDocument/2006/relationships/hyperlink" Target="https://community.secop.gov.co/Public/Tendering/OpportunityDetail/Index?noticeUID=CO1.NTC.1787010&amp;isFromPublicArea=True&amp;isModal=False" TargetMode="External"/><Relationship Id="rId44" Type="http://schemas.openxmlformats.org/officeDocument/2006/relationships/hyperlink" Target="https://community.secop.gov.co/Public/Tendering/OpportunityDetail/Index?noticeUID=CO1.NTC.1794271&amp;isFromPublicArea=True&amp;isModal=False" TargetMode="External"/><Relationship Id="rId52" Type="http://schemas.openxmlformats.org/officeDocument/2006/relationships/hyperlink" Target="https://community.secop.gov.co/Public/Tendering/OpportunityDetail/Index?noticeUID=CO1.NTC.1761593&amp;isFromPublicArea=True&amp;isModal=False" TargetMode="External"/><Relationship Id="rId60" Type="http://schemas.openxmlformats.org/officeDocument/2006/relationships/hyperlink" Target="https://community.secop.gov.co/Public/Tendering/OpportunityDetail/Index?noticeUID=CO1.NTC.1809058&amp;isFromPublicArea=True&amp;isModal=False" TargetMode="External"/><Relationship Id="rId65" Type="http://schemas.openxmlformats.org/officeDocument/2006/relationships/hyperlink" Target="https://community.secop.gov.co/Public/Tendering/OpportunityDetail/Index?noticeUID=CO1.NTC.1817723&amp;isFromPublicArea=True&amp;isModal=False" TargetMode="External"/><Relationship Id="rId73" Type="http://schemas.openxmlformats.org/officeDocument/2006/relationships/hyperlink" Target="https://community.secop.gov.co/Public/Tendering/OpportunityDetail/Index?noticeUID=CO1.NTC.1822508&amp;isFromPublicArea=True&amp;isModal=False" TargetMode="External"/><Relationship Id="rId78" Type="http://schemas.openxmlformats.org/officeDocument/2006/relationships/hyperlink" Target="https://community.secop.gov.co/Public/Tendering/OpportunityDetail/Index?noticeUID=CO1.NTC.1832188&amp;isFromPublicArea=True&amp;isModal=False" TargetMode="External"/><Relationship Id="rId81" Type="http://schemas.openxmlformats.org/officeDocument/2006/relationships/hyperlink" Target="https://community.secop.gov.co/Public/Tendering/OpportunityDetail/Index?noticeUID=CO1.NTC.1831390&amp;isFromPublicArea=True&amp;isModal=False" TargetMode="External"/><Relationship Id="rId86" Type="http://schemas.openxmlformats.org/officeDocument/2006/relationships/hyperlink" Target="https://community.secop.gov.co/Public/Tendering/OpportunityDetail/Index?noticeUID=CO1.NTC.1839771&amp;isFromPublicArea=True&amp;isModal=False" TargetMode="External"/><Relationship Id="rId94" Type="http://schemas.openxmlformats.org/officeDocument/2006/relationships/hyperlink" Target="https://community.secop.gov.co/Public/Tendering/OpportunityDetail/Index?noticeUID=CO1.NTC.1761593&amp;isFromPublicArea=True&amp;isModal=False" TargetMode="External"/><Relationship Id="rId99" Type="http://schemas.openxmlformats.org/officeDocument/2006/relationships/hyperlink" Target="https://community.secop.gov.co/Public/Tendering/OpportunityDetail/Index?noticeUID=CO1.NTC.1883305&amp;isFromPublicArea=True&amp;isModal=False" TargetMode="External"/><Relationship Id="rId101" Type="http://schemas.openxmlformats.org/officeDocument/2006/relationships/hyperlink" Target="https://colombiacompra.coupahost.com/order_headers/64741" TargetMode="External"/><Relationship Id="rId4" Type="http://schemas.openxmlformats.org/officeDocument/2006/relationships/hyperlink" Target="https://community.secop.gov.co/Public/Tendering/OpportunityDetail/Index?noticeUID=CO1.NTC.1653113&amp;isFromPublicArea=True&amp;isModal=False" TargetMode="External"/><Relationship Id="rId9" Type="http://schemas.openxmlformats.org/officeDocument/2006/relationships/hyperlink" Target="https://community.secop.gov.co/Public/Tendering/OpportunityDetail/Index?noticeUID=CO1.NTC.1741816&amp;isFromPublicArea=True&amp;isModal=False" TargetMode="External"/><Relationship Id="rId13" Type="http://schemas.openxmlformats.org/officeDocument/2006/relationships/hyperlink" Target="https://community.secop.gov.co/Public/Tendering/OpportunityDetail/Index?noticeUID=CO1.NTC.1766098&amp;isFromPublicArea=True&amp;isModal=False" TargetMode="External"/><Relationship Id="rId18" Type="http://schemas.openxmlformats.org/officeDocument/2006/relationships/hyperlink" Target="https://community.secop.gov.co/Public/Tendering/OpportunityDetail/Index?noticeUID=CO1.NTC.1772212&amp;isFromPublicArea=True&amp;isModal=False" TargetMode="External"/><Relationship Id="rId39" Type="http://schemas.openxmlformats.org/officeDocument/2006/relationships/hyperlink" Target="https://community.secop.gov.co/Public/Tendering/OpportunityDetail/Index?noticeUID=CO1.NTC.1792578&amp;isFromPublicArea=True&amp;isModal=False" TargetMode="External"/><Relationship Id="rId34" Type="http://schemas.openxmlformats.org/officeDocument/2006/relationships/hyperlink" Target="https://community.secop.gov.co/Public/Tendering/OpportunityDetail/Index?noticeUID=CO1.NTC.1763194&amp;isFromPublicArea=True&amp;isModal=False" TargetMode="External"/><Relationship Id="rId50" Type="http://schemas.openxmlformats.org/officeDocument/2006/relationships/hyperlink" Target="https://community.secop.gov.co/Public/Tendering/OpportunityDetail/Index?noticeUID=CO1.NTC.1811945&amp;isFromPublicArea=True&amp;isModal=False" TargetMode="External"/><Relationship Id="rId55" Type="http://schemas.openxmlformats.org/officeDocument/2006/relationships/hyperlink" Target="https://community.secop.gov.co/Public/Tendering/OpportunityDetail/Index?noticeUID=CO1.NTC.1787997&amp;isFromPublicArea=True&amp;isModal=False" TargetMode="External"/><Relationship Id="rId76" Type="http://schemas.openxmlformats.org/officeDocument/2006/relationships/hyperlink" Target="https://community.secop.gov.co/Public/Tendering/OpportunityDetail/Index?noticeUID=CO1.NTC.1827328&amp;isFromPublicArea=True&amp;isModal=False" TargetMode="External"/><Relationship Id="rId97" Type="http://schemas.openxmlformats.org/officeDocument/2006/relationships/hyperlink" Target="https://community.secop.gov.co/Public/Tendering/OpportunityDetail/Index?noticeUID=CO1.NTC.1762308&amp;isFromPublicArea=True&amp;isModal=False" TargetMode="External"/><Relationship Id="rId104" Type="http://schemas.openxmlformats.org/officeDocument/2006/relationships/printerSettings" Target="../printerSettings/printerSettings1.bin"/><Relationship Id="rId7" Type="http://schemas.openxmlformats.org/officeDocument/2006/relationships/hyperlink" Target="https://community.secop.gov.co/Public/Tendering/OpportunityDetail/Index?noticeUID=CO1.NTC.1751903&amp;isFromPublicArea=True&amp;isModal=False" TargetMode="External"/><Relationship Id="rId71" Type="http://schemas.openxmlformats.org/officeDocument/2006/relationships/hyperlink" Target="https://community.secop.gov.co/Public/Tendering/OpportunityDetail/Index?noticeUID=CO1.NTC.1789324&amp;isFromPublicArea=True&amp;isModal=False" TargetMode="External"/><Relationship Id="rId92" Type="http://schemas.openxmlformats.org/officeDocument/2006/relationships/hyperlink" Target="https://community.secop.gov.co/Public/Tendering/OpportunityDetail/Index?noticeUID=CO1.NTC.1780176&amp;isFromPublicArea=True&amp;isModal=False" TargetMode="External"/><Relationship Id="rId2" Type="http://schemas.openxmlformats.org/officeDocument/2006/relationships/hyperlink" Target="https://community.secop.gov.co/Public/Tendering/OpportunityDetail/Index?noticeUID=CO1.NTC.1732513&amp;isFromPublicArea=True&amp;isModal=False" TargetMode="External"/><Relationship Id="rId29" Type="http://schemas.openxmlformats.org/officeDocument/2006/relationships/hyperlink" Target="https://community.secop.gov.co/Public/Tendering/OpportunityDetail/Index?noticeUID=CO1.NTC.1786939&amp;isFromPublicArea=True&amp;isModal=False" TargetMode="External"/><Relationship Id="rId24" Type="http://schemas.openxmlformats.org/officeDocument/2006/relationships/hyperlink" Target="https://community.secop.gov.co/Public/Tendering/OpportunityDetail/Index?noticeUID=CO1.NTC.1780176&amp;isFromPublicArea=True&amp;isModal=False" TargetMode="External"/><Relationship Id="rId40" Type="http://schemas.openxmlformats.org/officeDocument/2006/relationships/hyperlink" Target="https://community.secop.gov.co/Public/Tendering/OpportunityDetail/Index?noticeUID=CO1.NTC.1792578&amp;isFromPublicArea=True&amp;isModal=False" TargetMode="External"/><Relationship Id="rId45" Type="http://schemas.openxmlformats.org/officeDocument/2006/relationships/hyperlink" Target="https://community.secop.gov.co/Public/Tendering/OpportunityDetail/Index?noticeUID=CO1.NTC.1794271&amp;isFromPublicArea=True&amp;isModal=False" TargetMode="External"/><Relationship Id="rId66" Type="http://schemas.openxmlformats.org/officeDocument/2006/relationships/hyperlink" Target="https://community.secop.gov.co/Public/Tendering/OpportunityDetail/Index?noticeUID=CO1.NTC.1750477&amp;isFromPublicArea=True&amp;isModal=False" TargetMode="External"/><Relationship Id="rId87" Type="http://schemas.openxmlformats.org/officeDocument/2006/relationships/hyperlink" Target="https://community.secop.gov.co/Public/Tendering/OpportunityDetail/Index?noticeUID=CO1.NTC.1811359&amp;isFromPublicArea=True&amp;isModal=False" TargetMode="External"/><Relationship Id="rId61" Type="http://schemas.openxmlformats.org/officeDocument/2006/relationships/hyperlink" Target="https://community.secop.gov.co/Public/Tendering/OpportunityDetail/Index?noticeUID=CO1.NTC.1741816&amp;isFromPublicArea=True&amp;isModal=False" TargetMode="External"/><Relationship Id="rId82" Type="http://schemas.openxmlformats.org/officeDocument/2006/relationships/hyperlink" Target="https://community.secop.gov.co/Public/Tendering/OpportunityDetail/Index?noticeUID=CO1.NTC.1832703&amp;isFromPublicArea=True&amp;isModal=False" TargetMode="External"/><Relationship Id="rId19" Type="http://schemas.openxmlformats.org/officeDocument/2006/relationships/hyperlink" Target="https://community.secop.gov.co/Public/Tendering/OpportunityDetail/Index?noticeUID=CO1.NTC.1775640&amp;isFromPublicArea=True&amp;isModal=False" TargetMode="External"/><Relationship Id="rId14" Type="http://schemas.openxmlformats.org/officeDocument/2006/relationships/hyperlink" Target="https://community.secop.gov.co/Public/Tendering/OpportunityDetail/Index?noticeUID=CO1.NTC.1723521&amp;isFromPublicArea=True&amp;isModal=False" TargetMode="External"/><Relationship Id="rId30" Type="http://schemas.openxmlformats.org/officeDocument/2006/relationships/hyperlink" Target="https://community.secop.gov.co/Public/Tendering/OpportunityDetail/Index?noticeUID=CO1.NTC.1789324&amp;isFromPublicArea=True&amp;isModal=False" TargetMode="External"/><Relationship Id="rId35" Type="http://schemas.openxmlformats.org/officeDocument/2006/relationships/hyperlink" Target="https://community.secop.gov.co/Public/Tendering/OpportunityDetail/Index?noticeUID=CO1.NTC.1787997&amp;isFromPublicArea=True&amp;isModal=False" TargetMode="External"/><Relationship Id="rId56" Type="http://schemas.openxmlformats.org/officeDocument/2006/relationships/hyperlink" Target="https://community.secop.gov.co/Public/Tendering/OpportunityDetail/Index?noticeUID=CO1.NTC.1787997&amp;isFromPublicArea=True&amp;isModal=False" TargetMode="External"/><Relationship Id="rId77" Type="http://schemas.openxmlformats.org/officeDocument/2006/relationships/hyperlink" Target="https://community.secop.gov.co/Public/Tendering/OpportunityDetail/Index?noticeUID=CO1.NTC.1827328&amp;isFromPublicArea=True&amp;isModal=False" TargetMode="External"/><Relationship Id="rId100" Type="http://schemas.openxmlformats.org/officeDocument/2006/relationships/hyperlink" Target="https://www.colombiacompra.gov.co/tienda-virtual-del-estado-colombiano/ordenes-compra/63293" TargetMode="External"/><Relationship Id="rId8" Type="http://schemas.openxmlformats.org/officeDocument/2006/relationships/hyperlink" Target="https://community.secop.gov.co/Public/Tendering/OpportunityDetail/Index?noticeUID=CO1.NTC.1741816&amp;isFromPublicArea=True&amp;isModal=False" TargetMode="External"/><Relationship Id="rId51" Type="http://schemas.openxmlformats.org/officeDocument/2006/relationships/hyperlink" Target="https://community.secop.gov.co/Public/Tendering/OpportunityDetail/Index?noticeUID=CO1.NTC.1777014&amp;isFromPublicArea=True&amp;isModal=False" TargetMode="External"/><Relationship Id="rId72" Type="http://schemas.openxmlformats.org/officeDocument/2006/relationships/hyperlink" Target="https://community.secop.gov.co/Public/Tendering/OpportunityDetail/Index?noticeUID=CO1.NTC.1832205&amp;isFromPublicArea=True&amp;isModal=False" TargetMode="External"/><Relationship Id="rId93" Type="http://schemas.openxmlformats.org/officeDocument/2006/relationships/hyperlink" Target="https://community.secop.gov.co/Public/Tendering/OpportunityDetail/Index?noticeUID=CO1.NTC.1860667&amp;isFromPublicArea=True&amp;isModal=False" TargetMode="External"/><Relationship Id="rId98" Type="http://schemas.openxmlformats.org/officeDocument/2006/relationships/hyperlink" Target="https://community.secop.gov.co/Public/Tendering/OpportunityDetail/Index?noticeUID=CO1.NTC.1877358&amp;isFromPublicArea=True&amp;isModal=False" TargetMode="External"/><Relationship Id="rId3" Type="http://schemas.openxmlformats.org/officeDocument/2006/relationships/hyperlink" Target="https://community.secop.gov.co/Public/Tendering/OpportunityDetail/Index?noticeUID=CO1.NTC.1740479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136"/>
  <sheetViews>
    <sheetView tabSelected="1" zoomScale="85" zoomScaleNormal="85" workbookViewId="0">
      <pane xSplit="3" ySplit="2" topLeftCell="O43" activePane="bottomRight" state="frozen"/>
      <selection pane="topRight" activeCell="D1" sqref="D1"/>
      <selection pane="bottomLeft" activeCell="A3" sqref="A3"/>
      <selection pane="bottomRight" activeCell="Q1" sqref="Q1:Q1048576"/>
    </sheetView>
  </sheetViews>
  <sheetFormatPr baseColWidth="10" defaultColWidth="11.44140625" defaultRowHeight="13.2" x14ac:dyDescent="0.25"/>
  <cols>
    <col min="1" max="1" width="11.5546875" style="1" bestFit="1" customWidth="1"/>
    <col min="2" max="2" width="15.5546875" style="1" customWidth="1"/>
    <col min="3" max="3" width="20.44140625" style="3" customWidth="1"/>
    <col min="4" max="4" width="15.44140625" hidden="1" customWidth="1"/>
    <col min="5" max="5" width="18.5546875" hidden="1" customWidth="1"/>
    <col min="6" max="6" width="20.44140625" style="4" hidden="1" customWidth="1"/>
    <col min="7" max="7" width="22.6640625" hidden="1" customWidth="1"/>
    <col min="8" max="8" width="11.5546875" style="1" bestFit="1" customWidth="1"/>
    <col min="9" max="9" width="11.5546875" style="1" customWidth="1"/>
    <col min="10" max="10" width="22" style="1" customWidth="1"/>
    <col min="11" max="11" width="15" style="1" customWidth="1"/>
    <col min="12" max="12" width="25.6640625" style="1" customWidth="1"/>
    <col min="13" max="13" width="15.44140625" style="1" customWidth="1"/>
    <col min="14" max="14" width="62.5546875" style="5" customWidth="1"/>
    <col min="15" max="15" width="17.5546875" style="1" customWidth="1"/>
    <col min="16" max="16" width="25.6640625" style="1" customWidth="1"/>
    <col min="17" max="17" width="9.5546875" style="1" customWidth="1"/>
    <col min="18" max="18" width="20.5546875" customWidth="1"/>
    <col min="19" max="19" width="20.5546875" style="1" customWidth="1"/>
    <col min="20" max="20" width="25.88671875" style="1" customWidth="1"/>
    <col min="21" max="21" width="14.88671875" style="1" customWidth="1"/>
    <col min="22" max="22" width="25.109375" style="1" customWidth="1"/>
    <col min="23" max="23" width="11.44140625" style="1" customWidth="1"/>
    <col min="24" max="24" width="18.5546875" customWidth="1"/>
    <col min="25" max="25" width="16.33203125" customWidth="1"/>
    <col min="26" max="26" width="17" style="1" customWidth="1"/>
    <col min="27" max="27" width="15.88671875" style="1" customWidth="1"/>
    <col min="28" max="28" width="11.44140625" style="1" customWidth="1"/>
    <col min="29" max="29" width="19" style="1" customWidth="1"/>
    <col min="30" max="30" width="9.88671875" style="1" customWidth="1"/>
    <col min="31" max="31" width="21.88671875" style="1" customWidth="1"/>
    <col min="32" max="32" width="20.109375" style="1" customWidth="1"/>
    <col min="33" max="33" width="22.6640625" style="1" customWidth="1"/>
    <col min="34" max="34" width="11.44140625" style="1" customWidth="1"/>
    <col min="35" max="35" width="19.88671875" style="1" customWidth="1"/>
    <col min="36" max="36" width="20.33203125" style="1" customWidth="1"/>
    <col min="37" max="37" width="15.6640625" customWidth="1"/>
    <col min="38" max="38" width="19" customWidth="1"/>
    <col min="39" max="39" width="19.6640625" customWidth="1"/>
    <col min="40" max="40" width="16.44140625" style="1" customWidth="1"/>
    <col min="41" max="41" width="15.33203125" style="1" customWidth="1"/>
    <col min="42" max="42" width="18.5546875" style="1" customWidth="1"/>
    <col min="43" max="43" width="17" style="1" customWidth="1"/>
    <col min="44" max="44" width="18.5546875" style="1" customWidth="1"/>
    <col min="45" max="45" width="15.88671875" style="1" customWidth="1"/>
    <col min="46" max="46" width="15.6640625" style="1" customWidth="1"/>
    <col min="47" max="47" width="13.109375" style="1" hidden="1" customWidth="1"/>
    <col min="48" max="48" width="17.6640625" style="1" hidden="1" customWidth="1"/>
    <col min="49" max="49" width="12" style="1" hidden="1" customWidth="1"/>
    <col min="50" max="50" width="19.6640625" style="1" hidden="1" customWidth="1"/>
    <col min="51" max="51" width="14.6640625" style="1" hidden="1" customWidth="1"/>
    <col min="52" max="53" width="11.44140625" style="1" hidden="1" customWidth="1"/>
    <col min="54" max="54" width="16.6640625" style="1" hidden="1" customWidth="1"/>
    <col min="55" max="55" width="17.88671875" style="1" customWidth="1"/>
    <col min="56" max="56" width="17.6640625" style="1" customWidth="1"/>
    <col min="57" max="57" width="15.5546875" style="1" customWidth="1"/>
    <col min="58" max="58" width="19.44140625" style="1" customWidth="1"/>
    <col min="59" max="59" width="16" style="1" customWidth="1"/>
    <col min="60" max="60" width="14.6640625" style="1" customWidth="1"/>
    <col min="61" max="62" width="14" style="1" customWidth="1"/>
    <col min="63" max="63" width="15.5546875" style="1" customWidth="1"/>
    <col min="64" max="64" width="14" style="1" customWidth="1"/>
    <col min="65" max="65" width="22.33203125" style="1" customWidth="1"/>
    <col min="66" max="66" width="22.88671875" style="1" customWidth="1"/>
    <col min="67" max="67" width="19.44140625" style="1" customWidth="1"/>
    <col min="68" max="69" width="16" style="1" customWidth="1"/>
    <col min="70" max="71" width="11.44140625" style="1" customWidth="1"/>
    <col min="72" max="72" width="27.5546875" style="1" customWidth="1"/>
    <col min="73" max="73" width="16" style="1" customWidth="1"/>
    <col min="74" max="74" width="16.6640625" style="1" customWidth="1"/>
    <col min="75" max="75" width="9.6640625" style="1" customWidth="1"/>
    <col min="76" max="76" width="25" style="1" customWidth="1"/>
    <col min="77" max="77" width="17" style="1" customWidth="1"/>
    <col min="78" max="78" width="21.5546875" style="1" customWidth="1"/>
    <col min="79" max="79" width="15.5546875" style="1" customWidth="1"/>
    <col min="80" max="80" width="15.88671875" style="1" customWidth="1"/>
    <col min="81" max="81" width="17.88671875" style="1" customWidth="1"/>
    <col min="82" max="82" width="13.44140625" style="1" customWidth="1"/>
    <col min="83" max="83" width="23.33203125" style="8" customWidth="1"/>
    <col min="84" max="84" width="11.44140625" style="1"/>
    <col min="85" max="85" width="14.33203125" style="1" bestFit="1" customWidth="1"/>
    <col min="86" max="86" width="17.33203125" style="1" customWidth="1"/>
    <col min="87" max="87" width="19.109375" style="1" customWidth="1"/>
    <col min="88" max="88" width="23" customWidth="1"/>
    <col min="89" max="89" width="18.6640625" customWidth="1"/>
    <col min="90" max="90" width="12.88671875" customWidth="1"/>
    <col min="91" max="91" width="15" customWidth="1"/>
  </cols>
  <sheetData>
    <row r="1" spans="1:91" s="3" customFormat="1" ht="29.25" customHeight="1" x14ac:dyDescent="0.25">
      <c r="A1" s="447" t="s">
        <v>23</v>
      </c>
      <c r="B1" s="447" t="s">
        <v>24</v>
      </c>
      <c r="C1" s="447" t="s">
        <v>20</v>
      </c>
      <c r="D1" s="447" t="s">
        <v>25</v>
      </c>
      <c r="E1" s="447" t="s">
        <v>26</v>
      </c>
      <c r="F1" s="447" t="s">
        <v>27</v>
      </c>
      <c r="G1" s="447" t="s">
        <v>28</v>
      </c>
      <c r="H1" s="447" t="s">
        <v>29</v>
      </c>
      <c r="I1" s="447" t="s">
        <v>30</v>
      </c>
      <c r="J1" s="447" t="s">
        <v>31</v>
      </c>
      <c r="K1" s="447" t="s">
        <v>32</v>
      </c>
      <c r="L1" s="447" t="s">
        <v>33</v>
      </c>
      <c r="M1" s="447" t="s">
        <v>200</v>
      </c>
      <c r="N1" s="447" t="s">
        <v>34</v>
      </c>
      <c r="O1" s="447" t="s">
        <v>35</v>
      </c>
      <c r="P1" s="447" t="s">
        <v>36</v>
      </c>
      <c r="Q1" s="454" t="s">
        <v>37</v>
      </c>
      <c r="R1" s="447" t="s">
        <v>38</v>
      </c>
      <c r="S1" s="447" t="s">
        <v>39</v>
      </c>
      <c r="T1" s="447" t="s">
        <v>40</v>
      </c>
      <c r="U1" s="454" t="s">
        <v>201</v>
      </c>
      <c r="V1" s="454" t="s">
        <v>41</v>
      </c>
      <c r="W1" s="447" t="s">
        <v>42</v>
      </c>
      <c r="X1" s="447" t="s">
        <v>43</v>
      </c>
      <c r="Y1" s="447" t="s">
        <v>44</v>
      </c>
      <c r="Z1" s="447" t="s">
        <v>45</v>
      </c>
      <c r="AA1" s="447" t="s">
        <v>46</v>
      </c>
      <c r="AB1" s="447" t="s">
        <v>47</v>
      </c>
      <c r="AC1" s="447" t="s">
        <v>48</v>
      </c>
      <c r="AD1" s="31" t="s">
        <v>49</v>
      </c>
      <c r="AE1" s="32"/>
      <c r="AF1" s="446"/>
      <c r="AG1" s="446"/>
      <c r="AH1" s="447" t="s">
        <v>50</v>
      </c>
      <c r="AI1" s="453" t="s">
        <v>51</v>
      </c>
      <c r="AJ1" s="447" t="s">
        <v>52</v>
      </c>
      <c r="AK1" s="448"/>
      <c r="AL1" s="448"/>
      <c r="AM1" s="448"/>
      <c r="AN1" s="447" t="s">
        <v>53</v>
      </c>
      <c r="AO1" s="447"/>
      <c r="AP1" s="447"/>
      <c r="AQ1" s="447"/>
      <c r="AR1" s="447" t="s">
        <v>21</v>
      </c>
      <c r="AS1" s="451" t="s">
        <v>55</v>
      </c>
      <c r="AT1" s="447" t="s">
        <v>56</v>
      </c>
      <c r="AU1" s="447" t="s">
        <v>57</v>
      </c>
      <c r="AV1" s="447" t="s">
        <v>202</v>
      </c>
      <c r="AW1" s="447" t="s">
        <v>203</v>
      </c>
      <c r="AX1" s="447" t="s">
        <v>58</v>
      </c>
      <c r="AY1" s="447" t="s">
        <v>91</v>
      </c>
      <c r="AZ1" s="447" t="s">
        <v>59</v>
      </c>
      <c r="BA1" s="447" t="s">
        <v>91</v>
      </c>
      <c r="BB1" s="447" t="s">
        <v>60</v>
      </c>
      <c r="BC1" s="447" t="s">
        <v>61</v>
      </c>
      <c r="BD1" s="447" t="s">
        <v>62</v>
      </c>
      <c r="BE1" s="447" t="s">
        <v>93</v>
      </c>
      <c r="BF1" s="447" t="s">
        <v>204</v>
      </c>
      <c r="BG1" s="447" t="s">
        <v>63</v>
      </c>
      <c r="BH1" s="447" t="s">
        <v>95</v>
      </c>
      <c r="BI1" s="447" t="s">
        <v>204</v>
      </c>
      <c r="BJ1" s="447" t="s">
        <v>64</v>
      </c>
      <c r="BK1" s="447" t="s">
        <v>95</v>
      </c>
      <c r="BL1" s="447" t="s">
        <v>205</v>
      </c>
      <c r="BM1" s="447" t="s">
        <v>65</v>
      </c>
      <c r="BN1" s="447" t="s">
        <v>96</v>
      </c>
      <c r="BO1" s="447" t="s">
        <v>97</v>
      </c>
      <c r="BP1" s="447" t="s">
        <v>206</v>
      </c>
      <c r="BQ1" s="447" t="s">
        <v>66</v>
      </c>
      <c r="BR1" s="447" t="s">
        <v>99</v>
      </c>
      <c r="BS1" s="447" t="s">
        <v>100</v>
      </c>
      <c r="BT1" s="447" t="s">
        <v>67</v>
      </c>
      <c r="BU1" s="447" t="s">
        <v>68</v>
      </c>
      <c r="BV1" s="447" t="s">
        <v>102</v>
      </c>
      <c r="BW1" s="447" t="s">
        <v>69</v>
      </c>
      <c r="BX1" s="447" t="s">
        <v>104</v>
      </c>
      <c r="BY1" s="447" t="s">
        <v>207</v>
      </c>
      <c r="BZ1" s="447" t="s">
        <v>208</v>
      </c>
      <c r="CA1" s="447" t="s">
        <v>70</v>
      </c>
      <c r="CB1" s="447" t="s">
        <v>83</v>
      </c>
      <c r="CC1" s="447" t="s">
        <v>209</v>
      </c>
      <c r="CD1" s="447" t="s">
        <v>85</v>
      </c>
      <c r="CE1" s="449" t="s">
        <v>54</v>
      </c>
      <c r="CF1" s="447" t="s">
        <v>71</v>
      </c>
      <c r="CG1" s="447" t="s">
        <v>72</v>
      </c>
      <c r="CH1" s="447" t="s">
        <v>73</v>
      </c>
      <c r="CI1" s="447" t="s">
        <v>74</v>
      </c>
      <c r="CJ1" s="447" t="s">
        <v>75</v>
      </c>
      <c r="CK1" s="447" t="s">
        <v>76</v>
      </c>
      <c r="CL1" s="33" t="s">
        <v>77</v>
      </c>
      <c r="CM1" s="34">
        <f ca="1">+TODAY()</f>
        <v>44306</v>
      </c>
    </row>
    <row r="2" spans="1:91" s="3" customFormat="1" ht="24" customHeight="1" x14ac:dyDescent="0.25">
      <c r="A2" s="448"/>
      <c r="B2" s="448"/>
      <c r="C2" s="448"/>
      <c r="D2" s="447"/>
      <c r="E2" s="448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455"/>
      <c r="R2" s="448"/>
      <c r="S2" s="448"/>
      <c r="T2" s="448"/>
      <c r="U2" s="455"/>
      <c r="V2" s="455"/>
      <c r="W2" s="448"/>
      <c r="X2" s="448"/>
      <c r="Y2" s="448"/>
      <c r="Z2" s="448"/>
      <c r="AA2" s="448"/>
      <c r="AB2" s="448"/>
      <c r="AC2" s="448"/>
      <c r="AD2" s="35" t="s">
        <v>78</v>
      </c>
      <c r="AE2" s="150" t="s">
        <v>79</v>
      </c>
      <c r="AF2" s="445" t="s">
        <v>80</v>
      </c>
      <c r="AG2" s="445" t="s">
        <v>81</v>
      </c>
      <c r="AH2" s="448"/>
      <c r="AI2" s="453"/>
      <c r="AJ2" s="445" t="s">
        <v>82</v>
      </c>
      <c r="AK2" s="445" t="s">
        <v>83</v>
      </c>
      <c r="AL2" s="445" t="s">
        <v>84</v>
      </c>
      <c r="AM2" s="445" t="s">
        <v>85</v>
      </c>
      <c r="AN2" s="445" t="s">
        <v>82</v>
      </c>
      <c r="AO2" s="445" t="s">
        <v>83</v>
      </c>
      <c r="AP2" s="445" t="s">
        <v>84</v>
      </c>
      <c r="AQ2" s="445" t="s">
        <v>86</v>
      </c>
      <c r="AR2" s="448"/>
      <c r="AS2" s="452"/>
      <c r="AT2" s="448"/>
      <c r="AU2" s="448" t="s">
        <v>87</v>
      </c>
      <c r="AV2" s="448" t="s">
        <v>88</v>
      </c>
      <c r="AW2" s="448" t="s">
        <v>89</v>
      </c>
      <c r="AX2" s="448" t="s">
        <v>90</v>
      </c>
      <c r="AY2" s="448" t="s">
        <v>91</v>
      </c>
      <c r="AZ2" s="448" t="s">
        <v>90</v>
      </c>
      <c r="BA2" s="448" t="s">
        <v>91</v>
      </c>
      <c r="BB2" s="448"/>
      <c r="BC2" s="448"/>
      <c r="BD2" s="448" t="s">
        <v>92</v>
      </c>
      <c r="BE2" s="448" t="s">
        <v>93</v>
      </c>
      <c r="BF2" s="448" t="s">
        <v>94</v>
      </c>
      <c r="BG2" s="448" t="s">
        <v>92</v>
      </c>
      <c r="BH2" s="448" t="s">
        <v>95</v>
      </c>
      <c r="BI2" s="448" t="s">
        <v>94</v>
      </c>
      <c r="BJ2" s="448" t="s">
        <v>92</v>
      </c>
      <c r="BK2" s="448" t="s">
        <v>95</v>
      </c>
      <c r="BL2" s="448" t="s">
        <v>94</v>
      </c>
      <c r="BM2" s="448" t="s">
        <v>92</v>
      </c>
      <c r="BN2" s="448" t="s">
        <v>96</v>
      </c>
      <c r="BO2" s="448" t="s">
        <v>97</v>
      </c>
      <c r="BP2" s="448" t="s">
        <v>98</v>
      </c>
      <c r="BQ2" s="448" t="s">
        <v>92</v>
      </c>
      <c r="BR2" s="448" t="s">
        <v>99</v>
      </c>
      <c r="BS2" s="448" t="s">
        <v>100</v>
      </c>
      <c r="BT2" s="448"/>
      <c r="BU2" s="448" t="s">
        <v>101</v>
      </c>
      <c r="BV2" s="448" t="s">
        <v>102</v>
      </c>
      <c r="BW2" s="448" t="s">
        <v>103</v>
      </c>
      <c r="BX2" s="448" t="s">
        <v>104</v>
      </c>
      <c r="BY2" s="448" t="s">
        <v>105</v>
      </c>
      <c r="BZ2" s="448" t="s">
        <v>106</v>
      </c>
      <c r="CA2" s="448" t="s">
        <v>82</v>
      </c>
      <c r="CB2" s="448" t="s">
        <v>83</v>
      </c>
      <c r="CC2" s="448" t="s">
        <v>84</v>
      </c>
      <c r="CD2" s="448" t="s">
        <v>85</v>
      </c>
      <c r="CE2" s="450"/>
      <c r="CF2" s="448"/>
      <c r="CG2" s="448"/>
      <c r="CH2" s="448"/>
      <c r="CI2" s="448"/>
      <c r="CJ2" s="448"/>
      <c r="CK2" s="448"/>
      <c r="CL2" s="33"/>
      <c r="CM2" s="33"/>
    </row>
    <row r="3" spans="1:91" s="2" customFormat="1" ht="58.5" customHeight="1" x14ac:dyDescent="0.25">
      <c r="A3" s="36">
        <v>1</v>
      </c>
      <c r="B3" s="37" t="s">
        <v>210</v>
      </c>
      <c r="C3" s="38" t="s">
        <v>211</v>
      </c>
      <c r="D3" s="37" t="s">
        <v>212</v>
      </c>
      <c r="E3" s="39">
        <v>44218</v>
      </c>
      <c r="F3" s="39">
        <v>44218</v>
      </c>
      <c r="G3" s="37" t="s">
        <v>213</v>
      </c>
      <c r="H3" s="40" t="s">
        <v>111</v>
      </c>
      <c r="I3" s="40" t="s">
        <v>111</v>
      </c>
      <c r="J3" s="66" t="s">
        <v>214</v>
      </c>
      <c r="K3" s="41" t="s">
        <v>108</v>
      </c>
      <c r="L3" s="41" t="s">
        <v>215</v>
      </c>
      <c r="M3" s="37" t="s">
        <v>216</v>
      </c>
      <c r="N3" s="42" t="s">
        <v>217</v>
      </c>
      <c r="O3" s="37" t="s">
        <v>218</v>
      </c>
      <c r="P3" s="37" t="s">
        <v>219</v>
      </c>
      <c r="Q3" s="44" t="s">
        <v>114</v>
      </c>
      <c r="R3" s="37" t="s">
        <v>220</v>
      </c>
      <c r="S3" s="43">
        <v>63276172</v>
      </c>
      <c r="T3" s="37" t="s">
        <v>221</v>
      </c>
      <c r="U3" s="37" t="s">
        <v>222</v>
      </c>
      <c r="V3" s="37" t="s">
        <v>223</v>
      </c>
      <c r="W3" s="37">
        <v>9</v>
      </c>
      <c r="X3" s="39">
        <v>44205</v>
      </c>
      <c r="Y3" s="45">
        <v>134754284</v>
      </c>
      <c r="Z3" s="46">
        <v>124600245</v>
      </c>
      <c r="AA3" s="46" t="s">
        <v>111</v>
      </c>
      <c r="AB3" s="37">
        <v>365</v>
      </c>
      <c r="AC3" s="39">
        <v>44221</v>
      </c>
      <c r="AD3" s="148" t="s">
        <v>224</v>
      </c>
      <c r="AE3" s="147" t="s">
        <v>111</v>
      </c>
      <c r="AF3" s="149">
        <v>44221</v>
      </c>
      <c r="AG3" s="39">
        <v>44654</v>
      </c>
      <c r="AH3" s="37" t="s">
        <v>225</v>
      </c>
      <c r="AI3" s="47">
        <v>44218</v>
      </c>
      <c r="AJ3" s="48" t="s">
        <v>226</v>
      </c>
      <c r="AK3" s="40" t="s">
        <v>113</v>
      </c>
      <c r="AL3" s="39">
        <v>44214</v>
      </c>
      <c r="AM3" s="37" t="s">
        <v>198</v>
      </c>
      <c r="AN3" s="40" t="s">
        <v>111</v>
      </c>
      <c r="AO3" s="40" t="s">
        <v>111</v>
      </c>
      <c r="AP3" s="40" t="s">
        <v>111</v>
      </c>
      <c r="AQ3" s="40" t="s">
        <v>111</v>
      </c>
      <c r="AR3" s="37" t="s">
        <v>8</v>
      </c>
      <c r="AS3" s="50">
        <v>1016013382</v>
      </c>
      <c r="AT3" s="71">
        <v>20215320002873</v>
      </c>
      <c r="AU3" s="51"/>
      <c r="AV3" s="51"/>
      <c r="AW3" s="51"/>
      <c r="AX3" s="52"/>
      <c r="AY3" s="53"/>
      <c r="AZ3" s="52"/>
      <c r="BA3" s="53"/>
      <c r="BB3" s="133">
        <f t="shared" ref="BB3" si="0">BA3+AY3</f>
        <v>0</v>
      </c>
      <c r="BC3" s="54">
        <f t="shared" ref="BC3:BC38" si="1">BB3+Z3</f>
        <v>124600245</v>
      </c>
      <c r="BD3" s="52"/>
      <c r="BE3" s="48"/>
      <c r="BF3" s="52"/>
      <c r="BG3" s="52"/>
      <c r="BH3" s="52"/>
      <c r="BI3" s="52"/>
      <c r="BJ3" s="52"/>
      <c r="BK3" s="52"/>
      <c r="BL3" s="52"/>
      <c r="BM3" s="52"/>
      <c r="BN3" s="55"/>
      <c r="BO3" s="52"/>
      <c r="BP3" s="52"/>
      <c r="BQ3" s="52"/>
      <c r="BR3" s="52"/>
      <c r="BS3" s="52"/>
      <c r="BT3" s="56">
        <f t="shared" ref="BT3:BT38" si="2">IF(BL3&lt;&gt;"",BL3,IF(BI3&lt;&gt;"",BI3,IF(BF3&lt;&gt;"",BF3,IF(AG3&lt;&gt;"",AG3,"SIN FECHA DE TERMINACION"))))</f>
        <v>44654</v>
      </c>
      <c r="BU3" s="57"/>
      <c r="BV3" s="52"/>
      <c r="BW3" s="55" t="s">
        <v>114</v>
      </c>
      <c r="BX3" s="58"/>
      <c r="BY3" s="59"/>
      <c r="BZ3" s="52"/>
      <c r="CA3" s="55"/>
      <c r="CB3" s="57"/>
      <c r="CC3" s="52"/>
      <c r="CD3" s="57"/>
      <c r="CE3" s="49" t="s">
        <v>111</v>
      </c>
      <c r="CF3" s="52" t="s">
        <v>111</v>
      </c>
      <c r="CG3" s="60" t="s">
        <v>111</v>
      </c>
      <c r="CH3" s="61" t="str">
        <f t="shared" ref="CH3" ca="1" si="3">IF(BT3&lt;TODAY(),"TERMINADO","EN EJECUCION")</f>
        <v>EN EJECUCION</v>
      </c>
      <c r="CI3" s="59">
        <f t="shared" ref="CI3" ca="1" si="4">IF(BT3-$CM$1&lt;0,"EJECUTADO",BT3-$CM$1+1)</f>
        <v>349</v>
      </c>
      <c r="CJ3" s="52"/>
      <c r="CK3" s="57"/>
      <c r="CL3" s="62"/>
      <c r="CM3" s="62"/>
    </row>
    <row r="4" spans="1:91" s="7" customFormat="1" ht="47.25" customHeight="1" x14ac:dyDescent="0.25">
      <c r="A4" s="36">
        <v>2</v>
      </c>
      <c r="B4" s="37" t="s">
        <v>210</v>
      </c>
      <c r="C4" s="63" t="s">
        <v>227</v>
      </c>
      <c r="D4" s="64" t="s">
        <v>228</v>
      </c>
      <c r="E4" s="65">
        <v>44218</v>
      </c>
      <c r="F4" s="65">
        <v>44218</v>
      </c>
      <c r="G4" s="64" t="s">
        <v>213</v>
      </c>
      <c r="H4" s="40" t="s">
        <v>111</v>
      </c>
      <c r="I4" s="40" t="s">
        <v>111</v>
      </c>
      <c r="J4" s="66" t="s">
        <v>214</v>
      </c>
      <c r="K4" s="66" t="s">
        <v>108</v>
      </c>
      <c r="L4" s="66" t="s">
        <v>215</v>
      </c>
      <c r="M4" s="40" t="s">
        <v>216</v>
      </c>
      <c r="N4" s="64" t="s">
        <v>229</v>
      </c>
      <c r="O4" s="40" t="s">
        <v>218</v>
      </c>
      <c r="P4" s="40" t="s">
        <v>230</v>
      </c>
      <c r="Q4" s="44" t="s">
        <v>114</v>
      </c>
      <c r="R4" s="64" t="s">
        <v>231</v>
      </c>
      <c r="S4" s="67">
        <v>52794724</v>
      </c>
      <c r="T4" s="40" t="s">
        <v>221</v>
      </c>
      <c r="U4" s="40" t="s">
        <v>222</v>
      </c>
      <c r="V4" s="40" t="s">
        <v>223</v>
      </c>
      <c r="W4" s="40">
        <v>9</v>
      </c>
      <c r="X4" s="65">
        <v>44205</v>
      </c>
      <c r="Y4" s="68">
        <v>134754284</v>
      </c>
      <c r="Z4" s="82">
        <v>9995956</v>
      </c>
      <c r="AA4" s="82" t="s">
        <v>111</v>
      </c>
      <c r="AB4" s="40">
        <v>366</v>
      </c>
      <c r="AC4" s="69">
        <v>44221</v>
      </c>
      <c r="AD4" s="128">
        <v>10</v>
      </c>
      <c r="AE4" s="147" t="s">
        <v>111</v>
      </c>
      <c r="AF4" s="149">
        <v>44221</v>
      </c>
      <c r="AG4" s="149">
        <v>44520</v>
      </c>
      <c r="AH4" s="37" t="s">
        <v>225</v>
      </c>
      <c r="AI4" s="47">
        <v>44218</v>
      </c>
      <c r="AJ4" s="40">
        <v>126021</v>
      </c>
      <c r="AK4" s="40" t="s">
        <v>232</v>
      </c>
      <c r="AL4" s="39">
        <v>44214</v>
      </c>
      <c r="AM4" s="64" t="s">
        <v>198</v>
      </c>
      <c r="AN4" s="40" t="s">
        <v>111</v>
      </c>
      <c r="AO4" s="40" t="s">
        <v>111</v>
      </c>
      <c r="AP4" s="40" t="s">
        <v>111</v>
      </c>
      <c r="AQ4" s="40" t="s">
        <v>111</v>
      </c>
      <c r="AR4" s="37" t="s">
        <v>8</v>
      </c>
      <c r="AS4" s="50">
        <v>1016013382</v>
      </c>
      <c r="AT4" s="71">
        <v>20215320002873</v>
      </c>
      <c r="AU4" s="71"/>
      <c r="AV4" s="71"/>
      <c r="AW4" s="71"/>
      <c r="AX4" s="69"/>
      <c r="AY4" s="72"/>
      <c r="AZ4" s="69"/>
      <c r="BA4" s="72"/>
      <c r="BB4" s="73">
        <f t="shared" ref="BB4:BB25" si="5">BA4+AY4</f>
        <v>0</v>
      </c>
      <c r="BC4" s="73">
        <f t="shared" si="1"/>
        <v>9995956</v>
      </c>
      <c r="BD4" s="69"/>
      <c r="BE4" s="74"/>
      <c r="BF4" s="40"/>
      <c r="BG4" s="69"/>
      <c r="BH4" s="75"/>
      <c r="BI4" s="69"/>
      <c r="BJ4" s="69"/>
      <c r="BK4" s="69"/>
      <c r="BL4" s="69"/>
      <c r="BM4" s="69"/>
      <c r="BN4" s="75"/>
      <c r="BO4" s="69"/>
      <c r="BP4" s="69"/>
      <c r="BQ4" s="69"/>
      <c r="BR4" s="69"/>
      <c r="BS4" s="69"/>
      <c r="BT4" s="76">
        <f t="shared" si="2"/>
        <v>44520</v>
      </c>
      <c r="BU4" s="74"/>
      <c r="BV4" s="69"/>
      <c r="BW4" s="55" t="s">
        <v>114</v>
      </c>
      <c r="BX4" s="77"/>
      <c r="BY4" s="67"/>
      <c r="BZ4" s="69"/>
      <c r="CA4" s="75"/>
      <c r="CB4" s="75"/>
      <c r="CC4" s="69"/>
      <c r="CD4" s="75"/>
      <c r="CE4" s="70" t="s">
        <v>111</v>
      </c>
      <c r="CF4" s="69" t="s">
        <v>111</v>
      </c>
      <c r="CG4" s="40" t="s">
        <v>111</v>
      </c>
      <c r="CH4" s="78" t="str">
        <f t="shared" ref="CH4:CH14" ca="1" si="6">IF(BT4&lt;TODAY(),"TERMINADO","EN EJECUCION")</f>
        <v>EN EJECUCION</v>
      </c>
      <c r="CI4" s="67">
        <f t="shared" ref="CI4" ca="1" si="7">IF(BT4-$CM$1&lt;0,"EJECUTADO",BT4-$CM$1+1)</f>
        <v>215</v>
      </c>
      <c r="CJ4" s="65"/>
      <c r="CK4" s="79"/>
      <c r="CL4" s="80"/>
      <c r="CM4" s="80"/>
    </row>
    <row r="5" spans="1:91" s="7" customFormat="1" ht="36" customHeight="1" x14ac:dyDescent="0.25">
      <c r="A5" s="36">
        <v>3</v>
      </c>
      <c r="B5" s="40" t="s">
        <v>233</v>
      </c>
      <c r="C5" s="63" t="s">
        <v>234</v>
      </c>
      <c r="D5" s="64" t="s">
        <v>235</v>
      </c>
      <c r="E5" s="65">
        <v>44230</v>
      </c>
      <c r="F5" s="65">
        <v>44230</v>
      </c>
      <c r="G5" s="64" t="s">
        <v>129</v>
      </c>
      <c r="H5" s="40" t="s">
        <v>111</v>
      </c>
      <c r="I5" s="40" t="s">
        <v>111</v>
      </c>
      <c r="J5" s="66" t="s">
        <v>107</v>
      </c>
      <c r="K5" s="66" t="s">
        <v>108</v>
      </c>
      <c r="L5" s="66" t="s">
        <v>197</v>
      </c>
      <c r="M5" s="40" t="s">
        <v>236</v>
      </c>
      <c r="N5" s="64" t="s">
        <v>237</v>
      </c>
      <c r="O5" s="40" t="s">
        <v>174</v>
      </c>
      <c r="P5" s="40" t="s">
        <v>238</v>
      </c>
      <c r="Q5" s="44" t="s">
        <v>114</v>
      </c>
      <c r="R5" s="64" t="s">
        <v>239</v>
      </c>
      <c r="S5" s="67">
        <v>202552</v>
      </c>
      <c r="T5" s="40" t="s">
        <v>240</v>
      </c>
      <c r="U5" s="40">
        <v>30611</v>
      </c>
      <c r="V5" s="40" t="s">
        <v>241</v>
      </c>
      <c r="W5" s="40">
        <v>365</v>
      </c>
      <c r="X5" s="65">
        <v>44218</v>
      </c>
      <c r="Y5" s="68">
        <v>8772534</v>
      </c>
      <c r="Z5" s="82">
        <v>8772534</v>
      </c>
      <c r="AA5" s="82" t="s">
        <v>111</v>
      </c>
      <c r="AB5" s="40">
        <v>411</v>
      </c>
      <c r="AC5" s="69" t="s">
        <v>242</v>
      </c>
      <c r="AD5" s="128">
        <v>11</v>
      </c>
      <c r="AE5" s="147" t="s">
        <v>111</v>
      </c>
      <c r="AF5" s="149" t="s">
        <v>243</v>
      </c>
      <c r="AG5" s="149" t="s">
        <v>244</v>
      </c>
      <c r="AH5" s="40" t="s">
        <v>112</v>
      </c>
      <c r="AI5" s="47">
        <v>44230</v>
      </c>
      <c r="AJ5" s="40" t="s">
        <v>245</v>
      </c>
      <c r="AK5" s="40" t="s">
        <v>246</v>
      </c>
      <c r="AL5" s="39" t="s">
        <v>247</v>
      </c>
      <c r="AM5" s="64" t="s">
        <v>248</v>
      </c>
      <c r="AN5" s="40">
        <v>14646332</v>
      </c>
      <c r="AO5" s="64" t="s">
        <v>246</v>
      </c>
      <c r="AP5" s="65" t="s">
        <v>247</v>
      </c>
      <c r="AQ5" s="40" t="s">
        <v>249</v>
      </c>
      <c r="AR5" s="98" t="s">
        <v>2</v>
      </c>
      <c r="AS5" s="203">
        <v>9652614</v>
      </c>
      <c r="AT5" s="71">
        <v>20215320002873</v>
      </c>
      <c r="AU5" s="71"/>
      <c r="AV5" s="71"/>
      <c r="AW5" s="71"/>
      <c r="AX5" s="69"/>
      <c r="AY5" s="82"/>
      <c r="AZ5" s="69"/>
      <c r="BA5" s="72"/>
      <c r="BB5" s="73">
        <f t="shared" si="5"/>
        <v>0</v>
      </c>
      <c r="BC5" s="73">
        <f t="shared" si="1"/>
        <v>8772534</v>
      </c>
      <c r="BD5" s="69"/>
      <c r="BE5" s="74"/>
      <c r="BF5" s="69"/>
      <c r="BG5" s="69"/>
      <c r="BH5" s="75"/>
      <c r="BI5" s="69"/>
      <c r="BJ5" s="69"/>
      <c r="BK5" s="69"/>
      <c r="BL5" s="69"/>
      <c r="BM5" s="69"/>
      <c r="BN5" s="75"/>
      <c r="BO5" s="69"/>
      <c r="BP5" s="69"/>
      <c r="BQ5" s="69"/>
      <c r="BR5" s="69"/>
      <c r="BS5" s="69"/>
      <c r="BT5" s="76" t="str">
        <f t="shared" si="2"/>
        <v>15 de enero de 2022</v>
      </c>
      <c r="BU5" s="77"/>
      <c r="BV5" s="69"/>
      <c r="BW5" s="55" t="s">
        <v>114</v>
      </c>
      <c r="BX5" s="77"/>
      <c r="BY5" s="67"/>
      <c r="BZ5" s="69"/>
      <c r="CA5" s="75"/>
      <c r="CB5" s="75"/>
      <c r="CC5" s="69"/>
      <c r="CD5" s="75"/>
      <c r="CE5" s="70" t="s">
        <v>111</v>
      </c>
      <c r="CF5" s="69" t="s">
        <v>111</v>
      </c>
      <c r="CG5" s="40" t="s">
        <v>111</v>
      </c>
      <c r="CH5" s="78" t="str">
        <f t="shared" ca="1" si="6"/>
        <v>EN EJECUCION</v>
      </c>
      <c r="CI5" s="67" t="s">
        <v>111</v>
      </c>
      <c r="CJ5" s="65"/>
      <c r="CK5" s="79"/>
      <c r="CL5" s="80"/>
      <c r="CM5" s="80"/>
    </row>
    <row r="6" spans="1:91" s="7" customFormat="1" ht="45.6" x14ac:dyDescent="0.25">
      <c r="A6" s="36">
        <v>4</v>
      </c>
      <c r="B6" s="40" t="s">
        <v>250</v>
      </c>
      <c r="C6" s="63" t="s">
        <v>251</v>
      </c>
      <c r="D6" s="64" t="s">
        <v>252</v>
      </c>
      <c r="E6" s="65">
        <v>44231</v>
      </c>
      <c r="F6" s="65">
        <v>44231</v>
      </c>
      <c r="G6" s="64" t="s">
        <v>129</v>
      </c>
      <c r="H6" s="40">
        <v>56908</v>
      </c>
      <c r="I6" s="40">
        <v>24338</v>
      </c>
      <c r="J6" s="66" t="s">
        <v>107</v>
      </c>
      <c r="K6" s="66" t="s">
        <v>108</v>
      </c>
      <c r="L6" s="66" t="s">
        <v>109</v>
      </c>
      <c r="M6" s="40" t="s">
        <v>236</v>
      </c>
      <c r="N6" s="64" t="s">
        <v>253</v>
      </c>
      <c r="O6" s="40" t="s">
        <v>174</v>
      </c>
      <c r="P6" s="40" t="s">
        <v>154</v>
      </c>
      <c r="Q6" s="44" t="s">
        <v>114</v>
      </c>
      <c r="R6" s="64" t="s">
        <v>154</v>
      </c>
      <c r="S6" s="67">
        <v>1015434368</v>
      </c>
      <c r="T6" s="40" t="s">
        <v>254</v>
      </c>
      <c r="U6" s="40">
        <v>2105</v>
      </c>
      <c r="V6" s="40" t="s">
        <v>255</v>
      </c>
      <c r="W6" s="40">
        <v>368</v>
      </c>
      <c r="X6" s="65">
        <v>44228</v>
      </c>
      <c r="Y6" s="68">
        <v>33480000</v>
      </c>
      <c r="Z6" s="82">
        <v>33480000</v>
      </c>
      <c r="AA6" s="82">
        <f>Z6/AD6</f>
        <v>5580000</v>
      </c>
      <c r="AB6" s="40">
        <v>410</v>
      </c>
      <c r="AC6" s="69">
        <v>44231</v>
      </c>
      <c r="AD6" s="40">
        <v>6</v>
      </c>
      <c r="AE6" s="151" t="s">
        <v>111</v>
      </c>
      <c r="AF6" s="69">
        <v>44231</v>
      </c>
      <c r="AG6" s="69">
        <v>44411</v>
      </c>
      <c r="AH6" s="40" t="s">
        <v>112</v>
      </c>
      <c r="AI6" s="47">
        <v>44231</v>
      </c>
      <c r="AJ6" s="40" t="s">
        <v>256</v>
      </c>
      <c r="AK6" s="40" t="s">
        <v>113</v>
      </c>
      <c r="AL6" s="39">
        <v>44229</v>
      </c>
      <c r="AM6" s="64" t="s">
        <v>257</v>
      </c>
      <c r="AN6" s="40" t="s">
        <v>111</v>
      </c>
      <c r="AO6" s="40" t="s">
        <v>111</v>
      </c>
      <c r="AP6" s="40" t="s">
        <v>111</v>
      </c>
      <c r="AQ6" s="40" t="s">
        <v>111</v>
      </c>
      <c r="AR6" s="40" t="s">
        <v>13</v>
      </c>
      <c r="AS6" s="67">
        <v>1112905112</v>
      </c>
      <c r="AT6" s="71">
        <v>20215320001873</v>
      </c>
      <c r="AU6" s="71"/>
      <c r="AV6" s="71"/>
      <c r="AW6" s="71"/>
      <c r="AX6" s="69"/>
      <c r="AY6" s="82"/>
      <c r="AZ6" s="69"/>
      <c r="BA6" s="72"/>
      <c r="BB6" s="73">
        <f t="shared" si="5"/>
        <v>0</v>
      </c>
      <c r="BC6" s="73">
        <f t="shared" si="1"/>
        <v>33480000</v>
      </c>
      <c r="BD6" s="69"/>
      <c r="BE6" s="74"/>
      <c r="BF6" s="69"/>
      <c r="BG6" s="69"/>
      <c r="BH6" s="75"/>
      <c r="BI6" s="69"/>
      <c r="BJ6" s="69"/>
      <c r="BK6" s="69"/>
      <c r="BL6" s="69"/>
      <c r="BM6" s="69"/>
      <c r="BN6" s="75"/>
      <c r="BO6" s="69"/>
      <c r="BP6" s="69"/>
      <c r="BQ6" s="69"/>
      <c r="BR6" s="69"/>
      <c r="BS6" s="69"/>
      <c r="BT6" s="76">
        <f t="shared" si="2"/>
        <v>44411</v>
      </c>
      <c r="BU6" s="75"/>
      <c r="BV6" s="69"/>
      <c r="BW6" s="55" t="s">
        <v>114</v>
      </c>
      <c r="BX6" s="77"/>
      <c r="BY6" s="67"/>
      <c r="BZ6" s="69"/>
      <c r="CA6" s="75"/>
      <c r="CB6" s="75"/>
      <c r="CC6" s="69"/>
      <c r="CD6" s="75"/>
      <c r="CE6" s="49">
        <v>44232</v>
      </c>
      <c r="CF6" s="69" t="s">
        <v>115</v>
      </c>
      <c r="CG6" s="40">
        <v>1</v>
      </c>
      <c r="CH6" s="78" t="str">
        <f t="shared" ca="1" si="6"/>
        <v>EN EJECUCION</v>
      </c>
      <c r="CI6" s="67">
        <f ca="1">IF(BT6-$CM$1&lt;0,"EJECUTADO",BT6-$CM$1+1)</f>
        <v>106</v>
      </c>
      <c r="CJ6" s="65"/>
      <c r="CK6" s="79"/>
      <c r="CL6" s="80"/>
      <c r="CM6" s="80"/>
    </row>
    <row r="7" spans="1:91" s="7" customFormat="1" ht="45.6" x14ac:dyDescent="0.25">
      <c r="A7" s="36">
        <v>5</v>
      </c>
      <c r="B7" s="40" t="s">
        <v>258</v>
      </c>
      <c r="C7" s="63" t="s">
        <v>259</v>
      </c>
      <c r="D7" s="64" t="s">
        <v>260</v>
      </c>
      <c r="E7" s="65">
        <v>44233</v>
      </c>
      <c r="F7" s="65">
        <v>44233</v>
      </c>
      <c r="G7" s="64" t="s">
        <v>168</v>
      </c>
      <c r="H7" s="40">
        <v>55003</v>
      </c>
      <c r="I7" s="40">
        <v>23881</v>
      </c>
      <c r="J7" s="66" t="s">
        <v>107</v>
      </c>
      <c r="K7" s="66" t="s">
        <v>108</v>
      </c>
      <c r="L7" s="66" t="s">
        <v>109</v>
      </c>
      <c r="M7" s="40" t="s">
        <v>236</v>
      </c>
      <c r="N7" s="64" t="s">
        <v>180</v>
      </c>
      <c r="O7" s="40" t="s">
        <v>174</v>
      </c>
      <c r="P7" s="40" t="s">
        <v>145</v>
      </c>
      <c r="Q7" s="44" t="s">
        <v>114</v>
      </c>
      <c r="R7" s="64" t="s">
        <v>145</v>
      </c>
      <c r="S7" s="67">
        <v>1019051534</v>
      </c>
      <c r="T7" s="40" t="s">
        <v>254</v>
      </c>
      <c r="U7" s="40">
        <v>2105</v>
      </c>
      <c r="V7" s="40" t="s">
        <v>255</v>
      </c>
      <c r="W7" s="40">
        <v>398</v>
      </c>
      <c r="X7" s="65">
        <v>44230</v>
      </c>
      <c r="Y7" s="68">
        <v>33480000</v>
      </c>
      <c r="Z7" s="72">
        <v>33480000</v>
      </c>
      <c r="AA7" s="82">
        <f>Z7/AD7</f>
        <v>5580000</v>
      </c>
      <c r="AB7" s="40">
        <v>413</v>
      </c>
      <c r="AC7" s="69">
        <v>44235</v>
      </c>
      <c r="AD7" s="40">
        <v>6</v>
      </c>
      <c r="AE7" s="69" t="s">
        <v>111</v>
      </c>
      <c r="AF7" s="69">
        <v>44235</v>
      </c>
      <c r="AG7" s="69">
        <v>44415</v>
      </c>
      <c r="AH7" s="40" t="s">
        <v>112</v>
      </c>
      <c r="AI7" s="47">
        <v>44233</v>
      </c>
      <c r="AJ7" s="40" t="s">
        <v>261</v>
      </c>
      <c r="AK7" s="40" t="s">
        <v>113</v>
      </c>
      <c r="AL7" s="39">
        <v>44235</v>
      </c>
      <c r="AM7" s="64" t="s">
        <v>257</v>
      </c>
      <c r="AN7" s="40" t="s">
        <v>111</v>
      </c>
      <c r="AO7" s="40" t="s">
        <v>111</v>
      </c>
      <c r="AP7" s="40" t="s">
        <v>111</v>
      </c>
      <c r="AQ7" s="40" t="s">
        <v>111</v>
      </c>
      <c r="AR7" s="40" t="s">
        <v>4</v>
      </c>
      <c r="AS7" s="81">
        <v>79765033</v>
      </c>
      <c r="AT7" s="71">
        <v>20215320001693</v>
      </c>
      <c r="AU7" s="71"/>
      <c r="AV7" s="71"/>
      <c r="AW7" s="71"/>
      <c r="AX7" s="69"/>
      <c r="AY7" s="82"/>
      <c r="AZ7" s="69"/>
      <c r="BA7" s="72"/>
      <c r="BB7" s="73">
        <f t="shared" si="5"/>
        <v>0</v>
      </c>
      <c r="BC7" s="73">
        <f t="shared" si="1"/>
        <v>33480000</v>
      </c>
      <c r="BD7" s="69"/>
      <c r="BE7" s="74"/>
      <c r="BF7" s="69"/>
      <c r="BG7" s="69"/>
      <c r="BH7" s="75"/>
      <c r="BI7" s="69"/>
      <c r="BJ7" s="69"/>
      <c r="BK7" s="69"/>
      <c r="BL7" s="69"/>
      <c r="BM7" s="69"/>
      <c r="BN7" s="75"/>
      <c r="BO7" s="69"/>
      <c r="BP7" s="69"/>
      <c r="BQ7" s="69"/>
      <c r="BR7" s="69"/>
      <c r="BS7" s="69"/>
      <c r="BT7" s="76">
        <f t="shared" si="2"/>
        <v>44415</v>
      </c>
      <c r="BU7" s="75"/>
      <c r="BV7" s="69"/>
      <c r="BW7" s="55" t="s">
        <v>114</v>
      </c>
      <c r="BX7" s="75"/>
      <c r="BY7" s="67"/>
      <c r="BZ7" s="69"/>
      <c r="CA7" s="75"/>
      <c r="CB7" s="75"/>
      <c r="CC7" s="69"/>
      <c r="CD7" s="75"/>
      <c r="CE7" s="49">
        <v>44235</v>
      </c>
      <c r="CF7" s="69" t="s">
        <v>115</v>
      </c>
      <c r="CG7" s="40">
        <v>3</v>
      </c>
      <c r="CH7" s="78" t="str">
        <f t="shared" ca="1" si="6"/>
        <v>EN EJECUCION</v>
      </c>
      <c r="CI7" s="67">
        <f ca="1">IF(BT7-$CM$1&lt;0,"EJECUTADO",BT7-$CM$1+1)</f>
        <v>110</v>
      </c>
      <c r="CJ7" s="65"/>
      <c r="CK7" s="79"/>
      <c r="CL7" s="80"/>
      <c r="CM7" s="80"/>
    </row>
    <row r="8" spans="1:91" s="169" customFormat="1" ht="45.6" x14ac:dyDescent="0.25">
      <c r="A8" s="257">
        <v>6</v>
      </c>
      <c r="B8" s="84" t="s">
        <v>262</v>
      </c>
      <c r="C8" s="160" t="s">
        <v>263</v>
      </c>
      <c r="D8" s="152" t="s">
        <v>264</v>
      </c>
      <c r="E8" s="153">
        <v>44233</v>
      </c>
      <c r="F8" s="153">
        <v>44233</v>
      </c>
      <c r="G8" s="152" t="s">
        <v>168</v>
      </c>
      <c r="H8" s="84">
        <v>54721</v>
      </c>
      <c r="I8" s="84">
        <v>23713</v>
      </c>
      <c r="J8" s="161" t="s">
        <v>107</v>
      </c>
      <c r="K8" s="161" t="s">
        <v>108</v>
      </c>
      <c r="L8" s="161" t="s">
        <v>109</v>
      </c>
      <c r="M8" s="84" t="s">
        <v>236</v>
      </c>
      <c r="N8" s="152" t="s">
        <v>185</v>
      </c>
      <c r="O8" s="84" t="s">
        <v>174</v>
      </c>
      <c r="P8" s="84" t="s">
        <v>10</v>
      </c>
      <c r="Q8" s="84" t="s">
        <v>114</v>
      </c>
      <c r="R8" s="152" t="s">
        <v>10</v>
      </c>
      <c r="S8" s="162">
        <v>1026250398</v>
      </c>
      <c r="T8" s="84" t="s">
        <v>265</v>
      </c>
      <c r="U8" s="84">
        <v>2081</v>
      </c>
      <c r="V8" s="84" t="s">
        <v>266</v>
      </c>
      <c r="W8" s="84">
        <v>415</v>
      </c>
      <c r="X8" s="153">
        <v>44235</v>
      </c>
      <c r="Y8" s="163">
        <v>33480000</v>
      </c>
      <c r="Z8" s="133">
        <v>33480000</v>
      </c>
      <c r="AA8" s="167">
        <f t="shared" ref="AA8:AA70" si="8">Z8/AD8</f>
        <v>5580000</v>
      </c>
      <c r="AB8" s="84">
        <v>415</v>
      </c>
      <c r="AC8" s="164">
        <v>44235</v>
      </c>
      <c r="AD8" s="84">
        <v>6</v>
      </c>
      <c r="AE8" s="164" t="s">
        <v>111</v>
      </c>
      <c r="AF8" s="164">
        <v>44235</v>
      </c>
      <c r="AG8" s="164">
        <v>44415</v>
      </c>
      <c r="AH8" s="84" t="s">
        <v>112</v>
      </c>
      <c r="AI8" s="258">
        <v>44234</v>
      </c>
      <c r="AJ8" s="84" t="s">
        <v>267</v>
      </c>
      <c r="AK8" s="84" t="s">
        <v>113</v>
      </c>
      <c r="AL8" s="164">
        <v>44234</v>
      </c>
      <c r="AM8" s="152" t="s">
        <v>257</v>
      </c>
      <c r="AN8" s="84" t="s">
        <v>111</v>
      </c>
      <c r="AO8" s="84" t="s">
        <v>111</v>
      </c>
      <c r="AP8" s="84" t="s">
        <v>111</v>
      </c>
      <c r="AQ8" s="84" t="s">
        <v>111</v>
      </c>
      <c r="AR8" s="84" t="s">
        <v>4</v>
      </c>
      <c r="AS8" s="166">
        <v>79765033</v>
      </c>
      <c r="AT8" s="259">
        <v>20215320001693</v>
      </c>
      <c r="AU8" s="259"/>
      <c r="AV8" s="259"/>
      <c r="AW8" s="259"/>
      <c r="AX8" s="164"/>
      <c r="AY8" s="167"/>
      <c r="AZ8" s="164"/>
      <c r="BA8" s="133"/>
      <c r="BB8" s="133">
        <f t="shared" si="5"/>
        <v>0</v>
      </c>
      <c r="BC8" s="133">
        <f t="shared" si="1"/>
        <v>33480000</v>
      </c>
      <c r="BD8" s="164"/>
      <c r="BE8" s="260"/>
      <c r="BF8" s="164"/>
      <c r="BG8" s="164"/>
      <c r="BH8" s="261"/>
      <c r="BI8" s="164"/>
      <c r="BJ8" s="164"/>
      <c r="BK8" s="164"/>
      <c r="BL8" s="164"/>
      <c r="BM8" s="164"/>
      <c r="BN8" s="261"/>
      <c r="BO8" s="164"/>
      <c r="BP8" s="164"/>
      <c r="BQ8" s="164"/>
      <c r="BR8" s="164"/>
      <c r="BS8" s="164"/>
      <c r="BT8" s="262">
        <f t="shared" si="2"/>
        <v>44415</v>
      </c>
      <c r="BU8" s="261"/>
      <c r="BV8" s="164"/>
      <c r="BW8" s="263" t="s">
        <v>114</v>
      </c>
      <c r="BX8" s="261"/>
      <c r="BY8" s="162"/>
      <c r="BZ8" s="164"/>
      <c r="CA8" s="261"/>
      <c r="CB8" s="261"/>
      <c r="CC8" s="164"/>
      <c r="CD8" s="261"/>
      <c r="CE8" s="49">
        <v>44235</v>
      </c>
      <c r="CF8" s="164" t="s">
        <v>115</v>
      </c>
      <c r="CG8" s="84">
        <v>5</v>
      </c>
      <c r="CH8" s="168" t="str">
        <f t="shared" ca="1" si="6"/>
        <v>EN EJECUCION</v>
      </c>
      <c r="CI8" s="162">
        <f t="shared" ref="CI8:CI14" ca="1" si="9">IF(BT8-$CM$1&lt;0,"EJECUTADO",BT8-$CM$1+1)</f>
        <v>110</v>
      </c>
      <c r="CJ8" s="153"/>
      <c r="CK8" s="264"/>
      <c r="CL8" s="265">
        <v>1</v>
      </c>
      <c r="CM8" s="265"/>
    </row>
    <row r="9" spans="1:91" s="6" customFormat="1" ht="68.400000000000006" x14ac:dyDescent="0.25">
      <c r="A9" s="36">
        <v>7</v>
      </c>
      <c r="B9" s="40" t="s">
        <v>268</v>
      </c>
      <c r="C9" s="63" t="s">
        <v>269</v>
      </c>
      <c r="D9" s="64" t="s">
        <v>270</v>
      </c>
      <c r="E9" s="65">
        <v>44233</v>
      </c>
      <c r="F9" s="65">
        <v>44233</v>
      </c>
      <c r="G9" s="64" t="s">
        <v>168</v>
      </c>
      <c r="H9" s="40">
        <v>56026</v>
      </c>
      <c r="I9" s="40">
        <v>24260</v>
      </c>
      <c r="J9" s="66" t="s">
        <v>107</v>
      </c>
      <c r="K9" s="66" t="s">
        <v>108</v>
      </c>
      <c r="L9" s="66" t="s">
        <v>109</v>
      </c>
      <c r="M9" s="40" t="s">
        <v>236</v>
      </c>
      <c r="N9" s="64" t="s">
        <v>271</v>
      </c>
      <c r="O9" s="94" t="s">
        <v>174</v>
      </c>
      <c r="P9" s="94" t="s">
        <v>8</v>
      </c>
      <c r="Q9" s="44" t="s">
        <v>114</v>
      </c>
      <c r="R9" s="64" t="s">
        <v>8</v>
      </c>
      <c r="S9" s="67">
        <v>1016013382</v>
      </c>
      <c r="T9" s="40" t="s">
        <v>254</v>
      </c>
      <c r="U9" s="40">
        <v>2105</v>
      </c>
      <c r="V9" s="40" t="s">
        <v>255</v>
      </c>
      <c r="W9" s="40">
        <v>414</v>
      </c>
      <c r="X9" s="65">
        <v>44235</v>
      </c>
      <c r="Y9" s="68">
        <v>33480000</v>
      </c>
      <c r="Z9" s="72">
        <v>33480000</v>
      </c>
      <c r="AA9" s="82">
        <f t="shared" si="8"/>
        <v>5580000</v>
      </c>
      <c r="AB9" s="40">
        <v>414</v>
      </c>
      <c r="AC9" s="69">
        <v>44235</v>
      </c>
      <c r="AD9" s="40">
        <v>6</v>
      </c>
      <c r="AE9" s="69" t="s">
        <v>111</v>
      </c>
      <c r="AF9" s="69">
        <v>44235</v>
      </c>
      <c r="AG9" s="69">
        <v>44415</v>
      </c>
      <c r="AH9" s="40" t="s">
        <v>112</v>
      </c>
      <c r="AI9" s="47">
        <v>44234</v>
      </c>
      <c r="AJ9" s="40" t="s">
        <v>272</v>
      </c>
      <c r="AK9" s="40" t="s">
        <v>113</v>
      </c>
      <c r="AL9" s="39">
        <v>44234</v>
      </c>
      <c r="AM9" s="64" t="s">
        <v>257</v>
      </c>
      <c r="AN9" s="40" t="s">
        <v>111</v>
      </c>
      <c r="AO9" s="40" t="s">
        <v>111</v>
      </c>
      <c r="AP9" s="40" t="s">
        <v>111</v>
      </c>
      <c r="AQ9" s="40" t="s">
        <v>111</v>
      </c>
      <c r="AR9" s="40" t="s">
        <v>4</v>
      </c>
      <c r="AS9" s="81">
        <v>79765033</v>
      </c>
      <c r="AT9" s="71">
        <v>20215320001693</v>
      </c>
      <c r="AU9" s="71"/>
      <c r="AV9" s="71"/>
      <c r="AW9" s="71"/>
      <c r="AX9" s="69"/>
      <c r="AY9" s="82"/>
      <c r="AZ9" s="69"/>
      <c r="BA9" s="72"/>
      <c r="BB9" s="73">
        <f t="shared" si="5"/>
        <v>0</v>
      </c>
      <c r="BC9" s="73">
        <f t="shared" si="1"/>
        <v>33480000</v>
      </c>
      <c r="BD9" s="69"/>
      <c r="BE9" s="74"/>
      <c r="BF9" s="69"/>
      <c r="BG9" s="69"/>
      <c r="BH9" s="75"/>
      <c r="BI9" s="69"/>
      <c r="BJ9" s="69"/>
      <c r="BK9" s="69"/>
      <c r="BL9" s="69"/>
      <c r="BM9" s="69"/>
      <c r="BN9" s="75"/>
      <c r="BO9" s="69"/>
      <c r="BP9" s="69"/>
      <c r="BQ9" s="69"/>
      <c r="BR9" s="69"/>
      <c r="BS9" s="69"/>
      <c r="BT9" s="76">
        <f t="shared" si="2"/>
        <v>44415</v>
      </c>
      <c r="BU9" s="75"/>
      <c r="BV9" s="69"/>
      <c r="BW9" s="55" t="s">
        <v>114</v>
      </c>
      <c r="BX9" s="75"/>
      <c r="BY9" s="67"/>
      <c r="BZ9" s="69"/>
      <c r="CA9" s="75"/>
      <c r="CB9" s="75"/>
      <c r="CC9" s="69"/>
      <c r="CD9" s="75"/>
      <c r="CE9" s="49">
        <v>44235</v>
      </c>
      <c r="CF9" s="69" t="s">
        <v>115</v>
      </c>
      <c r="CG9" s="40">
        <v>1</v>
      </c>
      <c r="CH9" s="78" t="str">
        <f t="shared" ca="1" si="6"/>
        <v>EN EJECUCION</v>
      </c>
      <c r="CI9" s="67">
        <f t="shared" ca="1" si="9"/>
        <v>110</v>
      </c>
      <c r="CJ9" s="65"/>
      <c r="CK9" s="79"/>
      <c r="CL9" s="80"/>
      <c r="CM9" s="80"/>
    </row>
    <row r="10" spans="1:91" s="6" customFormat="1" ht="34.200000000000003" x14ac:dyDescent="0.25">
      <c r="A10" s="36">
        <v>8</v>
      </c>
      <c r="B10" s="40" t="s">
        <v>273</v>
      </c>
      <c r="C10" s="63" t="s">
        <v>274</v>
      </c>
      <c r="D10" s="64" t="s">
        <v>275</v>
      </c>
      <c r="E10" s="65">
        <v>44234</v>
      </c>
      <c r="F10" s="65">
        <v>44234</v>
      </c>
      <c r="G10" s="64" t="s">
        <v>129</v>
      </c>
      <c r="H10" s="40">
        <v>54457</v>
      </c>
      <c r="I10" s="40">
        <v>23703</v>
      </c>
      <c r="J10" s="66" t="s">
        <v>107</v>
      </c>
      <c r="K10" s="66" t="s">
        <v>108</v>
      </c>
      <c r="L10" s="66" t="s">
        <v>109</v>
      </c>
      <c r="M10" s="94" t="s">
        <v>236</v>
      </c>
      <c r="N10" s="253" t="s">
        <v>179</v>
      </c>
      <c r="O10" s="98" t="s">
        <v>174</v>
      </c>
      <c r="P10" s="98" t="s">
        <v>276</v>
      </c>
      <c r="Q10" s="44" t="s">
        <v>114</v>
      </c>
      <c r="R10" s="64" t="s">
        <v>276</v>
      </c>
      <c r="S10" s="67">
        <v>1016018905</v>
      </c>
      <c r="T10" s="40" t="s">
        <v>254</v>
      </c>
      <c r="U10" s="40">
        <v>2105</v>
      </c>
      <c r="V10" s="40" t="s">
        <v>255</v>
      </c>
      <c r="W10" s="40">
        <v>402</v>
      </c>
      <c r="X10" s="65">
        <v>44231</v>
      </c>
      <c r="Y10" s="68">
        <v>46800000</v>
      </c>
      <c r="Z10" s="72">
        <v>15600000</v>
      </c>
      <c r="AA10" s="82">
        <f t="shared" si="8"/>
        <v>2600000</v>
      </c>
      <c r="AB10" s="40">
        <v>416</v>
      </c>
      <c r="AC10" s="69">
        <v>44235</v>
      </c>
      <c r="AD10" s="40">
        <v>6</v>
      </c>
      <c r="AE10" s="69" t="s">
        <v>111</v>
      </c>
      <c r="AF10" s="69">
        <v>44238</v>
      </c>
      <c r="AG10" s="69">
        <v>44418</v>
      </c>
      <c r="AH10" s="40" t="s">
        <v>112</v>
      </c>
      <c r="AI10" s="157">
        <v>44235</v>
      </c>
      <c r="AJ10" s="40" t="s">
        <v>277</v>
      </c>
      <c r="AK10" s="40" t="s">
        <v>113</v>
      </c>
      <c r="AL10" s="39">
        <v>44237</v>
      </c>
      <c r="AM10" s="64" t="s">
        <v>257</v>
      </c>
      <c r="AN10" s="40" t="s">
        <v>111</v>
      </c>
      <c r="AO10" s="40" t="s">
        <v>111</v>
      </c>
      <c r="AP10" s="40" t="s">
        <v>111</v>
      </c>
      <c r="AQ10" s="40" t="s">
        <v>111</v>
      </c>
      <c r="AR10" s="40" t="s">
        <v>14</v>
      </c>
      <c r="AS10" s="67">
        <v>19466050</v>
      </c>
      <c r="AT10" s="71">
        <v>20215320002103</v>
      </c>
      <c r="AU10" s="71"/>
      <c r="AV10" s="71"/>
      <c r="AW10" s="71"/>
      <c r="AX10" s="69"/>
      <c r="AY10" s="82"/>
      <c r="AZ10" s="69"/>
      <c r="BA10" s="72"/>
      <c r="BB10" s="73">
        <f t="shared" si="5"/>
        <v>0</v>
      </c>
      <c r="BC10" s="73">
        <f t="shared" si="1"/>
        <v>15600000</v>
      </c>
      <c r="BD10" s="69"/>
      <c r="BE10" s="74"/>
      <c r="BF10" s="69"/>
      <c r="BG10" s="69"/>
      <c r="BH10" s="75"/>
      <c r="BI10" s="69"/>
      <c r="BJ10" s="69"/>
      <c r="BK10" s="69"/>
      <c r="BL10" s="69"/>
      <c r="BM10" s="69"/>
      <c r="BN10" s="75"/>
      <c r="BO10" s="69"/>
      <c r="BP10" s="69"/>
      <c r="BQ10" s="69"/>
      <c r="BR10" s="69"/>
      <c r="BS10" s="69"/>
      <c r="BT10" s="76">
        <f t="shared" si="2"/>
        <v>44418</v>
      </c>
      <c r="BU10" s="75"/>
      <c r="BV10" s="69"/>
      <c r="BW10" s="55" t="s">
        <v>114</v>
      </c>
      <c r="BX10" s="75"/>
      <c r="BY10" s="67"/>
      <c r="BZ10" s="69"/>
      <c r="CA10" s="75"/>
      <c r="CB10" s="75"/>
      <c r="CC10" s="69"/>
      <c r="CD10" s="75"/>
      <c r="CE10" s="49">
        <v>44235</v>
      </c>
      <c r="CF10" s="69" t="s">
        <v>115</v>
      </c>
      <c r="CG10" s="40">
        <v>4</v>
      </c>
      <c r="CH10" s="78" t="str">
        <f t="shared" ca="1" si="6"/>
        <v>EN EJECUCION</v>
      </c>
      <c r="CI10" s="67">
        <f t="shared" ca="1" si="9"/>
        <v>113</v>
      </c>
      <c r="CJ10" s="65"/>
      <c r="CK10" s="79"/>
      <c r="CL10" s="80"/>
      <c r="CM10" s="80"/>
    </row>
    <row r="11" spans="1:91" s="6" customFormat="1" ht="68.400000000000006" x14ac:dyDescent="0.25">
      <c r="A11" s="36">
        <v>9</v>
      </c>
      <c r="B11" s="40" t="s">
        <v>278</v>
      </c>
      <c r="C11" s="63" t="s">
        <v>279</v>
      </c>
      <c r="D11" s="64" t="s">
        <v>280</v>
      </c>
      <c r="E11" s="65">
        <v>44237</v>
      </c>
      <c r="F11" s="65">
        <v>44237</v>
      </c>
      <c r="G11" s="64" t="s">
        <v>129</v>
      </c>
      <c r="H11" s="40">
        <v>54471</v>
      </c>
      <c r="I11" s="40">
        <v>24256</v>
      </c>
      <c r="J11" s="66" t="s">
        <v>107</v>
      </c>
      <c r="K11" s="66" t="s">
        <v>108</v>
      </c>
      <c r="L11" s="140" t="s">
        <v>109</v>
      </c>
      <c r="M11" s="98" t="s">
        <v>236</v>
      </c>
      <c r="N11" s="100" t="s">
        <v>281</v>
      </c>
      <c r="O11" s="255" t="s">
        <v>174</v>
      </c>
      <c r="P11" s="139" t="s">
        <v>9</v>
      </c>
      <c r="Q11" s="44" t="s">
        <v>114</v>
      </c>
      <c r="R11" s="64" t="s">
        <v>9</v>
      </c>
      <c r="S11" s="67">
        <v>72152335</v>
      </c>
      <c r="T11" s="40" t="s">
        <v>254</v>
      </c>
      <c r="U11" s="40">
        <v>2105</v>
      </c>
      <c r="V11" s="40" t="s">
        <v>255</v>
      </c>
      <c r="W11" s="40">
        <v>403</v>
      </c>
      <c r="X11" s="65">
        <v>44231</v>
      </c>
      <c r="Y11" s="68">
        <v>40800000</v>
      </c>
      <c r="Z11" s="72">
        <v>40800000</v>
      </c>
      <c r="AA11" s="82">
        <f t="shared" si="8"/>
        <v>6800000</v>
      </c>
      <c r="AB11" s="40">
        <v>418</v>
      </c>
      <c r="AC11" s="69" t="s">
        <v>282</v>
      </c>
      <c r="AD11" s="40">
        <v>6</v>
      </c>
      <c r="AE11" s="69" t="s">
        <v>111</v>
      </c>
      <c r="AF11" s="69">
        <v>44238</v>
      </c>
      <c r="AG11" s="69">
        <v>44418</v>
      </c>
      <c r="AH11" s="40" t="s">
        <v>112</v>
      </c>
      <c r="AI11" s="157">
        <v>44237</v>
      </c>
      <c r="AJ11" s="40" t="s">
        <v>277</v>
      </c>
      <c r="AK11" s="40" t="s">
        <v>113</v>
      </c>
      <c r="AL11" s="39">
        <v>44237</v>
      </c>
      <c r="AM11" s="64" t="s">
        <v>257</v>
      </c>
      <c r="AN11" s="40" t="s">
        <v>111</v>
      </c>
      <c r="AO11" s="40" t="s">
        <v>111</v>
      </c>
      <c r="AP11" s="40" t="s">
        <v>111</v>
      </c>
      <c r="AQ11" s="40" t="s">
        <v>111</v>
      </c>
      <c r="AR11" s="40" t="s">
        <v>13</v>
      </c>
      <c r="AS11" s="67">
        <v>1112905112</v>
      </c>
      <c r="AT11" s="71">
        <v>20215320001873</v>
      </c>
      <c r="AU11" s="71"/>
      <c r="AV11" s="71"/>
      <c r="AW11" s="71"/>
      <c r="AX11" s="69"/>
      <c r="AY11" s="82"/>
      <c r="AZ11" s="69"/>
      <c r="BA11" s="72"/>
      <c r="BB11" s="73">
        <f t="shared" si="5"/>
        <v>0</v>
      </c>
      <c r="BC11" s="73">
        <f t="shared" si="1"/>
        <v>40800000</v>
      </c>
      <c r="BD11" s="69"/>
      <c r="BE11" s="74"/>
      <c r="BF11" s="69"/>
      <c r="BG11" s="69"/>
      <c r="BH11" s="75"/>
      <c r="BI11" s="69"/>
      <c r="BJ11" s="69"/>
      <c r="BK11" s="69"/>
      <c r="BL11" s="69"/>
      <c r="BM11" s="69"/>
      <c r="BN11" s="75"/>
      <c r="BO11" s="69"/>
      <c r="BP11" s="69"/>
      <c r="BQ11" s="69"/>
      <c r="BR11" s="69"/>
      <c r="BS11" s="69"/>
      <c r="BT11" s="76">
        <f t="shared" si="2"/>
        <v>44418</v>
      </c>
      <c r="BU11" s="75"/>
      <c r="BV11" s="69"/>
      <c r="BW11" s="55" t="s">
        <v>114</v>
      </c>
      <c r="BX11" s="75"/>
      <c r="BY11" s="67"/>
      <c r="BZ11" s="69"/>
      <c r="CA11" s="75"/>
      <c r="CB11" s="75"/>
      <c r="CC11" s="69"/>
      <c r="CD11" s="75"/>
      <c r="CE11" s="49">
        <v>44238</v>
      </c>
      <c r="CF11" s="69" t="s">
        <v>115</v>
      </c>
      <c r="CG11" s="40">
        <v>5</v>
      </c>
      <c r="CH11" s="78" t="str">
        <f t="shared" ca="1" si="6"/>
        <v>EN EJECUCION</v>
      </c>
      <c r="CI11" s="67">
        <f t="shared" ca="1" si="9"/>
        <v>113</v>
      </c>
      <c r="CJ11" s="65"/>
      <c r="CK11" s="79"/>
      <c r="CL11" s="251">
        <v>1</v>
      </c>
      <c r="CM11" s="80"/>
    </row>
    <row r="12" spans="1:91" s="6" customFormat="1" ht="57" x14ac:dyDescent="0.25">
      <c r="A12" s="36">
        <v>10</v>
      </c>
      <c r="B12" s="40" t="s">
        <v>283</v>
      </c>
      <c r="C12" s="63" t="s">
        <v>284</v>
      </c>
      <c r="D12" s="64" t="s">
        <v>285</v>
      </c>
      <c r="E12" s="65">
        <v>44237</v>
      </c>
      <c r="F12" s="65">
        <v>44237</v>
      </c>
      <c r="G12" s="64" t="s">
        <v>129</v>
      </c>
      <c r="H12" s="84">
        <v>54569</v>
      </c>
      <c r="I12" s="40">
        <v>24259</v>
      </c>
      <c r="J12" s="66" t="s">
        <v>107</v>
      </c>
      <c r="K12" s="66" t="s">
        <v>108</v>
      </c>
      <c r="L12" s="66" t="s">
        <v>109</v>
      </c>
      <c r="M12" s="143" t="s">
        <v>236</v>
      </c>
      <c r="N12" s="144" t="s">
        <v>286</v>
      </c>
      <c r="O12" s="40" t="s">
        <v>174</v>
      </c>
      <c r="P12" s="143" t="s">
        <v>188</v>
      </c>
      <c r="Q12" s="44" t="s">
        <v>114</v>
      </c>
      <c r="R12" s="64" t="s">
        <v>188</v>
      </c>
      <c r="S12" s="67">
        <v>79307829</v>
      </c>
      <c r="T12" s="40" t="s">
        <v>254</v>
      </c>
      <c r="U12" s="40">
        <v>2105</v>
      </c>
      <c r="V12" s="40" t="s">
        <v>255</v>
      </c>
      <c r="W12" s="40">
        <v>402</v>
      </c>
      <c r="X12" s="65">
        <v>44231</v>
      </c>
      <c r="Y12" s="68">
        <v>46800000</v>
      </c>
      <c r="Z12" s="72">
        <v>31020000</v>
      </c>
      <c r="AA12" s="82">
        <f t="shared" si="8"/>
        <v>5170000</v>
      </c>
      <c r="AB12" s="40">
        <v>421</v>
      </c>
      <c r="AC12" s="69" t="s">
        <v>287</v>
      </c>
      <c r="AD12" s="40">
        <v>6</v>
      </c>
      <c r="AE12" s="69" t="s">
        <v>111</v>
      </c>
      <c r="AF12" s="69">
        <v>44240</v>
      </c>
      <c r="AG12" s="69">
        <v>44417</v>
      </c>
      <c r="AH12" s="40" t="s">
        <v>112</v>
      </c>
      <c r="AI12" s="157">
        <v>44239</v>
      </c>
      <c r="AJ12" s="40" t="s">
        <v>288</v>
      </c>
      <c r="AK12" s="40" t="s">
        <v>113</v>
      </c>
      <c r="AL12" s="39">
        <v>44237</v>
      </c>
      <c r="AM12" s="64" t="s">
        <v>257</v>
      </c>
      <c r="AN12" s="40" t="s">
        <v>111</v>
      </c>
      <c r="AO12" s="40" t="s">
        <v>111</v>
      </c>
      <c r="AP12" s="40" t="s">
        <v>111</v>
      </c>
      <c r="AQ12" s="40" t="s">
        <v>111</v>
      </c>
      <c r="AR12" s="40" t="s">
        <v>18</v>
      </c>
      <c r="AS12" s="67">
        <v>52849930</v>
      </c>
      <c r="AT12" s="71">
        <v>20215320002383</v>
      </c>
      <c r="AU12" s="71"/>
      <c r="AV12" s="71"/>
      <c r="AW12" s="71"/>
      <c r="AX12" s="69"/>
      <c r="AY12" s="82"/>
      <c r="AZ12" s="69"/>
      <c r="BA12" s="72"/>
      <c r="BB12" s="73">
        <f t="shared" si="5"/>
        <v>0</v>
      </c>
      <c r="BC12" s="73">
        <f t="shared" si="1"/>
        <v>31020000</v>
      </c>
      <c r="BD12" s="69"/>
      <c r="BE12" s="74"/>
      <c r="BF12" s="69"/>
      <c r="BG12" s="69"/>
      <c r="BH12" s="75"/>
      <c r="BI12" s="69"/>
      <c r="BJ12" s="69"/>
      <c r="BK12" s="69"/>
      <c r="BL12" s="69"/>
      <c r="BM12" s="69"/>
      <c r="BN12" s="75"/>
      <c r="BO12" s="69"/>
      <c r="BP12" s="69"/>
      <c r="BQ12" s="69"/>
      <c r="BR12" s="69"/>
      <c r="BS12" s="69"/>
      <c r="BT12" s="76">
        <f t="shared" si="2"/>
        <v>44417</v>
      </c>
      <c r="BU12" s="75"/>
      <c r="BV12" s="69"/>
      <c r="BW12" s="55" t="s">
        <v>114</v>
      </c>
      <c r="BX12" s="75"/>
      <c r="BY12" s="67"/>
      <c r="BZ12" s="69"/>
      <c r="CA12" s="75"/>
      <c r="CB12" s="75"/>
      <c r="CC12" s="69"/>
      <c r="CD12" s="75"/>
      <c r="CE12" s="49">
        <v>44238</v>
      </c>
      <c r="CF12" s="69" t="s">
        <v>115</v>
      </c>
      <c r="CG12" s="84">
        <v>3</v>
      </c>
      <c r="CH12" s="78" t="str">
        <f t="shared" ca="1" si="6"/>
        <v>EN EJECUCION</v>
      </c>
      <c r="CI12" s="67">
        <f t="shared" ca="1" si="9"/>
        <v>112</v>
      </c>
      <c r="CJ12" s="65"/>
      <c r="CK12" s="79"/>
      <c r="CL12" s="80"/>
      <c r="CM12" s="80"/>
    </row>
    <row r="13" spans="1:91" s="6" customFormat="1" ht="34.200000000000003" x14ac:dyDescent="0.25">
      <c r="A13" s="36">
        <v>11</v>
      </c>
      <c r="B13" s="40" t="s">
        <v>289</v>
      </c>
      <c r="C13" s="63" t="s">
        <v>290</v>
      </c>
      <c r="D13" s="64" t="s">
        <v>291</v>
      </c>
      <c r="E13" s="65">
        <v>44239</v>
      </c>
      <c r="F13" s="65">
        <v>44239</v>
      </c>
      <c r="G13" s="64" t="s">
        <v>168</v>
      </c>
      <c r="H13" s="40">
        <v>54470</v>
      </c>
      <c r="I13" s="40">
        <v>23704</v>
      </c>
      <c r="J13" s="66" t="s">
        <v>107</v>
      </c>
      <c r="K13" s="66" t="s">
        <v>108</v>
      </c>
      <c r="L13" s="66" t="s">
        <v>116</v>
      </c>
      <c r="M13" s="40" t="s">
        <v>236</v>
      </c>
      <c r="N13" s="64" t="s">
        <v>126</v>
      </c>
      <c r="O13" s="40" t="s">
        <v>174</v>
      </c>
      <c r="P13" s="40" t="s">
        <v>292</v>
      </c>
      <c r="Q13" s="44" t="s">
        <v>114</v>
      </c>
      <c r="R13" s="64" t="s">
        <v>292</v>
      </c>
      <c r="S13" s="67">
        <v>1082879244</v>
      </c>
      <c r="T13" s="40" t="s">
        <v>254</v>
      </c>
      <c r="U13" s="40">
        <v>2105</v>
      </c>
      <c r="V13" s="40" t="s">
        <v>255</v>
      </c>
      <c r="W13" s="40">
        <v>416</v>
      </c>
      <c r="X13" s="65">
        <v>44239</v>
      </c>
      <c r="Y13" s="68">
        <v>21240000</v>
      </c>
      <c r="Z13" s="72">
        <v>21240000</v>
      </c>
      <c r="AA13" s="82">
        <f t="shared" si="8"/>
        <v>3540000</v>
      </c>
      <c r="AB13" s="40">
        <v>424</v>
      </c>
      <c r="AC13" s="69" t="s">
        <v>293</v>
      </c>
      <c r="AD13" s="40">
        <v>6</v>
      </c>
      <c r="AE13" s="69" t="s">
        <v>111</v>
      </c>
      <c r="AF13" s="69">
        <v>44242</v>
      </c>
      <c r="AG13" s="69">
        <v>44422</v>
      </c>
      <c r="AH13" s="40" t="s">
        <v>112</v>
      </c>
      <c r="AI13" s="157">
        <v>44242</v>
      </c>
      <c r="AJ13" s="40" t="s">
        <v>294</v>
      </c>
      <c r="AK13" s="40" t="s">
        <v>113</v>
      </c>
      <c r="AL13" s="39">
        <v>44242</v>
      </c>
      <c r="AM13" s="64" t="s">
        <v>257</v>
      </c>
      <c r="AN13" s="40" t="s">
        <v>111</v>
      </c>
      <c r="AO13" s="40" t="s">
        <v>111</v>
      </c>
      <c r="AP13" s="40" t="s">
        <v>111</v>
      </c>
      <c r="AQ13" s="40" t="s">
        <v>111</v>
      </c>
      <c r="AR13" s="40" t="s">
        <v>295</v>
      </c>
      <c r="AS13" s="67">
        <v>79230057</v>
      </c>
      <c r="AT13" s="71">
        <v>20215320002023</v>
      </c>
      <c r="AU13" s="71"/>
      <c r="AV13" s="71"/>
      <c r="AW13" s="71"/>
      <c r="AX13" s="69"/>
      <c r="AY13" s="82"/>
      <c r="AZ13" s="69"/>
      <c r="BA13" s="72"/>
      <c r="BB13" s="73">
        <f t="shared" si="5"/>
        <v>0</v>
      </c>
      <c r="BC13" s="73">
        <f t="shared" si="1"/>
        <v>21240000</v>
      </c>
      <c r="BD13" s="69"/>
      <c r="BE13" s="74"/>
      <c r="BF13" s="69"/>
      <c r="BG13" s="69"/>
      <c r="BH13" s="75"/>
      <c r="BI13" s="69"/>
      <c r="BJ13" s="69"/>
      <c r="BK13" s="69"/>
      <c r="BL13" s="69"/>
      <c r="BM13" s="69"/>
      <c r="BN13" s="75"/>
      <c r="BO13" s="69"/>
      <c r="BP13" s="69"/>
      <c r="BQ13" s="69"/>
      <c r="BR13" s="69"/>
      <c r="BS13" s="69"/>
      <c r="BT13" s="76">
        <f t="shared" si="2"/>
        <v>44422</v>
      </c>
      <c r="BU13" s="75"/>
      <c r="BV13" s="69"/>
      <c r="BW13" s="55" t="s">
        <v>114</v>
      </c>
      <c r="BX13" s="75"/>
      <c r="BY13" s="67"/>
      <c r="BZ13" s="69"/>
      <c r="CA13" s="75"/>
      <c r="CB13" s="75"/>
      <c r="CC13" s="69"/>
      <c r="CD13" s="75"/>
      <c r="CE13" s="49">
        <v>44242</v>
      </c>
      <c r="CF13" s="69" t="s">
        <v>115</v>
      </c>
      <c r="CG13" s="40">
        <v>1</v>
      </c>
      <c r="CH13" s="78" t="str">
        <f t="shared" ca="1" si="6"/>
        <v>EN EJECUCION</v>
      </c>
      <c r="CI13" s="67">
        <f t="shared" ca="1" si="9"/>
        <v>117</v>
      </c>
      <c r="CJ13" s="65"/>
      <c r="CK13" s="79"/>
      <c r="CL13" s="80"/>
      <c r="CM13" s="80"/>
    </row>
    <row r="14" spans="1:91" s="6" customFormat="1" ht="45.6" x14ac:dyDescent="0.25">
      <c r="A14" s="36">
        <v>12</v>
      </c>
      <c r="B14" s="40" t="s">
        <v>296</v>
      </c>
      <c r="C14" s="63" t="s">
        <v>297</v>
      </c>
      <c r="D14" s="64" t="s">
        <v>298</v>
      </c>
      <c r="E14" s="65">
        <v>44239</v>
      </c>
      <c r="F14" s="65">
        <v>44239</v>
      </c>
      <c r="G14" s="64" t="s">
        <v>176</v>
      </c>
      <c r="H14" s="40">
        <v>54634</v>
      </c>
      <c r="I14" s="40">
        <v>23709</v>
      </c>
      <c r="J14" s="66" t="s">
        <v>107</v>
      </c>
      <c r="K14" s="66" t="s">
        <v>108</v>
      </c>
      <c r="L14" s="66" t="s">
        <v>109</v>
      </c>
      <c r="M14" s="40" t="s">
        <v>236</v>
      </c>
      <c r="N14" s="64" t="s">
        <v>299</v>
      </c>
      <c r="O14" s="40" t="s">
        <v>174</v>
      </c>
      <c r="P14" s="40" t="s">
        <v>141</v>
      </c>
      <c r="Q14" s="44" t="s">
        <v>114</v>
      </c>
      <c r="R14" s="64" t="s">
        <v>141</v>
      </c>
      <c r="S14" s="67">
        <v>1128281402</v>
      </c>
      <c r="T14" s="40" t="s">
        <v>254</v>
      </c>
      <c r="U14" s="40">
        <v>2105</v>
      </c>
      <c r="V14" s="40" t="s">
        <v>255</v>
      </c>
      <c r="W14" s="40">
        <v>410</v>
      </c>
      <c r="X14" s="65">
        <v>44237</v>
      </c>
      <c r="Y14" s="68">
        <v>200880000</v>
      </c>
      <c r="Z14" s="72">
        <v>33480000</v>
      </c>
      <c r="AA14" s="82">
        <f t="shared" si="8"/>
        <v>5580000</v>
      </c>
      <c r="AB14" s="40">
        <v>422</v>
      </c>
      <c r="AC14" s="69" t="s">
        <v>287</v>
      </c>
      <c r="AD14" s="40">
        <v>6</v>
      </c>
      <c r="AE14" s="69" t="s">
        <v>111</v>
      </c>
      <c r="AF14" s="69">
        <v>44239</v>
      </c>
      <c r="AG14" s="69">
        <v>44419</v>
      </c>
      <c r="AH14" s="40" t="s">
        <v>112</v>
      </c>
      <c r="AI14" s="157">
        <v>44239</v>
      </c>
      <c r="AJ14" s="40" t="s">
        <v>300</v>
      </c>
      <c r="AK14" s="40" t="s">
        <v>113</v>
      </c>
      <c r="AL14" s="65">
        <v>44239</v>
      </c>
      <c r="AM14" s="64" t="s">
        <v>257</v>
      </c>
      <c r="AN14" s="40" t="s">
        <v>111</v>
      </c>
      <c r="AO14" s="40" t="s">
        <v>111</v>
      </c>
      <c r="AP14" s="40" t="s">
        <v>111</v>
      </c>
      <c r="AQ14" s="40" t="s">
        <v>111</v>
      </c>
      <c r="AR14" s="40" t="s">
        <v>4</v>
      </c>
      <c r="AS14" s="67">
        <v>79765033</v>
      </c>
      <c r="AT14" s="71">
        <v>20215320002253</v>
      </c>
      <c r="AU14" s="71"/>
      <c r="AV14" s="71"/>
      <c r="AW14" s="71"/>
      <c r="AX14" s="69"/>
      <c r="AY14" s="82"/>
      <c r="AZ14" s="69"/>
      <c r="BA14" s="72"/>
      <c r="BB14" s="73">
        <f t="shared" si="5"/>
        <v>0</v>
      </c>
      <c r="BC14" s="73">
        <f t="shared" si="1"/>
        <v>33480000</v>
      </c>
      <c r="BD14" s="69"/>
      <c r="BE14" s="74"/>
      <c r="BF14" s="69"/>
      <c r="BG14" s="69"/>
      <c r="BH14" s="75"/>
      <c r="BI14" s="69"/>
      <c r="BJ14" s="69"/>
      <c r="BK14" s="69"/>
      <c r="BL14" s="69"/>
      <c r="BM14" s="69"/>
      <c r="BN14" s="75"/>
      <c r="BO14" s="69"/>
      <c r="BP14" s="69"/>
      <c r="BQ14" s="69"/>
      <c r="BR14" s="69"/>
      <c r="BS14" s="69"/>
      <c r="BT14" s="76">
        <f t="shared" si="2"/>
        <v>44419</v>
      </c>
      <c r="BU14" s="75"/>
      <c r="BV14" s="69"/>
      <c r="BW14" s="55" t="s">
        <v>114</v>
      </c>
      <c r="BX14" s="75"/>
      <c r="BY14" s="67"/>
      <c r="BZ14" s="69"/>
      <c r="CA14" s="75"/>
      <c r="CB14" s="75"/>
      <c r="CC14" s="69"/>
      <c r="CD14" s="75"/>
      <c r="CE14" s="49">
        <v>44239</v>
      </c>
      <c r="CF14" s="69" t="s">
        <v>115</v>
      </c>
      <c r="CG14" s="40">
        <v>1</v>
      </c>
      <c r="CH14" s="78" t="str">
        <f t="shared" ca="1" si="6"/>
        <v>EN EJECUCION</v>
      </c>
      <c r="CI14" s="67">
        <f t="shared" ca="1" si="9"/>
        <v>114</v>
      </c>
      <c r="CJ14" s="65"/>
      <c r="CK14" s="79"/>
      <c r="CL14" s="80"/>
      <c r="CM14" s="80"/>
    </row>
    <row r="15" spans="1:91" s="6" customFormat="1" ht="45.6" x14ac:dyDescent="0.25">
      <c r="A15" s="36">
        <v>13</v>
      </c>
      <c r="B15" s="40" t="s">
        <v>301</v>
      </c>
      <c r="C15" s="63" t="s">
        <v>302</v>
      </c>
      <c r="D15" s="64" t="s">
        <v>303</v>
      </c>
      <c r="E15" s="65"/>
      <c r="F15" s="65"/>
      <c r="G15" s="64" t="s">
        <v>304</v>
      </c>
      <c r="H15" s="84">
        <v>57214</v>
      </c>
      <c r="I15" s="40">
        <v>25373</v>
      </c>
      <c r="J15" s="66" t="s">
        <v>107</v>
      </c>
      <c r="K15" s="66" t="s">
        <v>108</v>
      </c>
      <c r="L15" s="66" t="s">
        <v>109</v>
      </c>
      <c r="M15" s="40" t="s">
        <v>236</v>
      </c>
      <c r="N15" s="64" t="s">
        <v>305</v>
      </c>
      <c r="O15" s="40" t="s">
        <v>174</v>
      </c>
      <c r="P15" s="40" t="s">
        <v>306</v>
      </c>
      <c r="Q15" s="44" t="s">
        <v>114</v>
      </c>
      <c r="R15" s="64" t="s">
        <v>306</v>
      </c>
      <c r="S15" s="67">
        <v>53046666</v>
      </c>
      <c r="T15" s="40" t="s">
        <v>254</v>
      </c>
      <c r="U15" s="40">
        <v>2105</v>
      </c>
      <c r="V15" s="40" t="s">
        <v>255</v>
      </c>
      <c r="W15" s="40">
        <v>442</v>
      </c>
      <c r="X15" s="65" t="s">
        <v>307</v>
      </c>
      <c r="Y15" s="68">
        <v>125100000</v>
      </c>
      <c r="Z15" s="72">
        <v>25020000</v>
      </c>
      <c r="AA15" s="82">
        <f t="shared" si="8"/>
        <v>4170000</v>
      </c>
      <c r="AB15" s="40">
        <v>457</v>
      </c>
      <c r="AC15" s="69" t="s">
        <v>308</v>
      </c>
      <c r="AD15" s="40">
        <v>6</v>
      </c>
      <c r="AE15" s="69" t="s">
        <v>111</v>
      </c>
      <c r="AF15" s="69" t="s">
        <v>308</v>
      </c>
      <c r="AG15" s="69">
        <v>44431</v>
      </c>
      <c r="AH15" s="40" t="s">
        <v>112</v>
      </c>
      <c r="AI15" s="157" t="s">
        <v>309</v>
      </c>
      <c r="AJ15" s="40" t="s">
        <v>310</v>
      </c>
      <c r="AK15" s="40" t="s">
        <v>113</v>
      </c>
      <c r="AL15" s="65" t="s">
        <v>308</v>
      </c>
      <c r="AM15" s="64" t="s">
        <v>257</v>
      </c>
      <c r="AN15" s="40" t="s">
        <v>111</v>
      </c>
      <c r="AO15" s="40" t="s">
        <v>111</v>
      </c>
      <c r="AP15" s="40" t="s">
        <v>111</v>
      </c>
      <c r="AQ15" s="40" t="s">
        <v>111</v>
      </c>
      <c r="AR15" s="40" t="s">
        <v>15</v>
      </c>
      <c r="AS15" s="67">
        <v>79951390</v>
      </c>
      <c r="AT15" s="71">
        <v>20215320002873</v>
      </c>
      <c r="AU15" s="71"/>
      <c r="AV15" s="71"/>
      <c r="AW15" s="71"/>
      <c r="AX15" s="69"/>
      <c r="AY15" s="82"/>
      <c r="AZ15" s="69"/>
      <c r="BA15" s="72"/>
      <c r="BB15" s="73">
        <f t="shared" si="5"/>
        <v>0</v>
      </c>
      <c r="BC15" s="73">
        <f t="shared" si="1"/>
        <v>25020000</v>
      </c>
      <c r="BD15" s="69"/>
      <c r="BE15" s="74"/>
      <c r="BF15" s="69"/>
      <c r="BG15" s="69"/>
      <c r="BH15" s="75"/>
      <c r="BI15" s="69"/>
      <c r="BJ15" s="69"/>
      <c r="BK15" s="69"/>
      <c r="BL15" s="69"/>
      <c r="BM15" s="69"/>
      <c r="BN15" s="75"/>
      <c r="BO15" s="69"/>
      <c r="BP15" s="69"/>
      <c r="BQ15" s="69"/>
      <c r="BR15" s="69"/>
      <c r="BS15" s="69"/>
      <c r="BT15" s="76">
        <f t="shared" si="2"/>
        <v>44431</v>
      </c>
      <c r="BU15" s="75"/>
      <c r="BV15" s="69"/>
      <c r="BW15" s="55" t="s">
        <v>114</v>
      </c>
      <c r="BX15" s="75"/>
      <c r="BY15" s="67"/>
      <c r="BZ15" s="69"/>
      <c r="CA15" s="75"/>
      <c r="CB15" s="75"/>
      <c r="CC15" s="69"/>
      <c r="CD15" s="75"/>
      <c r="CE15" s="49" t="s">
        <v>308</v>
      </c>
      <c r="CF15" s="69" t="s">
        <v>115</v>
      </c>
      <c r="CG15" s="84">
        <v>1</v>
      </c>
      <c r="CH15" s="78" t="str">
        <f t="shared" ref="CH15:CH72" ca="1" si="10">IF(BT15&lt;TODAY(),"TERMINADO","EN EJECUCION")</f>
        <v>EN EJECUCION</v>
      </c>
      <c r="CI15" s="67">
        <f t="shared" ref="CI15:CI72" ca="1" si="11">IF(BT15-$CM$1&lt;0,"EJECUTADO",BT15-$CM$1+1)</f>
        <v>126</v>
      </c>
      <c r="CJ15" s="65"/>
      <c r="CK15" s="79"/>
      <c r="CL15" s="80"/>
      <c r="CM15" s="80"/>
    </row>
    <row r="16" spans="1:91" s="6" customFormat="1" ht="45.6" x14ac:dyDescent="0.25">
      <c r="A16" s="36">
        <v>14</v>
      </c>
      <c r="B16" s="40" t="s">
        <v>311</v>
      </c>
      <c r="C16" s="63" t="s">
        <v>312</v>
      </c>
      <c r="D16" s="64" t="s">
        <v>313</v>
      </c>
      <c r="E16" s="65">
        <v>44242</v>
      </c>
      <c r="F16" s="65">
        <v>44242</v>
      </c>
      <c r="G16" s="64" t="s">
        <v>304</v>
      </c>
      <c r="H16" s="84">
        <v>54690</v>
      </c>
      <c r="I16" s="40">
        <v>24217</v>
      </c>
      <c r="J16" s="66" t="s">
        <v>107</v>
      </c>
      <c r="K16" s="66" t="s">
        <v>108</v>
      </c>
      <c r="L16" s="66" t="s">
        <v>109</v>
      </c>
      <c r="M16" s="40" t="s">
        <v>236</v>
      </c>
      <c r="N16" s="64" t="s">
        <v>314</v>
      </c>
      <c r="O16" s="40" t="s">
        <v>174</v>
      </c>
      <c r="P16" s="40" t="s">
        <v>7</v>
      </c>
      <c r="Q16" s="44" t="s">
        <v>114</v>
      </c>
      <c r="R16" s="64" t="s">
        <v>7</v>
      </c>
      <c r="S16" s="67">
        <v>7163456</v>
      </c>
      <c r="T16" s="40" t="s">
        <v>254</v>
      </c>
      <c r="U16" s="40">
        <v>2105</v>
      </c>
      <c r="V16" s="40" t="s">
        <v>255</v>
      </c>
      <c r="W16" s="40">
        <v>407</v>
      </c>
      <c r="X16" s="65">
        <v>44236</v>
      </c>
      <c r="Y16" s="68">
        <v>40800000</v>
      </c>
      <c r="Z16" s="72">
        <v>40800000</v>
      </c>
      <c r="AA16" s="82">
        <f t="shared" si="8"/>
        <v>6800000</v>
      </c>
      <c r="AB16" s="40">
        <v>427</v>
      </c>
      <c r="AC16" s="69" t="s">
        <v>243</v>
      </c>
      <c r="AD16" s="40">
        <v>6</v>
      </c>
      <c r="AE16" s="69" t="s">
        <v>111</v>
      </c>
      <c r="AF16" s="69">
        <v>44243</v>
      </c>
      <c r="AG16" s="69">
        <v>44423</v>
      </c>
      <c r="AH16" s="40" t="s">
        <v>112</v>
      </c>
      <c r="AI16" s="157">
        <v>44242</v>
      </c>
      <c r="AJ16" s="40" t="s">
        <v>315</v>
      </c>
      <c r="AK16" s="40" t="s">
        <v>113</v>
      </c>
      <c r="AL16" s="65">
        <v>44242</v>
      </c>
      <c r="AM16" s="64" t="s">
        <v>257</v>
      </c>
      <c r="AN16" s="40" t="s">
        <v>111</v>
      </c>
      <c r="AO16" s="40" t="s">
        <v>111</v>
      </c>
      <c r="AP16" s="40" t="s">
        <v>111</v>
      </c>
      <c r="AQ16" s="40" t="s">
        <v>111</v>
      </c>
      <c r="AR16" s="40" t="s">
        <v>13</v>
      </c>
      <c r="AS16" s="67">
        <v>1112905112</v>
      </c>
      <c r="AT16" s="71">
        <v>20215320002873</v>
      </c>
      <c r="AU16" s="71"/>
      <c r="AV16" s="71"/>
      <c r="AW16" s="71"/>
      <c r="AX16" s="69"/>
      <c r="AY16" s="82"/>
      <c r="AZ16" s="69"/>
      <c r="BA16" s="72"/>
      <c r="BB16" s="73">
        <f t="shared" si="5"/>
        <v>0</v>
      </c>
      <c r="BC16" s="73">
        <f t="shared" si="1"/>
        <v>40800000</v>
      </c>
      <c r="BD16" s="69"/>
      <c r="BE16" s="74"/>
      <c r="BF16" s="69"/>
      <c r="BG16" s="69"/>
      <c r="BH16" s="75"/>
      <c r="BI16" s="69"/>
      <c r="BJ16" s="69"/>
      <c r="BK16" s="69"/>
      <c r="BL16" s="69"/>
      <c r="BM16" s="69"/>
      <c r="BN16" s="75"/>
      <c r="BO16" s="69"/>
      <c r="BP16" s="69"/>
      <c r="BQ16" s="69"/>
      <c r="BR16" s="69"/>
      <c r="BS16" s="69"/>
      <c r="BT16" s="76">
        <f t="shared" si="2"/>
        <v>44423</v>
      </c>
      <c r="BU16" s="75"/>
      <c r="BV16" s="69"/>
      <c r="BW16" s="55" t="s">
        <v>114</v>
      </c>
      <c r="BX16" s="75"/>
      <c r="BY16" s="67"/>
      <c r="BZ16" s="69"/>
      <c r="CA16" s="75"/>
      <c r="CB16" s="75"/>
      <c r="CC16" s="69"/>
      <c r="CD16" s="75"/>
      <c r="CE16" s="49">
        <v>44242</v>
      </c>
      <c r="CF16" s="69" t="s">
        <v>115</v>
      </c>
      <c r="CG16" s="40">
        <v>3</v>
      </c>
      <c r="CH16" s="78" t="str">
        <f t="shared" ca="1" si="10"/>
        <v>EN EJECUCION</v>
      </c>
      <c r="CI16" s="67">
        <f t="shared" ca="1" si="11"/>
        <v>118</v>
      </c>
      <c r="CJ16" s="65"/>
      <c r="CK16" s="79"/>
      <c r="CL16" s="80"/>
      <c r="CM16" s="80"/>
    </row>
    <row r="17" spans="1:100" s="6" customFormat="1" ht="57" x14ac:dyDescent="0.25">
      <c r="A17" s="36">
        <v>15</v>
      </c>
      <c r="B17" s="40" t="s">
        <v>316</v>
      </c>
      <c r="C17" s="63" t="s">
        <v>317</v>
      </c>
      <c r="D17" s="64" t="s">
        <v>318</v>
      </c>
      <c r="E17" s="65">
        <v>44239</v>
      </c>
      <c r="F17" s="65">
        <v>44239</v>
      </c>
      <c r="G17" s="64" t="s">
        <v>129</v>
      </c>
      <c r="H17" s="40">
        <v>56032</v>
      </c>
      <c r="I17" s="40">
        <v>24261</v>
      </c>
      <c r="J17" s="66" t="s">
        <v>107</v>
      </c>
      <c r="K17" s="66" t="s">
        <v>108</v>
      </c>
      <c r="L17" s="66" t="s">
        <v>109</v>
      </c>
      <c r="M17" s="40" t="s">
        <v>236</v>
      </c>
      <c r="N17" s="64" t="s">
        <v>319</v>
      </c>
      <c r="O17" s="40" t="s">
        <v>174</v>
      </c>
      <c r="P17" s="40" t="s">
        <v>320</v>
      </c>
      <c r="Q17" s="44" t="s">
        <v>114</v>
      </c>
      <c r="R17" s="64" t="s">
        <v>320</v>
      </c>
      <c r="S17" s="67">
        <v>1023878688</v>
      </c>
      <c r="T17" s="40" t="s">
        <v>254</v>
      </c>
      <c r="U17" s="40">
        <v>2105</v>
      </c>
      <c r="V17" s="40" t="s">
        <v>255</v>
      </c>
      <c r="W17" s="40">
        <v>401</v>
      </c>
      <c r="X17" s="65">
        <v>44230</v>
      </c>
      <c r="Y17" s="68">
        <v>204300000</v>
      </c>
      <c r="Z17" s="72">
        <v>13620000</v>
      </c>
      <c r="AA17" s="82">
        <f t="shared" si="8"/>
        <v>2270000</v>
      </c>
      <c r="AB17" s="40">
        <v>426</v>
      </c>
      <c r="AC17" s="69" t="s">
        <v>293</v>
      </c>
      <c r="AD17" s="40">
        <v>6</v>
      </c>
      <c r="AE17" s="69" t="s">
        <v>111</v>
      </c>
      <c r="AF17" s="69">
        <v>44242</v>
      </c>
      <c r="AG17" s="69">
        <v>44422</v>
      </c>
      <c r="AH17" s="40" t="s">
        <v>112</v>
      </c>
      <c r="AI17" s="157">
        <v>44242</v>
      </c>
      <c r="AJ17" s="84" t="s">
        <v>321</v>
      </c>
      <c r="AK17" s="84" t="s">
        <v>113</v>
      </c>
      <c r="AL17" s="154"/>
      <c r="AM17" s="64" t="s">
        <v>257</v>
      </c>
      <c r="AN17" s="40" t="s">
        <v>111</v>
      </c>
      <c r="AO17" s="40" t="s">
        <v>111</v>
      </c>
      <c r="AP17" s="40" t="s">
        <v>111</v>
      </c>
      <c r="AQ17" s="40" t="s">
        <v>111</v>
      </c>
      <c r="AR17" s="40" t="s">
        <v>10</v>
      </c>
      <c r="AS17" s="67">
        <v>1026250398</v>
      </c>
      <c r="AT17" s="71">
        <v>20215320002163</v>
      </c>
      <c r="AU17" s="71"/>
      <c r="AV17" s="71"/>
      <c r="AW17" s="71"/>
      <c r="AX17" s="69"/>
      <c r="AY17" s="82"/>
      <c r="AZ17" s="69"/>
      <c r="BA17" s="72"/>
      <c r="BB17" s="73">
        <f t="shared" si="5"/>
        <v>0</v>
      </c>
      <c r="BC17" s="73">
        <f t="shared" si="1"/>
        <v>13620000</v>
      </c>
      <c r="BD17" s="69"/>
      <c r="BE17" s="74"/>
      <c r="BF17" s="69"/>
      <c r="BG17" s="69"/>
      <c r="BH17" s="75"/>
      <c r="BI17" s="69"/>
      <c r="BJ17" s="69"/>
      <c r="BK17" s="69"/>
      <c r="BL17" s="69"/>
      <c r="BM17" s="69"/>
      <c r="BN17" s="75"/>
      <c r="BO17" s="69"/>
      <c r="BP17" s="69"/>
      <c r="BQ17" s="69"/>
      <c r="BR17" s="69"/>
      <c r="BS17" s="69"/>
      <c r="BT17" s="76">
        <f t="shared" si="2"/>
        <v>44422</v>
      </c>
      <c r="BU17" s="75"/>
      <c r="BV17" s="69"/>
      <c r="BW17" s="55" t="s">
        <v>114</v>
      </c>
      <c r="BX17" s="75"/>
      <c r="BY17" s="67"/>
      <c r="BZ17" s="69"/>
      <c r="CA17" s="75"/>
      <c r="CB17" s="75"/>
      <c r="CC17" s="69"/>
      <c r="CD17" s="75"/>
      <c r="CE17" s="49">
        <v>44242</v>
      </c>
      <c r="CF17" s="69" t="s">
        <v>115</v>
      </c>
      <c r="CG17" s="40">
        <v>5</v>
      </c>
      <c r="CH17" s="78" t="str">
        <f t="shared" ca="1" si="10"/>
        <v>EN EJECUCION</v>
      </c>
      <c r="CI17" s="67">
        <f t="shared" ca="1" si="11"/>
        <v>117</v>
      </c>
      <c r="CJ17" s="65"/>
      <c r="CK17" s="79"/>
      <c r="CL17" s="251">
        <v>1</v>
      </c>
      <c r="CM17" s="80"/>
    </row>
    <row r="18" spans="1:100" s="6" customFormat="1" ht="68.400000000000006" x14ac:dyDescent="0.25">
      <c r="A18" s="36">
        <v>16</v>
      </c>
      <c r="B18" s="40" t="s">
        <v>322</v>
      </c>
      <c r="C18" s="63" t="s">
        <v>323</v>
      </c>
      <c r="D18" s="64" t="s">
        <v>324</v>
      </c>
      <c r="E18" s="65">
        <v>44242</v>
      </c>
      <c r="F18" s="65">
        <v>44242</v>
      </c>
      <c r="G18" s="64" t="s">
        <v>16</v>
      </c>
      <c r="H18" s="40" t="s">
        <v>111</v>
      </c>
      <c r="I18" s="40" t="s">
        <v>111</v>
      </c>
      <c r="J18" s="66" t="s">
        <v>107</v>
      </c>
      <c r="K18" s="66" t="s">
        <v>108</v>
      </c>
      <c r="L18" s="66" t="s">
        <v>196</v>
      </c>
      <c r="M18" s="40" t="s">
        <v>325</v>
      </c>
      <c r="N18" s="64" t="s">
        <v>326</v>
      </c>
      <c r="O18" s="40" t="s">
        <v>195</v>
      </c>
      <c r="P18" s="40" t="s">
        <v>327</v>
      </c>
      <c r="Q18" s="44" t="s">
        <v>114</v>
      </c>
      <c r="R18" s="64" t="s">
        <v>328</v>
      </c>
      <c r="S18" s="67">
        <v>1053784478</v>
      </c>
      <c r="T18" s="40" t="s">
        <v>329</v>
      </c>
      <c r="U18" s="40" t="s">
        <v>330</v>
      </c>
      <c r="V18" s="40" t="s">
        <v>331</v>
      </c>
      <c r="W18" s="40">
        <v>366</v>
      </c>
      <c r="X18" s="65">
        <v>44221</v>
      </c>
      <c r="Y18" s="68">
        <v>12975305</v>
      </c>
      <c r="Z18" s="72">
        <v>12975305</v>
      </c>
      <c r="AA18" s="82">
        <f t="shared" si="8"/>
        <v>2595061</v>
      </c>
      <c r="AB18" s="40">
        <v>429</v>
      </c>
      <c r="AC18" s="69" t="s">
        <v>332</v>
      </c>
      <c r="AD18" s="40">
        <v>5</v>
      </c>
      <c r="AE18" s="69" t="s">
        <v>111</v>
      </c>
      <c r="AF18" s="69" t="s">
        <v>333</v>
      </c>
      <c r="AG18" s="69">
        <v>44443</v>
      </c>
      <c r="AH18" s="40" t="s">
        <v>112</v>
      </c>
      <c r="AI18" s="157">
        <v>44243</v>
      </c>
      <c r="AJ18" s="40" t="s">
        <v>334</v>
      </c>
      <c r="AK18" s="40" t="s">
        <v>187</v>
      </c>
      <c r="AL18" s="65">
        <v>44242</v>
      </c>
      <c r="AM18" s="64" t="s">
        <v>335</v>
      </c>
      <c r="AN18" s="40" t="s">
        <v>111</v>
      </c>
      <c r="AO18" s="40" t="s">
        <v>111</v>
      </c>
      <c r="AP18" s="40" t="s">
        <v>111</v>
      </c>
      <c r="AQ18" s="40" t="s">
        <v>111</v>
      </c>
      <c r="AR18" s="84" t="s">
        <v>336</v>
      </c>
      <c r="AS18" s="162">
        <v>36306305</v>
      </c>
      <c r="AT18" s="71">
        <v>20215320003703</v>
      </c>
      <c r="AU18" s="71"/>
      <c r="AV18" s="71"/>
      <c r="AW18" s="71"/>
      <c r="AX18" s="69"/>
      <c r="AY18" s="82"/>
      <c r="AZ18" s="69"/>
      <c r="BA18" s="72"/>
      <c r="BB18" s="73">
        <f t="shared" si="5"/>
        <v>0</v>
      </c>
      <c r="BC18" s="73">
        <f t="shared" si="1"/>
        <v>12975305</v>
      </c>
      <c r="BD18" s="69"/>
      <c r="BE18" s="74"/>
      <c r="BF18" s="69"/>
      <c r="BG18" s="69"/>
      <c r="BH18" s="75"/>
      <c r="BI18" s="69"/>
      <c r="BJ18" s="69"/>
      <c r="BK18" s="69"/>
      <c r="BL18" s="69"/>
      <c r="BM18" s="69"/>
      <c r="BN18" s="75"/>
      <c r="BO18" s="69"/>
      <c r="BP18" s="69"/>
      <c r="BQ18" s="69"/>
      <c r="BR18" s="69"/>
      <c r="BS18" s="69"/>
      <c r="BT18" s="76">
        <f t="shared" si="2"/>
        <v>44443</v>
      </c>
      <c r="BU18" s="75"/>
      <c r="BV18" s="69"/>
      <c r="BW18" s="55" t="s">
        <v>114</v>
      </c>
      <c r="BX18" s="75"/>
      <c r="BY18" s="67"/>
      <c r="BZ18" s="69"/>
      <c r="CA18" s="75"/>
      <c r="CB18" s="75"/>
      <c r="CC18" s="69"/>
      <c r="CD18" s="75"/>
      <c r="CE18" s="49" t="s">
        <v>111</v>
      </c>
      <c r="CF18" s="69" t="s">
        <v>111</v>
      </c>
      <c r="CG18" s="40" t="s">
        <v>111</v>
      </c>
      <c r="CH18" s="78" t="str">
        <f t="shared" ca="1" si="10"/>
        <v>EN EJECUCION</v>
      </c>
      <c r="CI18" s="67">
        <f t="shared" ca="1" si="11"/>
        <v>138</v>
      </c>
      <c r="CJ18" s="65"/>
      <c r="CK18" s="79"/>
      <c r="CL18" s="80"/>
      <c r="CM18" s="80"/>
    </row>
    <row r="19" spans="1:100" s="6" customFormat="1" ht="68.400000000000006" x14ac:dyDescent="0.25">
      <c r="A19" s="36">
        <v>17</v>
      </c>
      <c r="B19" s="40" t="s">
        <v>337</v>
      </c>
      <c r="C19" s="63" t="s">
        <v>338</v>
      </c>
      <c r="D19" s="64" t="s">
        <v>339</v>
      </c>
      <c r="E19" s="65">
        <v>44239</v>
      </c>
      <c r="F19" s="65">
        <v>44239</v>
      </c>
      <c r="G19" s="64" t="s">
        <v>168</v>
      </c>
      <c r="H19" s="84">
        <v>54598</v>
      </c>
      <c r="I19" s="40">
        <v>24774</v>
      </c>
      <c r="J19" s="66" t="s">
        <v>107</v>
      </c>
      <c r="K19" s="66" t="s">
        <v>108</v>
      </c>
      <c r="L19" s="66" t="s">
        <v>109</v>
      </c>
      <c r="M19" s="40" t="s">
        <v>236</v>
      </c>
      <c r="N19" s="64" t="s">
        <v>132</v>
      </c>
      <c r="O19" s="40" t="s">
        <v>174</v>
      </c>
      <c r="P19" s="40" t="s">
        <v>147</v>
      </c>
      <c r="Q19" s="44" t="s">
        <v>114</v>
      </c>
      <c r="R19" s="64" t="s">
        <v>147</v>
      </c>
      <c r="S19" s="67">
        <v>1022325648</v>
      </c>
      <c r="T19" s="40" t="s">
        <v>254</v>
      </c>
      <c r="U19" s="40">
        <v>2105</v>
      </c>
      <c r="V19" s="40" t="s">
        <v>255</v>
      </c>
      <c r="W19" s="40">
        <v>411</v>
      </c>
      <c r="X19" s="65">
        <v>44237</v>
      </c>
      <c r="Y19" s="68">
        <v>100440000</v>
      </c>
      <c r="Z19" s="72">
        <v>33480000</v>
      </c>
      <c r="AA19" s="82">
        <f t="shared" si="8"/>
        <v>5580000</v>
      </c>
      <c r="AB19" s="40">
        <v>425</v>
      </c>
      <c r="AC19" s="69" t="s">
        <v>293</v>
      </c>
      <c r="AD19" s="40">
        <v>6</v>
      </c>
      <c r="AE19" s="69" t="s">
        <v>111</v>
      </c>
      <c r="AF19" s="69">
        <v>44242</v>
      </c>
      <c r="AG19" s="69">
        <v>44422</v>
      </c>
      <c r="AH19" s="40" t="s">
        <v>112</v>
      </c>
      <c r="AI19" s="157">
        <v>44242</v>
      </c>
      <c r="AJ19" s="40" t="s">
        <v>340</v>
      </c>
      <c r="AK19" s="40" t="s">
        <v>151</v>
      </c>
      <c r="AL19" s="65">
        <v>44242</v>
      </c>
      <c r="AM19" s="64" t="s">
        <v>257</v>
      </c>
      <c r="AN19" s="40" t="s">
        <v>111</v>
      </c>
      <c r="AO19" s="40" t="s">
        <v>111</v>
      </c>
      <c r="AP19" s="40" t="s">
        <v>111</v>
      </c>
      <c r="AQ19" s="40" t="s">
        <v>111</v>
      </c>
      <c r="AR19" s="40" t="s">
        <v>6</v>
      </c>
      <c r="AS19" s="67">
        <v>1026568535</v>
      </c>
      <c r="AT19" s="71">
        <v>20215320003323</v>
      </c>
      <c r="AU19" s="71"/>
      <c r="AV19" s="71"/>
      <c r="AW19" s="71"/>
      <c r="AX19" s="69"/>
      <c r="AY19" s="82"/>
      <c r="AZ19" s="69"/>
      <c r="BA19" s="72"/>
      <c r="BB19" s="73">
        <f t="shared" si="5"/>
        <v>0</v>
      </c>
      <c r="BC19" s="73">
        <f t="shared" si="1"/>
        <v>33480000</v>
      </c>
      <c r="BD19" s="69"/>
      <c r="BE19" s="74"/>
      <c r="BF19" s="69"/>
      <c r="BG19" s="69"/>
      <c r="BH19" s="75"/>
      <c r="BI19" s="69"/>
      <c r="BJ19" s="69"/>
      <c r="BK19" s="69"/>
      <c r="BL19" s="69"/>
      <c r="BM19" s="69"/>
      <c r="BN19" s="75"/>
      <c r="BO19" s="69"/>
      <c r="BP19" s="69"/>
      <c r="BQ19" s="69"/>
      <c r="BR19" s="69"/>
      <c r="BS19" s="69"/>
      <c r="BT19" s="76">
        <f t="shared" si="2"/>
        <v>44422</v>
      </c>
      <c r="BU19" s="75"/>
      <c r="BV19" s="69"/>
      <c r="BW19" s="55" t="s">
        <v>114</v>
      </c>
      <c r="BX19" s="75"/>
      <c r="BY19" s="67"/>
      <c r="BZ19" s="69"/>
      <c r="CA19" s="75"/>
      <c r="CB19" s="75"/>
      <c r="CC19" s="69"/>
      <c r="CD19" s="75"/>
      <c r="CE19" s="49">
        <v>44242</v>
      </c>
      <c r="CF19" s="69" t="s">
        <v>115</v>
      </c>
      <c r="CG19" s="40">
        <v>3</v>
      </c>
      <c r="CH19" s="78" t="str">
        <f t="shared" ca="1" si="10"/>
        <v>EN EJECUCION</v>
      </c>
      <c r="CI19" s="67">
        <f t="shared" ca="1" si="11"/>
        <v>117</v>
      </c>
      <c r="CJ19" s="65"/>
      <c r="CK19" s="79"/>
      <c r="CL19" s="80"/>
      <c r="CM19" s="80"/>
    </row>
    <row r="20" spans="1:100" s="169" customFormat="1" ht="45.6" x14ac:dyDescent="0.25">
      <c r="A20" s="257">
        <v>18</v>
      </c>
      <c r="B20" s="84" t="s">
        <v>341</v>
      </c>
      <c r="C20" s="160" t="s">
        <v>342</v>
      </c>
      <c r="D20" s="152" t="s">
        <v>343</v>
      </c>
      <c r="E20" s="153">
        <v>44242</v>
      </c>
      <c r="F20" s="153">
        <v>44242</v>
      </c>
      <c r="G20" s="152" t="s">
        <v>129</v>
      </c>
      <c r="H20" s="84">
        <v>54492</v>
      </c>
      <c r="I20" s="84">
        <v>24257</v>
      </c>
      <c r="J20" s="161" t="s">
        <v>107</v>
      </c>
      <c r="K20" s="161" t="s">
        <v>108</v>
      </c>
      <c r="L20" s="161" t="s">
        <v>109</v>
      </c>
      <c r="M20" s="84" t="s">
        <v>236</v>
      </c>
      <c r="N20" s="152" t="s">
        <v>140</v>
      </c>
      <c r="O20" s="84" t="s">
        <v>174</v>
      </c>
      <c r="P20" s="84" t="s">
        <v>157</v>
      </c>
      <c r="Q20" s="84" t="s">
        <v>114</v>
      </c>
      <c r="R20" s="152" t="s">
        <v>157</v>
      </c>
      <c r="S20" s="162">
        <v>39657311</v>
      </c>
      <c r="T20" s="84" t="s">
        <v>254</v>
      </c>
      <c r="U20" s="84">
        <v>2105</v>
      </c>
      <c r="V20" s="84" t="s">
        <v>255</v>
      </c>
      <c r="W20" s="84">
        <v>415</v>
      </c>
      <c r="X20" s="153">
        <v>44238</v>
      </c>
      <c r="Y20" s="163">
        <v>334800000</v>
      </c>
      <c r="Z20" s="133">
        <v>33480000</v>
      </c>
      <c r="AA20" s="167">
        <f t="shared" si="8"/>
        <v>5580000</v>
      </c>
      <c r="AB20" s="84">
        <v>423</v>
      </c>
      <c r="AC20" s="164" t="s">
        <v>293</v>
      </c>
      <c r="AD20" s="84">
        <v>6</v>
      </c>
      <c r="AE20" s="164" t="s">
        <v>111</v>
      </c>
      <c r="AF20" s="164">
        <v>44243</v>
      </c>
      <c r="AG20" s="164">
        <v>44423</v>
      </c>
      <c r="AH20" s="84" t="s">
        <v>112</v>
      </c>
      <c r="AI20" s="165">
        <v>44242</v>
      </c>
      <c r="AJ20" s="84" t="s">
        <v>344</v>
      </c>
      <c r="AK20" s="84" t="s">
        <v>113</v>
      </c>
      <c r="AL20" s="153">
        <v>44242</v>
      </c>
      <c r="AM20" s="152" t="s">
        <v>257</v>
      </c>
      <c r="AN20" s="84" t="s">
        <v>111</v>
      </c>
      <c r="AO20" s="84" t="s">
        <v>111</v>
      </c>
      <c r="AP20" s="84" t="s">
        <v>111</v>
      </c>
      <c r="AQ20" s="84" t="s">
        <v>111</v>
      </c>
      <c r="AR20" s="84" t="s">
        <v>345</v>
      </c>
      <c r="AS20" s="162">
        <v>79951390</v>
      </c>
      <c r="AT20" s="259">
        <v>20215320002093</v>
      </c>
      <c r="AU20" s="259"/>
      <c r="AV20" s="259"/>
      <c r="AW20" s="259"/>
      <c r="AX20" s="164"/>
      <c r="AY20" s="167"/>
      <c r="AZ20" s="164"/>
      <c r="BA20" s="133"/>
      <c r="BB20" s="133">
        <f t="shared" si="5"/>
        <v>0</v>
      </c>
      <c r="BC20" s="133">
        <f t="shared" si="1"/>
        <v>33480000</v>
      </c>
      <c r="BD20" s="164"/>
      <c r="BE20" s="260"/>
      <c r="BF20" s="164"/>
      <c r="BG20" s="164"/>
      <c r="BH20" s="261"/>
      <c r="BI20" s="164"/>
      <c r="BJ20" s="164"/>
      <c r="BK20" s="164"/>
      <c r="BL20" s="164"/>
      <c r="BM20" s="164"/>
      <c r="BN20" s="261"/>
      <c r="BO20" s="164"/>
      <c r="BP20" s="164"/>
      <c r="BQ20" s="164"/>
      <c r="BR20" s="164"/>
      <c r="BS20" s="164"/>
      <c r="BT20" s="262">
        <f t="shared" si="2"/>
        <v>44423</v>
      </c>
      <c r="BU20" s="261"/>
      <c r="BV20" s="164"/>
      <c r="BW20" s="263" t="s">
        <v>114</v>
      </c>
      <c r="BX20" s="261"/>
      <c r="BY20" s="162"/>
      <c r="BZ20" s="164"/>
      <c r="CA20" s="261"/>
      <c r="CB20" s="261"/>
      <c r="CC20" s="164"/>
      <c r="CD20" s="261"/>
      <c r="CE20" s="49">
        <v>44243</v>
      </c>
      <c r="CF20" s="164" t="s">
        <v>115</v>
      </c>
      <c r="CG20" s="84">
        <v>5</v>
      </c>
      <c r="CH20" s="168" t="str">
        <f t="shared" ca="1" si="10"/>
        <v>EN EJECUCION</v>
      </c>
      <c r="CI20" s="162">
        <f t="shared" ca="1" si="11"/>
        <v>118</v>
      </c>
      <c r="CJ20" s="153"/>
      <c r="CK20" s="264"/>
      <c r="CL20" s="265">
        <v>1</v>
      </c>
      <c r="CM20" s="265"/>
    </row>
    <row r="21" spans="1:100" s="169" customFormat="1" ht="45.6" x14ac:dyDescent="0.25">
      <c r="A21" s="257">
        <v>19</v>
      </c>
      <c r="B21" s="84" t="s">
        <v>341</v>
      </c>
      <c r="C21" s="160" t="s">
        <v>346</v>
      </c>
      <c r="D21" s="152" t="s">
        <v>347</v>
      </c>
      <c r="E21" s="153">
        <v>44243</v>
      </c>
      <c r="F21" s="153">
        <v>44243</v>
      </c>
      <c r="G21" s="152" t="s">
        <v>129</v>
      </c>
      <c r="H21" s="84">
        <v>54492</v>
      </c>
      <c r="I21" s="84">
        <v>24257</v>
      </c>
      <c r="J21" s="161" t="s">
        <v>107</v>
      </c>
      <c r="K21" s="161" t="s">
        <v>108</v>
      </c>
      <c r="L21" s="161" t="s">
        <v>109</v>
      </c>
      <c r="M21" s="84" t="s">
        <v>236</v>
      </c>
      <c r="N21" s="152" t="s">
        <v>140</v>
      </c>
      <c r="O21" s="84" t="s">
        <v>174</v>
      </c>
      <c r="P21" s="84" t="s">
        <v>158</v>
      </c>
      <c r="Q21" s="84" t="s">
        <v>114</v>
      </c>
      <c r="R21" s="152" t="s">
        <v>158</v>
      </c>
      <c r="S21" s="162">
        <v>1152439354</v>
      </c>
      <c r="T21" s="84" t="s">
        <v>254</v>
      </c>
      <c r="U21" s="84">
        <v>2105</v>
      </c>
      <c r="V21" s="84" t="s">
        <v>255</v>
      </c>
      <c r="W21" s="84">
        <v>415</v>
      </c>
      <c r="X21" s="153">
        <v>44238</v>
      </c>
      <c r="Y21" s="163">
        <v>334800000</v>
      </c>
      <c r="Z21" s="133">
        <v>33480000</v>
      </c>
      <c r="AA21" s="167">
        <f t="shared" si="8"/>
        <v>5580000</v>
      </c>
      <c r="AB21" s="84">
        <v>435</v>
      </c>
      <c r="AC21" s="164">
        <v>44247</v>
      </c>
      <c r="AD21" s="84">
        <v>6</v>
      </c>
      <c r="AE21" s="164" t="s">
        <v>111</v>
      </c>
      <c r="AF21" s="164">
        <v>44247</v>
      </c>
      <c r="AG21" s="164">
        <v>44427</v>
      </c>
      <c r="AH21" s="84" t="s">
        <v>112</v>
      </c>
      <c r="AI21" s="165">
        <v>44244</v>
      </c>
      <c r="AJ21" s="84" t="s">
        <v>348</v>
      </c>
      <c r="AK21" s="84" t="s">
        <v>187</v>
      </c>
      <c r="AL21" s="153">
        <v>44245</v>
      </c>
      <c r="AM21" s="152" t="s">
        <v>257</v>
      </c>
      <c r="AN21" s="84" t="s">
        <v>111</v>
      </c>
      <c r="AO21" s="84" t="s">
        <v>111</v>
      </c>
      <c r="AP21" s="84" t="s">
        <v>111</v>
      </c>
      <c r="AQ21" s="84" t="s">
        <v>111</v>
      </c>
      <c r="AR21" s="84" t="s">
        <v>10</v>
      </c>
      <c r="AS21" s="162">
        <v>1026250398</v>
      </c>
      <c r="AT21" s="259">
        <v>20215320002163</v>
      </c>
      <c r="AU21" s="259"/>
      <c r="AV21" s="259"/>
      <c r="AW21" s="259"/>
      <c r="AX21" s="164"/>
      <c r="AY21" s="167"/>
      <c r="AZ21" s="164"/>
      <c r="BA21" s="133"/>
      <c r="BB21" s="133">
        <f t="shared" si="5"/>
        <v>0</v>
      </c>
      <c r="BC21" s="133">
        <f t="shared" si="1"/>
        <v>33480000</v>
      </c>
      <c r="BD21" s="164"/>
      <c r="BE21" s="260"/>
      <c r="BF21" s="164"/>
      <c r="BG21" s="164"/>
      <c r="BH21" s="261"/>
      <c r="BI21" s="164"/>
      <c r="BJ21" s="164"/>
      <c r="BK21" s="164"/>
      <c r="BL21" s="164"/>
      <c r="BM21" s="164"/>
      <c r="BN21" s="261"/>
      <c r="BO21" s="164"/>
      <c r="BP21" s="164"/>
      <c r="BQ21" s="164"/>
      <c r="BR21" s="164"/>
      <c r="BS21" s="164"/>
      <c r="BT21" s="262">
        <f t="shared" si="2"/>
        <v>44427</v>
      </c>
      <c r="BU21" s="261"/>
      <c r="BV21" s="164"/>
      <c r="BW21" s="263" t="s">
        <v>114</v>
      </c>
      <c r="BX21" s="261"/>
      <c r="BY21" s="162"/>
      <c r="BZ21" s="164"/>
      <c r="CA21" s="261"/>
      <c r="CB21" s="261"/>
      <c r="CC21" s="164"/>
      <c r="CD21" s="261"/>
      <c r="CE21" s="49">
        <v>44243</v>
      </c>
      <c r="CF21" s="164" t="s">
        <v>115</v>
      </c>
      <c r="CG21" s="84">
        <v>5</v>
      </c>
      <c r="CH21" s="168" t="str">
        <f t="shared" ca="1" si="10"/>
        <v>EN EJECUCION</v>
      </c>
      <c r="CI21" s="162">
        <f t="shared" ca="1" si="11"/>
        <v>122</v>
      </c>
      <c r="CJ21" s="153"/>
      <c r="CK21" s="264"/>
      <c r="CL21" s="265">
        <v>1</v>
      </c>
      <c r="CM21" s="265"/>
    </row>
    <row r="22" spans="1:100" s="169" customFormat="1" ht="34.200000000000003" x14ac:dyDescent="0.25">
      <c r="A22" s="257">
        <v>20</v>
      </c>
      <c r="B22" s="84" t="s">
        <v>349</v>
      </c>
      <c r="C22" s="160" t="s">
        <v>350</v>
      </c>
      <c r="D22" s="152" t="s">
        <v>351</v>
      </c>
      <c r="E22" s="153">
        <v>44244</v>
      </c>
      <c r="F22" s="153">
        <v>44244</v>
      </c>
      <c r="G22" s="152" t="s">
        <v>176</v>
      </c>
      <c r="H22" s="84">
        <v>56596</v>
      </c>
      <c r="I22" s="84">
        <v>24820</v>
      </c>
      <c r="J22" s="161" t="s">
        <v>107</v>
      </c>
      <c r="K22" s="161" t="s">
        <v>108</v>
      </c>
      <c r="L22" s="161" t="s">
        <v>116</v>
      </c>
      <c r="M22" s="84" t="s">
        <v>236</v>
      </c>
      <c r="N22" s="152" t="s">
        <v>352</v>
      </c>
      <c r="O22" s="84" t="s">
        <v>174</v>
      </c>
      <c r="P22" s="84" t="s">
        <v>148</v>
      </c>
      <c r="Q22" s="84" t="s">
        <v>114</v>
      </c>
      <c r="R22" s="152" t="s">
        <v>148</v>
      </c>
      <c r="S22" s="162">
        <v>1033759713</v>
      </c>
      <c r="T22" s="84" t="s">
        <v>254</v>
      </c>
      <c r="U22" s="84">
        <v>2105</v>
      </c>
      <c r="V22" s="84" t="s">
        <v>255</v>
      </c>
      <c r="W22" s="84">
        <v>409</v>
      </c>
      <c r="X22" s="153">
        <v>44236</v>
      </c>
      <c r="Y22" s="163">
        <v>21240000</v>
      </c>
      <c r="Z22" s="133">
        <v>21240000</v>
      </c>
      <c r="AA22" s="167">
        <f t="shared" si="8"/>
        <v>3540000</v>
      </c>
      <c r="AB22" s="84">
        <v>428</v>
      </c>
      <c r="AC22" s="164">
        <v>44244</v>
      </c>
      <c r="AD22" s="84">
        <v>6</v>
      </c>
      <c r="AE22" s="164" t="s">
        <v>111</v>
      </c>
      <c r="AF22" s="164">
        <v>44244</v>
      </c>
      <c r="AG22" s="164">
        <v>44424</v>
      </c>
      <c r="AH22" s="84" t="s">
        <v>112</v>
      </c>
      <c r="AI22" s="165">
        <v>44244</v>
      </c>
      <c r="AJ22" s="84" t="s">
        <v>353</v>
      </c>
      <c r="AK22" s="84" t="s">
        <v>113</v>
      </c>
      <c r="AL22" s="153">
        <v>44244</v>
      </c>
      <c r="AM22" s="152" t="s">
        <v>257</v>
      </c>
      <c r="AN22" s="84" t="s">
        <v>111</v>
      </c>
      <c r="AO22" s="84" t="s">
        <v>111</v>
      </c>
      <c r="AP22" s="84" t="s">
        <v>111</v>
      </c>
      <c r="AQ22" s="84" t="s">
        <v>111</v>
      </c>
      <c r="AR22" s="84" t="s">
        <v>15</v>
      </c>
      <c r="AS22" s="162">
        <v>79951390</v>
      </c>
      <c r="AT22" s="259">
        <v>20215320002453</v>
      </c>
      <c r="AU22" s="266"/>
      <c r="AV22" s="266"/>
      <c r="AW22" s="266"/>
      <c r="AX22" s="267"/>
      <c r="AY22" s="268"/>
      <c r="AZ22" s="267"/>
      <c r="BA22" s="269"/>
      <c r="BB22" s="269">
        <f t="shared" si="5"/>
        <v>0</v>
      </c>
      <c r="BC22" s="269">
        <f t="shared" si="1"/>
        <v>21240000</v>
      </c>
      <c r="BD22" s="267"/>
      <c r="BE22" s="270"/>
      <c r="BF22" s="267"/>
      <c r="BG22" s="267"/>
      <c r="BH22" s="271"/>
      <c r="BI22" s="267"/>
      <c r="BJ22" s="267"/>
      <c r="BK22" s="267"/>
      <c r="BL22" s="267"/>
      <c r="BM22" s="267"/>
      <c r="BN22" s="271"/>
      <c r="BO22" s="267"/>
      <c r="BP22" s="267"/>
      <c r="BQ22" s="267"/>
      <c r="BR22" s="267"/>
      <c r="BS22" s="267"/>
      <c r="BT22" s="272">
        <f t="shared" si="2"/>
        <v>44424</v>
      </c>
      <c r="BU22" s="271"/>
      <c r="BV22" s="267"/>
      <c r="BW22" s="273" t="s">
        <v>114</v>
      </c>
      <c r="BX22" s="271"/>
      <c r="BY22" s="274"/>
      <c r="BZ22" s="267"/>
      <c r="CA22" s="271"/>
      <c r="CB22" s="261"/>
      <c r="CC22" s="164"/>
      <c r="CD22" s="261"/>
      <c r="CE22" s="49">
        <v>44244</v>
      </c>
      <c r="CF22" s="164" t="s">
        <v>115</v>
      </c>
      <c r="CG22" s="84">
        <v>1</v>
      </c>
      <c r="CH22" s="168" t="str">
        <f t="shared" ca="1" si="10"/>
        <v>EN EJECUCION</v>
      </c>
      <c r="CI22" s="162">
        <f t="shared" ca="1" si="11"/>
        <v>119</v>
      </c>
      <c r="CJ22" s="153"/>
      <c r="CK22" s="264"/>
      <c r="CL22" s="265"/>
      <c r="CM22" s="265"/>
    </row>
    <row r="23" spans="1:100" s="169" customFormat="1" ht="57" x14ac:dyDescent="0.25">
      <c r="A23" s="257">
        <v>21</v>
      </c>
      <c r="B23" s="84" t="s">
        <v>354</v>
      </c>
      <c r="C23" s="160" t="s">
        <v>355</v>
      </c>
      <c r="D23" s="152" t="s">
        <v>356</v>
      </c>
      <c r="E23" s="153">
        <v>44244</v>
      </c>
      <c r="F23" s="153">
        <v>44244</v>
      </c>
      <c r="G23" s="152" t="s">
        <v>176</v>
      </c>
      <c r="H23" s="84">
        <v>54472</v>
      </c>
      <c r="I23" s="84">
        <v>24778</v>
      </c>
      <c r="J23" s="161" t="s">
        <v>107</v>
      </c>
      <c r="K23" s="161" t="s">
        <v>108</v>
      </c>
      <c r="L23" s="161" t="s">
        <v>116</v>
      </c>
      <c r="M23" s="84" t="s">
        <v>236</v>
      </c>
      <c r="N23" s="152" t="s">
        <v>172</v>
      </c>
      <c r="O23" s="84" t="s">
        <v>174</v>
      </c>
      <c r="P23" s="84" t="s">
        <v>136</v>
      </c>
      <c r="Q23" s="84" t="s">
        <v>138</v>
      </c>
      <c r="R23" s="152" t="s">
        <v>136</v>
      </c>
      <c r="S23" s="162">
        <v>1013637447</v>
      </c>
      <c r="T23" s="84" t="s">
        <v>254</v>
      </c>
      <c r="U23" s="84">
        <v>2105</v>
      </c>
      <c r="V23" s="84" t="s">
        <v>255</v>
      </c>
      <c r="W23" s="84">
        <v>413</v>
      </c>
      <c r="X23" s="153">
        <v>44238</v>
      </c>
      <c r="Y23" s="163">
        <v>40860000</v>
      </c>
      <c r="Z23" s="133">
        <v>13620000</v>
      </c>
      <c r="AA23" s="167">
        <f t="shared" si="8"/>
        <v>2270000</v>
      </c>
      <c r="AB23" s="84">
        <v>430</v>
      </c>
      <c r="AC23" s="164">
        <v>44244</v>
      </c>
      <c r="AD23" s="84">
        <v>6</v>
      </c>
      <c r="AE23" s="164" t="s">
        <v>111</v>
      </c>
      <c r="AF23" s="164">
        <v>44244</v>
      </c>
      <c r="AG23" s="164">
        <v>44426</v>
      </c>
      <c r="AH23" s="84" t="s">
        <v>112</v>
      </c>
      <c r="AI23" s="165">
        <v>44244</v>
      </c>
      <c r="AJ23" s="84" t="s">
        <v>357</v>
      </c>
      <c r="AK23" s="84" t="s">
        <v>137</v>
      </c>
      <c r="AL23" s="153">
        <v>44244</v>
      </c>
      <c r="AM23" s="152" t="s">
        <v>257</v>
      </c>
      <c r="AN23" s="84" t="s">
        <v>111</v>
      </c>
      <c r="AO23" s="84" t="s">
        <v>111</v>
      </c>
      <c r="AP23" s="84" t="s">
        <v>111</v>
      </c>
      <c r="AQ23" s="84" t="s">
        <v>111</v>
      </c>
      <c r="AR23" s="84" t="s">
        <v>4</v>
      </c>
      <c r="AS23" s="166">
        <v>79765033</v>
      </c>
      <c r="AT23" s="214">
        <v>20215320002253</v>
      </c>
      <c r="AU23" s="207"/>
      <c r="AV23" s="207"/>
      <c r="AW23" s="207"/>
      <c r="AX23" s="208"/>
      <c r="AY23" s="209"/>
      <c r="AZ23" s="208"/>
      <c r="BA23" s="204"/>
      <c r="BB23" s="204">
        <f t="shared" si="5"/>
        <v>0</v>
      </c>
      <c r="BC23" s="204">
        <f t="shared" si="1"/>
        <v>13620000</v>
      </c>
      <c r="BD23" s="208"/>
      <c r="BE23" s="210"/>
      <c r="BF23" s="208"/>
      <c r="BG23" s="208"/>
      <c r="BH23" s="211"/>
      <c r="BI23" s="208"/>
      <c r="BJ23" s="208"/>
      <c r="BK23" s="208"/>
      <c r="BL23" s="208"/>
      <c r="BM23" s="208"/>
      <c r="BN23" s="211"/>
      <c r="BO23" s="208"/>
      <c r="BP23" s="208"/>
      <c r="BQ23" s="208"/>
      <c r="BR23" s="208"/>
      <c r="BS23" s="208"/>
      <c r="BT23" s="212">
        <f t="shared" si="2"/>
        <v>44426</v>
      </c>
      <c r="BU23" s="211"/>
      <c r="BV23" s="208"/>
      <c r="BW23" s="211" t="s">
        <v>138</v>
      </c>
      <c r="BX23" s="211" t="s">
        <v>358</v>
      </c>
      <c r="BY23" s="213">
        <v>1023027256</v>
      </c>
      <c r="BZ23" s="208">
        <v>44270</v>
      </c>
      <c r="CA23" s="211" t="s">
        <v>359</v>
      </c>
      <c r="CB23" s="215" t="s">
        <v>187</v>
      </c>
      <c r="CC23" s="164">
        <v>44273</v>
      </c>
      <c r="CD23" s="152" t="s">
        <v>257</v>
      </c>
      <c r="CE23" s="49">
        <v>44244</v>
      </c>
      <c r="CF23" s="164" t="s">
        <v>115</v>
      </c>
      <c r="CG23" s="84">
        <v>1</v>
      </c>
      <c r="CH23" s="168" t="str">
        <f t="shared" ca="1" si="10"/>
        <v>EN EJECUCION</v>
      </c>
      <c r="CI23" s="162">
        <f t="shared" ca="1" si="11"/>
        <v>121</v>
      </c>
      <c r="CJ23" s="153"/>
      <c r="CK23" s="223"/>
      <c r="CL23" s="221"/>
      <c r="CM23" s="221"/>
      <c r="CN23" s="222"/>
      <c r="CO23" s="222"/>
      <c r="CP23" s="222"/>
      <c r="CQ23" s="222"/>
      <c r="CR23" s="222"/>
      <c r="CS23" s="222"/>
      <c r="CT23" s="222"/>
      <c r="CU23" s="222"/>
      <c r="CV23" s="222"/>
    </row>
    <row r="24" spans="1:100" s="169" customFormat="1" ht="34.200000000000003" x14ac:dyDescent="0.25">
      <c r="A24" s="257">
        <v>22</v>
      </c>
      <c r="B24" s="84" t="s">
        <v>360</v>
      </c>
      <c r="C24" s="160" t="s">
        <v>361</v>
      </c>
      <c r="D24" s="152" t="s">
        <v>362</v>
      </c>
      <c r="E24" s="153">
        <v>44244</v>
      </c>
      <c r="F24" s="153">
        <v>44244</v>
      </c>
      <c r="G24" s="152" t="s">
        <v>304</v>
      </c>
      <c r="H24" s="84">
        <v>54554</v>
      </c>
      <c r="I24" s="84">
        <v>24707</v>
      </c>
      <c r="J24" s="161" t="s">
        <v>107</v>
      </c>
      <c r="K24" s="161" t="s">
        <v>108</v>
      </c>
      <c r="L24" s="161" t="s">
        <v>116</v>
      </c>
      <c r="M24" s="84" t="s">
        <v>236</v>
      </c>
      <c r="N24" s="152" t="s">
        <v>139</v>
      </c>
      <c r="O24" s="84" t="s">
        <v>174</v>
      </c>
      <c r="P24" s="84" t="s">
        <v>135</v>
      </c>
      <c r="Q24" s="84" t="s">
        <v>114</v>
      </c>
      <c r="R24" s="152" t="s">
        <v>135</v>
      </c>
      <c r="S24" s="162">
        <v>1109291034</v>
      </c>
      <c r="T24" s="84" t="s">
        <v>254</v>
      </c>
      <c r="U24" s="84">
        <v>2105</v>
      </c>
      <c r="V24" s="84" t="s">
        <v>255</v>
      </c>
      <c r="W24" s="84">
        <v>420</v>
      </c>
      <c r="X24" s="153">
        <v>44242</v>
      </c>
      <c r="Y24" s="163">
        <v>34320000</v>
      </c>
      <c r="Z24" s="133">
        <v>17160000</v>
      </c>
      <c r="AA24" s="167">
        <f t="shared" si="8"/>
        <v>2860000</v>
      </c>
      <c r="AB24" s="84">
        <v>445</v>
      </c>
      <c r="AC24" s="164" t="s">
        <v>307</v>
      </c>
      <c r="AD24" s="84">
        <v>6</v>
      </c>
      <c r="AE24" s="164" t="s">
        <v>111</v>
      </c>
      <c r="AF24" s="164">
        <v>44249</v>
      </c>
      <c r="AG24" s="164">
        <v>44429</v>
      </c>
      <c r="AH24" s="84" t="s">
        <v>112</v>
      </c>
      <c r="AI24" s="165">
        <v>44245</v>
      </c>
      <c r="AJ24" s="84" t="s">
        <v>363</v>
      </c>
      <c r="AK24" s="84" t="s">
        <v>113</v>
      </c>
      <c r="AL24" s="153" t="s">
        <v>307</v>
      </c>
      <c r="AM24" s="152" t="s">
        <v>257</v>
      </c>
      <c r="AN24" s="84" t="s">
        <v>111</v>
      </c>
      <c r="AO24" s="84" t="s">
        <v>111</v>
      </c>
      <c r="AP24" s="84" t="s">
        <v>111</v>
      </c>
      <c r="AQ24" s="84" t="s">
        <v>111</v>
      </c>
      <c r="AR24" s="84" t="s">
        <v>0</v>
      </c>
      <c r="AS24" s="162">
        <v>93290908</v>
      </c>
      <c r="AT24" s="259" t="s">
        <v>111</v>
      </c>
      <c r="AU24" s="275"/>
      <c r="AV24" s="275"/>
      <c r="AW24" s="275"/>
      <c r="AX24" s="276"/>
      <c r="AY24" s="277"/>
      <c r="AZ24" s="276"/>
      <c r="BA24" s="278"/>
      <c r="BB24" s="278">
        <f t="shared" si="5"/>
        <v>0</v>
      </c>
      <c r="BC24" s="278">
        <f t="shared" si="1"/>
        <v>17160000</v>
      </c>
      <c r="BD24" s="276"/>
      <c r="BE24" s="279"/>
      <c r="BF24" s="276"/>
      <c r="BG24" s="276"/>
      <c r="BH24" s="280"/>
      <c r="BI24" s="276"/>
      <c r="BJ24" s="276"/>
      <c r="BK24" s="276"/>
      <c r="BL24" s="276"/>
      <c r="BM24" s="276"/>
      <c r="BN24" s="280"/>
      <c r="BO24" s="276"/>
      <c r="BP24" s="276"/>
      <c r="BQ24" s="276"/>
      <c r="BR24" s="276"/>
      <c r="BS24" s="276"/>
      <c r="BT24" s="281">
        <f t="shared" si="2"/>
        <v>44429</v>
      </c>
      <c r="BU24" s="280"/>
      <c r="BV24" s="276"/>
      <c r="BW24" s="282" t="s">
        <v>114</v>
      </c>
      <c r="BX24" s="280"/>
      <c r="BY24" s="283"/>
      <c r="BZ24" s="276"/>
      <c r="CA24" s="280"/>
      <c r="CB24" s="261"/>
      <c r="CC24" s="164"/>
      <c r="CD24" s="261"/>
      <c r="CE24" s="49">
        <v>44244</v>
      </c>
      <c r="CF24" s="164" t="s">
        <v>115</v>
      </c>
      <c r="CG24" s="84">
        <v>5</v>
      </c>
      <c r="CH24" s="168" t="str">
        <f t="shared" ca="1" si="10"/>
        <v>EN EJECUCION</v>
      </c>
      <c r="CI24" s="162">
        <f t="shared" ca="1" si="11"/>
        <v>124</v>
      </c>
      <c r="CJ24" s="153"/>
      <c r="CK24" s="264"/>
      <c r="CL24" s="265">
        <v>1</v>
      </c>
      <c r="CM24" s="265"/>
    </row>
    <row r="25" spans="1:100" s="169" customFormat="1" ht="34.200000000000003" x14ac:dyDescent="0.25">
      <c r="A25" s="257">
        <v>23</v>
      </c>
      <c r="B25" s="84" t="s">
        <v>364</v>
      </c>
      <c r="C25" s="160" t="s">
        <v>365</v>
      </c>
      <c r="D25" s="152" t="s">
        <v>366</v>
      </c>
      <c r="E25" s="153">
        <v>44244</v>
      </c>
      <c r="F25" s="153">
        <v>44244</v>
      </c>
      <c r="G25" s="152" t="s">
        <v>129</v>
      </c>
      <c r="H25" s="84">
        <v>57064</v>
      </c>
      <c r="I25" s="84">
        <v>25125</v>
      </c>
      <c r="J25" s="161" t="s">
        <v>107</v>
      </c>
      <c r="K25" s="161" t="s">
        <v>108</v>
      </c>
      <c r="L25" s="161" t="s">
        <v>116</v>
      </c>
      <c r="M25" s="84" t="s">
        <v>236</v>
      </c>
      <c r="N25" s="152" t="s">
        <v>142</v>
      </c>
      <c r="O25" s="84" t="s">
        <v>174</v>
      </c>
      <c r="P25" s="84" t="s">
        <v>367</v>
      </c>
      <c r="Q25" s="84" t="s">
        <v>114</v>
      </c>
      <c r="R25" s="152" t="s">
        <v>367</v>
      </c>
      <c r="S25" s="162">
        <v>1136887920</v>
      </c>
      <c r="T25" s="84" t="s">
        <v>254</v>
      </c>
      <c r="U25" s="84">
        <v>2105</v>
      </c>
      <c r="V25" s="84" t="s">
        <v>255</v>
      </c>
      <c r="W25" s="84">
        <v>421</v>
      </c>
      <c r="X25" s="153">
        <v>44243</v>
      </c>
      <c r="Y25" s="163">
        <v>136200000</v>
      </c>
      <c r="Z25" s="133">
        <v>13620000</v>
      </c>
      <c r="AA25" s="167">
        <f t="shared" ref="AA25" si="12">Z25/AD25</f>
        <v>2270000</v>
      </c>
      <c r="AB25" s="84">
        <v>436</v>
      </c>
      <c r="AC25" s="164" t="s">
        <v>368</v>
      </c>
      <c r="AD25" s="84">
        <v>6</v>
      </c>
      <c r="AE25" s="164" t="s">
        <v>111</v>
      </c>
      <c r="AF25" s="164">
        <v>44247</v>
      </c>
      <c r="AG25" s="164">
        <v>44427</v>
      </c>
      <c r="AH25" s="84" t="s">
        <v>112</v>
      </c>
      <c r="AI25" s="165">
        <v>44245</v>
      </c>
      <c r="AJ25" s="84" t="s">
        <v>369</v>
      </c>
      <c r="AK25" s="84" t="s">
        <v>113</v>
      </c>
      <c r="AL25" s="153" t="s">
        <v>370</v>
      </c>
      <c r="AM25" s="152" t="s">
        <v>257</v>
      </c>
      <c r="AN25" s="84" t="s">
        <v>111</v>
      </c>
      <c r="AO25" s="84" t="s">
        <v>111</v>
      </c>
      <c r="AP25" s="84" t="s">
        <v>111</v>
      </c>
      <c r="AQ25" s="84" t="s">
        <v>111</v>
      </c>
      <c r="AR25" s="84" t="s">
        <v>5</v>
      </c>
      <c r="AS25" s="162">
        <v>86065671</v>
      </c>
      <c r="AT25" s="259">
        <v>20215320002393</v>
      </c>
      <c r="AU25" s="259"/>
      <c r="AV25" s="259"/>
      <c r="AW25" s="259"/>
      <c r="AX25" s="164"/>
      <c r="AY25" s="167"/>
      <c r="AZ25" s="164"/>
      <c r="BA25" s="133"/>
      <c r="BB25" s="133">
        <f t="shared" si="5"/>
        <v>0</v>
      </c>
      <c r="BC25" s="133">
        <f t="shared" si="1"/>
        <v>13620000</v>
      </c>
      <c r="BD25" s="164"/>
      <c r="BE25" s="260"/>
      <c r="BF25" s="164"/>
      <c r="BG25" s="164"/>
      <c r="BH25" s="261"/>
      <c r="BI25" s="164"/>
      <c r="BJ25" s="164"/>
      <c r="BK25" s="164"/>
      <c r="BL25" s="164"/>
      <c r="BM25" s="164"/>
      <c r="BN25" s="261"/>
      <c r="BO25" s="164"/>
      <c r="BP25" s="164"/>
      <c r="BQ25" s="164"/>
      <c r="BR25" s="164"/>
      <c r="BS25" s="164"/>
      <c r="BT25" s="262">
        <f t="shared" si="2"/>
        <v>44427</v>
      </c>
      <c r="BU25" s="261"/>
      <c r="BV25" s="164"/>
      <c r="BW25" s="263" t="s">
        <v>114</v>
      </c>
      <c r="BX25" s="261"/>
      <c r="BY25" s="162"/>
      <c r="BZ25" s="164"/>
      <c r="CA25" s="261"/>
      <c r="CB25" s="261"/>
      <c r="CC25" s="164"/>
      <c r="CD25" s="261"/>
      <c r="CE25" s="49">
        <v>44246</v>
      </c>
      <c r="CF25" s="164" t="s">
        <v>115</v>
      </c>
      <c r="CG25" s="84">
        <v>5</v>
      </c>
      <c r="CH25" s="168" t="str">
        <f t="shared" ca="1" si="10"/>
        <v>EN EJECUCION</v>
      </c>
      <c r="CI25" s="162">
        <f t="shared" ca="1" si="11"/>
        <v>122</v>
      </c>
      <c r="CJ25" s="153"/>
      <c r="CK25" s="264"/>
      <c r="CL25" s="265">
        <v>1</v>
      </c>
      <c r="CM25" s="265"/>
    </row>
    <row r="26" spans="1:100" s="6" customFormat="1" ht="34.200000000000003" x14ac:dyDescent="0.25">
      <c r="A26" s="36">
        <v>24</v>
      </c>
      <c r="B26" s="40" t="s">
        <v>371</v>
      </c>
      <c r="C26" s="63" t="s">
        <v>372</v>
      </c>
      <c r="D26" s="64" t="s">
        <v>373</v>
      </c>
      <c r="E26" s="65">
        <v>44245</v>
      </c>
      <c r="F26" s="65">
        <v>44245</v>
      </c>
      <c r="G26" s="64" t="s">
        <v>129</v>
      </c>
      <c r="H26" s="40">
        <v>54670</v>
      </c>
      <c r="I26" s="40">
        <v>24709</v>
      </c>
      <c r="J26" s="66" t="s">
        <v>107</v>
      </c>
      <c r="K26" s="66" t="s">
        <v>108</v>
      </c>
      <c r="L26" s="66" t="s">
        <v>109</v>
      </c>
      <c r="M26" s="40" t="s">
        <v>236</v>
      </c>
      <c r="N26" s="64" t="s">
        <v>123</v>
      </c>
      <c r="O26" s="40" t="s">
        <v>174</v>
      </c>
      <c r="P26" s="40" t="s">
        <v>374</v>
      </c>
      <c r="Q26" s="44" t="s">
        <v>114</v>
      </c>
      <c r="R26" s="64" t="s">
        <v>374</v>
      </c>
      <c r="S26" s="67">
        <v>1015440025</v>
      </c>
      <c r="T26" s="40" t="s">
        <v>254</v>
      </c>
      <c r="U26" s="40">
        <v>2105</v>
      </c>
      <c r="V26" s="40" t="s">
        <v>255</v>
      </c>
      <c r="W26" s="40">
        <v>422</v>
      </c>
      <c r="X26" s="65">
        <v>44244</v>
      </c>
      <c r="Y26" s="68">
        <v>33480000</v>
      </c>
      <c r="Z26" s="72">
        <v>33480000</v>
      </c>
      <c r="AA26" s="82">
        <f t="shared" si="8"/>
        <v>5580000</v>
      </c>
      <c r="AB26" s="40">
        <v>440</v>
      </c>
      <c r="AC26" s="69">
        <v>44249</v>
      </c>
      <c r="AD26" s="40">
        <v>6</v>
      </c>
      <c r="AE26" s="69" t="s">
        <v>111</v>
      </c>
      <c r="AF26" s="69">
        <v>44247</v>
      </c>
      <c r="AG26" s="69">
        <v>44427</v>
      </c>
      <c r="AH26" s="40" t="s">
        <v>112</v>
      </c>
      <c r="AI26" s="157">
        <v>44246</v>
      </c>
      <c r="AJ26" s="40" t="s">
        <v>375</v>
      </c>
      <c r="AK26" s="40" t="s">
        <v>113</v>
      </c>
      <c r="AL26" s="65">
        <v>44249</v>
      </c>
      <c r="AM26" s="64" t="s">
        <v>257</v>
      </c>
      <c r="AN26" s="40" t="s">
        <v>111</v>
      </c>
      <c r="AO26" s="40" t="s">
        <v>111</v>
      </c>
      <c r="AP26" s="40" t="s">
        <v>111</v>
      </c>
      <c r="AQ26" s="40" t="s">
        <v>111</v>
      </c>
      <c r="AR26" s="40" t="s">
        <v>12</v>
      </c>
      <c r="AS26" s="67"/>
      <c r="AT26" s="71">
        <v>20215320002423</v>
      </c>
      <c r="AU26" s="71"/>
      <c r="AV26" s="71"/>
      <c r="AW26" s="71"/>
      <c r="AX26" s="69"/>
      <c r="AY26" s="82"/>
      <c r="AZ26" s="69"/>
      <c r="BA26" s="72"/>
      <c r="BB26" s="73">
        <f t="shared" ref="BB26:BB73" si="13">BA26+AY26</f>
        <v>0</v>
      </c>
      <c r="BC26" s="73">
        <f t="shared" si="1"/>
        <v>33480000</v>
      </c>
      <c r="BD26" s="69"/>
      <c r="BE26" s="74"/>
      <c r="BF26" s="69"/>
      <c r="BG26" s="69"/>
      <c r="BH26" s="75"/>
      <c r="BI26" s="69"/>
      <c r="BJ26" s="69"/>
      <c r="BK26" s="69"/>
      <c r="BL26" s="69"/>
      <c r="BM26" s="69"/>
      <c r="BN26" s="75"/>
      <c r="BO26" s="69"/>
      <c r="BP26" s="69"/>
      <c r="BQ26" s="69"/>
      <c r="BR26" s="69"/>
      <c r="BS26" s="69"/>
      <c r="BT26" s="76">
        <f t="shared" si="2"/>
        <v>44427</v>
      </c>
      <c r="BU26" s="75"/>
      <c r="BV26" s="69"/>
      <c r="BW26" s="55" t="s">
        <v>114</v>
      </c>
      <c r="BX26" s="75"/>
      <c r="BY26" s="67"/>
      <c r="BZ26" s="69"/>
      <c r="CA26" s="75"/>
      <c r="CB26" s="75"/>
      <c r="CC26" s="69"/>
      <c r="CD26" s="75"/>
      <c r="CE26" s="49">
        <v>44246</v>
      </c>
      <c r="CF26" s="69" t="s">
        <v>115</v>
      </c>
      <c r="CG26" s="40">
        <v>1</v>
      </c>
      <c r="CH26" s="78" t="str">
        <f t="shared" ca="1" si="10"/>
        <v>EN EJECUCION</v>
      </c>
      <c r="CI26" s="67">
        <f t="shared" ca="1" si="11"/>
        <v>122</v>
      </c>
      <c r="CJ26" s="65"/>
      <c r="CK26" s="79"/>
      <c r="CL26" s="80"/>
      <c r="CM26" s="80"/>
    </row>
    <row r="27" spans="1:100" s="6" customFormat="1" ht="79.8" x14ac:dyDescent="0.25">
      <c r="A27" s="36">
        <v>25</v>
      </c>
      <c r="B27" s="40" t="s">
        <v>376</v>
      </c>
      <c r="C27" s="63" t="s">
        <v>377</v>
      </c>
      <c r="D27" s="64" t="s">
        <v>378</v>
      </c>
      <c r="E27" s="65">
        <v>44246</v>
      </c>
      <c r="F27" s="65">
        <v>44246</v>
      </c>
      <c r="G27" s="64" t="s">
        <v>176</v>
      </c>
      <c r="H27" s="40">
        <v>54684</v>
      </c>
      <c r="I27" s="40">
        <v>24224</v>
      </c>
      <c r="J27" s="66" t="s">
        <v>107</v>
      </c>
      <c r="K27" s="66" t="s">
        <v>108</v>
      </c>
      <c r="L27" s="66" t="s">
        <v>109</v>
      </c>
      <c r="M27" s="40" t="s">
        <v>236</v>
      </c>
      <c r="N27" s="64" t="s">
        <v>379</v>
      </c>
      <c r="O27" s="40" t="s">
        <v>174</v>
      </c>
      <c r="P27" s="40" t="s">
        <v>175</v>
      </c>
      <c r="Q27" s="44" t="s">
        <v>114</v>
      </c>
      <c r="R27" s="64" t="s">
        <v>175</v>
      </c>
      <c r="S27" s="67">
        <v>52426849</v>
      </c>
      <c r="T27" s="40" t="s">
        <v>254</v>
      </c>
      <c r="U27" s="40">
        <v>2105</v>
      </c>
      <c r="V27" s="40" t="s">
        <v>255</v>
      </c>
      <c r="W27" s="40">
        <v>429</v>
      </c>
      <c r="X27" s="65">
        <v>44244</v>
      </c>
      <c r="Y27" s="68">
        <v>50040000</v>
      </c>
      <c r="Z27" s="72">
        <v>25020000</v>
      </c>
      <c r="AA27" s="82">
        <f t="shared" si="8"/>
        <v>4170000</v>
      </c>
      <c r="AB27" s="40">
        <v>437</v>
      </c>
      <c r="AC27" s="69">
        <v>44247</v>
      </c>
      <c r="AD27" s="40">
        <v>6</v>
      </c>
      <c r="AE27" s="69" t="s">
        <v>111</v>
      </c>
      <c r="AF27" s="69">
        <v>44249</v>
      </c>
      <c r="AG27" s="69">
        <v>44429</v>
      </c>
      <c r="AH27" s="40" t="s">
        <v>112</v>
      </c>
      <c r="AI27" s="157">
        <v>44246</v>
      </c>
      <c r="AJ27" s="40" t="s">
        <v>380</v>
      </c>
      <c r="AK27" s="40" t="s">
        <v>187</v>
      </c>
      <c r="AL27" s="65">
        <v>44249</v>
      </c>
      <c r="AM27" s="64" t="s">
        <v>257</v>
      </c>
      <c r="AN27" s="40" t="s">
        <v>111</v>
      </c>
      <c r="AO27" s="40" t="s">
        <v>111</v>
      </c>
      <c r="AP27" s="40" t="s">
        <v>111</v>
      </c>
      <c r="AQ27" s="40" t="s">
        <v>111</v>
      </c>
      <c r="AR27" s="40" t="s">
        <v>16</v>
      </c>
      <c r="AS27" s="67">
        <v>1010192128</v>
      </c>
      <c r="AT27" s="71">
        <v>20215320002473</v>
      </c>
      <c r="AU27" s="71"/>
      <c r="AV27" s="71"/>
      <c r="AW27" s="71"/>
      <c r="AX27" s="69"/>
      <c r="AY27" s="82"/>
      <c r="AZ27" s="69"/>
      <c r="BA27" s="72"/>
      <c r="BB27" s="73">
        <f t="shared" si="13"/>
        <v>0</v>
      </c>
      <c r="BC27" s="73">
        <f t="shared" si="1"/>
        <v>25020000</v>
      </c>
      <c r="BD27" s="69"/>
      <c r="BE27" s="74"/>
      <c r="BF27" s="69"/>
      <c r="BG27" s="69"/>
      <c r="BH27" s="75"/>
      <c r="BI27" s="69"/>
      <c r="BJ27" s="69"/>
      <c r="BK27" s="69"/>
      <c r="BL27" s="69"/>
      <c r="BM27" s="69"/>
      <c r="BN27" s="75"/>
      <c r="BO27" s="69"/>
      <c r="BP27" s="69"/>
      <c r="BQ27" s="69"/>
      <c r="BR27" s="69"/>
      <c r="BS27" s="69"/>
      <c r="BT27" s="76">
        <f t="shared" si="2"/>
        <v>44429</v>
      </c>
      <c r="BU27" s="75"/>
      <c r="BV27" s="69"/>
      <c r="BW27" s="55" t="s">
        <v>114</v>
      </c>
      <c r="BX27" s="75"/>
      <c r="BY27" s="67"/>
      <c r="BZ27" s="69"/>
      <c r="CA27" s="75"/>
      <c r="CB27" s="75"/>
      <c r="CC27" s="69"/>
      <c r="CD27" s="75"/>
      <c r="CE27" s="49">
        <v>44249</v>
      </c>
      <c r="CF27" s="69" t="s">
        <v>115</v>
      </c>
      <c r="CG27" s="40">
        <v>1</v>
      </c>
      <c r="CH27" s="78" t="str">
        <f t="shared" ca="1" si="10"/>
        <v>EN EJECUCION</v>
      </c>
      <c r="CI27" s="67">
        <f t="shared" ca="1" si="11"/>
        <v>124</v>
      </c>
      <c r="CJ27" s="65"/>
      <c r="CK27" s="79"/>
      <c r="CL27" s="80"/>
      <c r="CM27" s="80"/>
    </row>
    <row r="28" spans="1:100" s="6" customFormat="1" ht="45.6" x14ac:dyDescent="0.25">
      <c r="A28" s="36">
        <v>26</v>
      </c>
      <c r="B28" s="40" t="s">
        <v>381</v>
      </c>
      <c r="C28" s="63" t="s">
        <v>382</v>
      </c>
      <c r="D28" s="64" t="s">
        <v>383</v>
      </c>
      <c r="E28" s="65">
        <v>44246</v>
      </c>
      <c r="F28" s="65">
        <v>44246</v>
      </c>
      <c r="G28" s="64" t="s">
        <v>129</v>
      </c>
      <c r="H28" s="40">
        <v>54639</v>
      </c>
      <c r="I28" s="40">
        <v>24225</v>
      </c>
      <c r="J28" s="66" t="s">
        <v>107</v>
      </c>
      <c r="K28" s="66" t="s">
        <v>108</v>
      </c>
      <c r="L28" s="66" t="s">
        <v>109</v>
      </c>
      <c r="M28" s="40" t="s">
        <v>236</v>
      </c>
      <c r="N28" s="64" t="s">
        <v>384</v>
      </c>
      <c r="O28" s="40" t="s">
        <v>174</v>
      </c>
      <c r="P28" s="40" t="s">
        <v>155</v>
      </c>
      <c r="Q28" s="44" t="s">
        <v>114</v>
      </c>
      <c r="R28" s="64" t="s">
        <v>155</v>
      </c>
      <c r="S28" s="67">
        <v>65716349</v>
      </c>
      <c r="T28" s="40" t="s">
        <v>254</v>
      </c>
      <c r="U28" s="40">
        <v>2105</v>
      </c>
      <c r="V28" s="40" t="s">
        <v>255</v>
      </c>
      <c r="W28" s="40">
        <v>426</v>
      </c>
      <c r="X28" s="65">
        <v>44244</v>
      </c>
      <c r="Y28" s="68">
        <v>52800000</v>
      </c>
      <c r="Z28" s="72">
        <v>52800000</v>
      </c>
      <c r="AA28" s="82">
        <f t="shared" si="8"/>
        <v>8800000</v>
      </c>
      <c r="AB28" s="40">
        <v>442</v>
      </c>
      <c r="AC28" s="69">
        <v>44249</v>
      </c>
      <c r="AD28" s="40">
        <v>6</v>
      </c>
      <c r="AE28" s="69" t="s">
        <v>111</v>
      </c>
      <c r="AF28" s="69">
        <v>44246</v>
      </c>
      <c r="AG28" s="69">
        <v>44426</v>
      </c>
      <c r="AH28" s="40" t="s">
        <v>112</v>
      </c>
      <c r="AI28" s="157">
        <v>44246</v>
      </c>
      <c r="AJ28" s="40" t="s">
        <v>385</v>
      </c>
      <c r="AK28" s="40" t="s">
        <v>113</v>
      </c>
      <c r="AL28" s="65">
        <v>44246</v>
      </c>
      <c r="AM28" s="64" t="s">
        <v>257</v>
      </c>
      <c r="AN28" s="40" t="s">
        <v>111</v>
      </c>
      <c r="AO28" s="40" t="s">
        <v>111</v>
      </c>
      <c r="AP28" s="40" t="s">
        <v>111</v>
      </c>
      <c r="AQ28" s="40" t="s">
        <v>111</v>
      </c>
      <c r="AR28" s="40" t="s">
        <v>13</v>
      </c>
      <c r="AS28" s="67">
        <v>1112905112</v>
      </c>
      <c r="AT28" s="71">
        <v>20215320002403</v>
      </c>
      <c r="AU28" s="71"/>
      <c r="AV28" s="71"/>
      <c r="AW28" s="71"/>
      <c r="AX28" s="69"/>
      <c r="AY28" s="82"/>
      <c r="AZ28" s="69"/>
      <c r="BA28" s="72"/>
      <c r="BB28" s="73">
        <f t="shared" si="13"/>
        <v>0</v>
      </c>
      <c r="BC28" s="73">
        <f t="shared" si="1"/>
        <v>52800000</v>
      </c>
      <c r="BD28" s="69"/>
      <c r="BE28" s="74"/>
      <c r="BF28" s="69"/>
      <c r="BG28" s="69"/>
      <c r="BH28" s="75"/>
      <c r="BI28" s="69"/>
      <c r="BJ28" s="69"/>
      <c r="BK28" s="69"/>
      <c r="BL28" s="69"/>
      <c r="BM28" s="69"/>
      <c r="BN28" s="75"/>
      <c r="BO28" s="69"/>
      <c r="BP28" s="69"/>
      <c r="BQ28" s="69"/>
      <c r="BR28" s="69"/>
      <c r="BS28" s="69"/>
      <c r="BT28" s="76">
        <f t="shared" si="2"/>
        <v>44426</v>
      </c>
      <c r="BU28" s="75"/>
      <c r="BV28" s="69"/>
      <c r="BW28" s="55" t="s">
        <v>114</v>
      </c>
      <c r="BX28" s="75"/>
      <c r="BY28" s="67"/>
      <c r="BZ28" s="69"/>
      <c r="CA28" s="75"/>
      <c r="CB28" s="75"/>
      <c r="CC28" s="69"/>
      <c r="CD28" s="75"/>
      <c r="CE28" s="70">
        <v>44246</v>
      </c>
      <c r="CF28" s="69" t="s">
        <v>115</v>
      </c>
      <c r="CG28" s="40">
        <v>1</v>
      </c>
      <c r="CH28" s="78" t="str">
        <f t="shared" ca="1" si="10"/>
        <v>EN EJECUCION</v>
      </c>
      <c r="CI28" s="67">
        <f t="shared" ca="1" si="11"/>
        <v>121</v>
      </c>
      <c r="CJ28" s="65"/>
      <c r="CK28" s="79"/>
      <c r="CL28" s="80"/>
      <c r="CM28" s="80"/>
    </row>
    <row r="29" spans="1:100" s="6" customFormat="1" ht="45.6" x14ac:dyDescent="0.25">
      <c r="A29" s="36">
        <v>27</v>
      </c>
      <c r="B29" s="40" t="s">
        <v>354</v>
      </c>
      <c r="C29" s="63" t="s">
        <v>386</v>
      </c>
      <c r="D29" s="64" t="s">
        <v>387</v>
      </c>
      <c r="E29" s="65">
        <v>44246</v>
      </c>
      <c r="F29" s="65">
        <v>44246</v>
      </c>
      <c r="G29" s="64" t="s">
        <v>176</v>
      </c>
      <c r="H29" s="40">
        <v>54472</v>
      </c>
      <c r="I29" s="40">
        <v>24778</v>
      </c>
      <c r="J29" s="66" t="s">
        <v>107</v>
      </c>
      <c r="K29" s="66" t="s">
        <v>108</v>
      </c>
      <c r="L29" s="66" t="s">
        <v>116</v>
      </c>
      <c r="M29" s="40" t="s">
        <v>236</v>
      </c>
      <c r="N29" s="64" t="s">
        <v>172</v>
      </c>
      <c r="O29" s="40" t="s">
        <v>174</v>
      </c>
      <c r="P29" s="40" t="s">
        <v>122</v>
      </c>
      <c r="Q29" s="44" t="s">
        <v>114</v>
      </c>
      <c r="R29" s="64" t="s">
        <v>122</v>
      </c>
      <c r="S29" s="67">
        <v>19347325</v>
      </c>
      <c r="T29" s="40" t="s">
        <v>254</v>
      </c>
      <c r="U29" s="40">
        <v>2105</v>
      </c>
      <c r="V29" s="40" t="s">
        <v>255</v>
      </c>
      <c r="W29" s="40">
        <v>413</v>
      </c>
      <c r="X29" s="65">
        <v>44238</v>
      </c>
      <c r="Y29" s="68">
        <v>40860000</v>
      </c>
      <c r="Z29" s="72">
        <v>13620000</v>
      </c>
      <c r="AA29" s="82">
        <f t="shared" si="8"/>
        <v>2270000</v>
      </c>
      <c r="AB29" s="40">
        <v>439</v>
      </c>
      <c r="AC29" s="69">
        <v>44247</v>
      </c>
      <c r="AD29" s="40">
        <v>6</v>
      </c>
      <c r="AE29" s="69" t="s">
        <v>111</v>
      </c>
      <c r="AF29" s="69">
        <v>44253</v>
      </c>
      <c r="AG29" s="69">
        <v>44429</v>
      </c>
      <c r="AH29" s="40" t="s">
        <v>112</v>
      </c>
      <c r="AI29" s="157">
        <v>44247</v>
      </c>
      <c r="AJ29" s="40" t="s">
        <v>388</v>
      </c>
      <c r="AK29" s="40" t="s">
        <v>113</v>
      </c>
      <c r="AL29" s="65">
        <v>44252</v>
      </c>
      <c r="AM29" s="64" t="s">
        <v>257</v>
      </c>
      <c r="AN29" s="40" t="s">
        <v>111</v>
      </c>
      <c r="AO29" s="40" t="s">
        <v>111</v>
      </c>
      <c r="AP29" s="40" t="s">
        <v>111</v>
      </c>
      <c r="AQ29" s="40" t="s">
        <v>111</v>
      </c>
      <c r="AR29" s="98" t="s">
        <v>2</v>
      </c>
      <c r="AS29" s="203">
        <v>9652614</v>
      </c>
      <c r="AT29" s="71">
        <v>20215320002873</v>
      </c>
      <c r="AU29" s="71"/>
      <c r="AV29" s="71"/>
      <c r="AW29" s="71"/>
      <c r="AX29" s="69"/>
      <c r="AY29" s="82"/>
      <c r="AZ29" s="69"/>
      <c r="BA29" s="72"/>
      <c r="BB29" s="73">
        <f t="shared" si="13"/>
        <v>0</v>
      </c>
      <c r="BC29" s="73">
        <f t="shared" si="1"/>
        <v>13620000</v>
      </c>
      <c r="BD29" s="69"/>
      <c r="BE29" s="74"/>
      <c r="BF29" s="69"/>
      <c r="BG29" s="69"/>
      <c r="BH29" s="75"/>
      <c r="BI29" s="69"/>
      <c r="BJ29" s="69"/>
      <c r="BK29" s="69"/>
      <c r="BL29" s="69"/>
      <c r="BM29" s="69"/>
      <c r="BN29" s="75"/>
      <c r="BO29" s="69"/>
      <c r="BP29" s="69"/>
      <c r="BQ29" s="69"/>
      <c r="BR29" s="69"/>
      <c r="BS29" s="69"/>
      <c r="BT29" s="76">
        <f t="shared" si="2"/>
        <v>44429</v>
      </c>
      <c r="BU29" s="75"/>
      <c r="BV29" s="69"/>
      <c r="BW29" s="55" t="s">
        <v>114</v>
      </c>
      <c r="BX29" s="75"/>
      <c r="BY29" s="67"/>
      <c r="BZ29" s="69"/>
      <c r="CA29" s="75"/>
      <c r="CB29" s="75"/>
      <c r="CC29" s="69"/>
      <c r="CD29" s="75"/>
      <c r="CE29" s="70">
        <v>44251</v>
      </c>
      <c r="CF29" s="69" t="s">
        <v>115</v>
      </c>
      <c r="CG29" s="40">
        <v>1</v>
      </c>
      <c r="CH29" s="78" t="str">
        <f t="shared" ca="1" si="10"/>
        <v>EN EJECUCION</v>
      </c>
      <c r="CI29" s="67">
        <f t="shared" ca="1" si="11"/>
        <v>124</v>
      </c>
      <c r="CJ29" s="65"/>
      <c r="CK29" s="79"/>
      <c r="CL29" s="80"/>
      <c r="CM29" s="80"/>
    </row>
    <row r="30" spans="1:100" s="6" customFormat="1" ht="57" x14ac:dyDescent="0.25">
      <c r="A30" s="36">
        <v>28</v>
      </c>
      <c r="B30" s="40" t="s">
        <v>389</v>
      </c>
      <c r="C30" s="63" t="s">
        <v>390</v>
      </c>
      <c r="D30" s="64" t="s">
        <v>391</v>
      </c>
      <c r="E30" s="65">
        <v>44246</v>
      </c>
      <c r="F30" s="65">
        <v>44246</v>
      </c>
      <c r="G30" s="64" t="s">
        <v>129</v>
      </c>
      <c r="H30" s="40">
        <v>54513</v>
      </c>
      <c r="I30" s="40">
        <v>24968</v>
      </c>
      <c r="J30" s="66" t="s">
        <v>107</v>
      </c>
      <c r="K30" s="66" t="s">
        <v>108</v>
      </c>
      <c r="L30" s="66" t="s">
        <v>116</v>
      </c>
      <c r="M30" s="40" t="s">
        <v>236</v>
      </c>
      <c r="N30" s="64" t="s">
        <v>392</v>
      </c>
      <c r="O30" s="40" t="s">
        <v>174</v>
      </c>
      <c r="P30" s="40" t="s">
        <v>189</v>
      </c>
      <c r="Q30" s="44" t="s">
        <v>114</v>
      </c>
      <c r="R30" s="64" t="s">
        <v>189</v>
      </c>
      <c r="S30" s="67">
        <v>52039924</v>
      </c>
      <c r="T30" s="40" t="s">
        <v>254</v>
      </c>
      <c r="U30" s="40">
        <v>2105</v>
      </c>
      <c r="V30" s="40" t="s">
        <v>255</v>
      </c>
      <c r="W30" s="40">
        <v>417</v>
      </c>
      <c r="X30" s="65">
        <v>44238</v>
      </c>
      <c r="Y30" s="68">
        <v>13620000</v>
      </c>
      <c r="Z30" s="72">
        <v>13620000</v>
      </c>
      <c r="AA30" s="82">
        <f t="shared" si="8"/>
        <v>2270000</v>
      </c>
      <c r="AB30" s="40">
        <v>449</v>
      </c>
      <c r="AC30" s="69">
        <v>44250</v>
      </c>
      <c r="AD30" s="40">
        <v>6</v>
      </c>
      <c r="AE30" s="69" t="s">
        <v>111</v>
      </c>
      <c r="AF30" s="69">
        <v>44250</v>
      </c>
      <c r="AG30" s="69">
        <v>44430</v>
      </c>
      <c r="AH30" s="40" t="s">
        <v>112</v>
      </c>
      <c r="AI30" s="157">
        <v>44249</v>
      </c>
      <c r="AJ30" s="40" t="s">
        <v>393</v>
      </c>
      <c r="AK30" s="40" t="s">
        <v>113</v>
      </c>
      <c r="AL30" s="65">
        <v>44250</v>
      </c>
      <c r="AM30" s="64" t="s">
        <v>257</v>
      </c>
      <c r="AN30" s="40" t="s">
        <v>111</v>
      </c>
      <c r="AO30" s="40" t="s">
        <v>111</v>
      </c>
      <c r="AP30" s="40" t="s">
        <v>111</v>
      </c>
      <c r="AQ30" s="40" t="s">
        <v>111</v>
      </c>
      <c r="AR30" s="98" t="s">
        <v>2</v>
      </c>
      <c r="AS30" s="203">
        <v>9652614</v>
      </c>
      <c r="AT30" s="71">
        <v>20215320002813</v>
      </c>
      <c r="AU30" s="71"/>
      <c r="AV30" s="71"/>
      <c r="AW30" s="71"/>
      <c r="AX30" s="69"/>
      <c r="AY30" s="82"/>
      <c r="AZ30" s="69"/>
      <c r="BA30" s="72"/>
      <c r="BB30" s="73">
        <f t="shared" si="13"/>
        <v>0</v>
      </c>
      <c r="BC30" s="73">
        <f t="shared" si="1"/>
        <v>13620000</v>
      </c>
      <c r="BD30" s="69"/>
      <c r="BE30" s="74"/>
      <c r="BF30" s="69"/>
      <c r="BG30" s="69"/>
      <c r="BH30" s="75"/>
      <c r="BI30" s="69"/>
      <c r="BJ30" s="69"/>
      <c r="BK30" s="69"/>
      <c r="BL30" s="69"/>
      <c r="BM30" s="69"/>
      <c r="BN30" s="75"/>
      <c r="BO30" s="69"/>
      <c r="BP30" s="69"/>
      <c r="BQ30" s="69"/>
      <c r="BR30" s="69"/>
      <c r="BS30" s="69"/>
      <c r="BT30" s="76">
        <f t="shared" si="2"/>
        <v>44430</v>
      </c>
      <c r="BU30" s="75"/>
      <c r="BV30" s="69"/>
      <c r="BW30" s="55" t="s">
        <v>114</v>
      </c>
      <c r="BX30" s="75"/>
      <c r="BY30" s="67"/>
      <c r="BZ30" s="69"/>
      <c r="CA30" s="75"/>
      <c r="CB30" s="75"/>
      <c r="CC30" s="69"/>
      <c r="CD30" s="75"/>
      <c r="CE30" s="70">
        <v>44247</v>
      </c>
      <c r="CF30" s="69" t="s">
        <v>115</v>
      </c>
      <c r="CG30" s="40">
        <v>1</v>
      </c>
      <c r="CH30" s="78" t="str">
        <f t="shared" ca="1" si="10"/>
        <v>EN EJECUCION</v>
      </c>
      <c r="CI30" s="67">
        <f t="shared" ca="1" si="11"/>
        <v>125</v>
      </c>
      <c r="CJ30" s="65"/>
      <c r="CK30" s="79"/>
      <c r="CL30" s="80"/>
      <c r="CM30" s="80"/>
    </row>
    <row r="31" spans="1:100" s="6" customFormat="1" ht="34.200000000000003" x14ac:dyDescent="0.25">
      <c r="A31" s="36">
        <v>29</v>
      </c>
      <c r="B31" s="40" t="s">
        <v>394</v>
      </c>
      <c r="C31" s="256" t="s">
        <v>395</v>
      </c>
      <c r="D31" s="64" t="s">
        <v>396</v>
      </c>
      <c r="E31" s="65"/>
      <c r="F31" s="65"/>
      <c r="G31" s="64"/>
      <c r="H31" s="84">
        <v>54469</v>
      </c>
      <c r="I31" s="40">
        <v>24266</v>
      </c>
      <c r="J31" s="66" t="s">
        <v>107</v>
      </c>
      <c r="K31" s="66" t="s">
        <v>108</v>
      </c>
      <c r="L31" s="66" t="s">
        <v>116</v>
      </c>
      <c r="M31" s="40" t="s">
        <v>236</v>
      </c>
      <c r="N31" s="64" t="s">
        <v>143</v>
      </c>
      <c r="O31" s="40" t="s">
        <v>174</v>
      </c>
      <c r="P31" s="40" t="s">
        <v>156</v>
      </c>
      <c r="Q31" s="44" t="s">
        <v>114</v>
      </c>
      <c r="R31" s="64" t="s">
        <v>156</v>
      </c>
      <c r="S31" s="67">
        <v>79938600</v>
      </c>
      <c r="T31" s="71" t="s">
        <v>254</v>
      </c>
      <c r="U31" s="40">
        <v>2105</v>
      </c>
      <c r="V31" s="40" t="s">
        <v>255</v>
      </c>
      <c r="W31" s="40">
        <v>414</v>
      </c>
      <c r="X31" s="65">
        <v>44238</v>
      </c>
      <c r="Y31" s="68">
        <v>334800000</v>
      </c>
      <c r="Z31" s="72">
        <v>33480000</v>
      </c>
      <c r="AA31" s="82">
        <f t="shared" si="8"/>
        <v>5580000</v>
      </c>
      <c r="AB31" s="40">
        <v>459</v>
      </c>
      <c r="AC31" s="69" t="s">
        <v>308</v>
      </c>
      <c r="AD31" s="40">
        <v>6</v>
      </c>
      <c r="AE31" s="69" t="s">
        <v>111</v>
      </c>
      <c r="AF31" s="69">
        <v>44256</v>
      </c>
      <c r="AG31" s="69">
        <v>44439</v>
      </c>
      <c r="AH31" s="40" t="s">
        <v>112</v>
      </c>
      <c r="AI31" s="157" t="s">
        <v>309</v>
      </c>
      <c r="AJ31" s="40" t="s">
        <v>397</v>
      </c>
      <c r="AK31" s="40" t="s">
        <v>113</v>
      </c>
      <c r="AL31" s="65">
        <v>44255</v>
      </c>
      <c r="AM31" s="64" t="s">
        <v>257</v>
      </c>
      <c r="AN31" s="40" t="s">
        <v>111</v>
      </c>
      <c r="AO31" s="40" t="s">
        <v>111</v>
      </c>
      <c r="AP31" s="40" t="s">
        <v>111</v>
      </c>
      <c r="AQ31" s="40" t="s">
        <v>111</v>
      </c>
      <c r="AR31" s="40" t="s">
        <v>1</v>
      </c>
      <c r="AS31" s="67">
        <v>19369960</v>
      </c>
      <c r="AT31" s="71">
        <v>20215320003833</v>
      </c>
      <c r="AU31" s="71"/>
      <c r="AV31" s="71"/>
      <c r="AW31" s="71"/>
      <c r="AX31" s="69"/>
      <c r="AY31" s="82"/>
      <c r="AZ31" s="69"/>
      <c r="BA31" s="72"/>
      <c r="BB31" s="73">
        <f t="shared" si="13"/>
        <v>0</v>
      </c>
      <c r="BC31" s="73">
        <f t="shared" si="1"/>
        <v>33480000</v>
      </c>
      <c r="BD31" s="69"/>
      <c r="BE31" s="74"/>
      <c r="BF31" s="69"/>
      <c r="BG31" s="69"/>
      <c r="BH31" s="75"/>
      <c r="BI31" s="69"/>
      <c r="BJ31" s="69"/>
      <c r="BK31" s="69"/>
      <c r="BL31" s="69"/>
      <c r="BM31" s="69"/>
      <c r="BN31" s="75"/>
      <c r="BO31" s="69"/>
      <c r="BP31" s="69"/>
      <c r="BQ31" s="69"/>
      <c r="BR31" s="69"/>
      <c r="BS31" s="69"/>
      <c r="BT31" s="76">
        <f t="shared" si="2"/>
        <v>44439</v>
      </c>
      <c r="BU31" s="75"/>
      <c r="BV31" s="69"/>
      <c r="BW31" s="55" t="s">
        <v>114</v>
      </c>
      <c r="BX31" s="75"/>
      <c r="BY31" s="67"/>
      <c r="BZ31" s="69"/>
      <c r="CA31" s="75"/>
      <c r="CB31" s="75"/>
      <c r="CC31" s="69"/>
      <c r="CD31" s="75"/>
      <c r="CE31" s="70">
        <v>44253</v>
      </c>
      <c r="CF31" s="69" t="s">
        <v>115</v>
      </c>
      <c r="CG31" s="84">
        <v>3</v>
      </c>
      <c r="CH31" s="78" t="str">
        <f t="shared" ca="1" si="10"/>
        <v>EN EJECUCION</v>
      </c>
      <c r="CI31" s="67">
        <f t="shared" ca="1" si="11"/>
        <v>134</v>
      </c>
      <c r="CJ31" s="65"/>
      <c r="CK31" s="123"/>
      <c r="CL31" s="80"/>
      <c r="CM31" s="80"/>
      <c r="CN31" s="6">
        <v>5</v>
      </c>
    </row>
    <row r="32" spans="1:100" s="6" customFormat="1" ht="102.75" customHeight="1" x14ac:dyDescent="0.25">
      <c r="A32" s="36">
        <v>30</v>
      </c>
      <c r="B32" s="40" t="s">
        <v>398</v>
      </c>
      <c r="C32" s="63" t="s">
        <v>399</v>
      </c>
      <c r="D32" s="64" t="s">
        <v>400</v>
      </c>
      <c r="E32" s="65"/>
      <c r="F32" s="64"/>
      <c r="G32" s="64"/>
      <c r="H32" s="40">
        <v>54859</v>
      </c>
      <c r="I32" s="40">
        <v>23719</v>
      </c>
      <c r="J32" s="66" t="s">
        <v>107</v>
      </c>
      <c r="K32" s="66" t="s">
        <v>108</v>
      </c>
      <c r="L32" s="66" t="s">
        <v>116</v>
      </c>
      <c r="M32" s="40" t="s">
        <v>236</v>
      </c>
      <c r="N32" s="64" t="s">
        <v>169</v>
      </c>
      <c r="O32" s="40" t="s">
        <v>174</v>
      </c>
      <c r="P32" s="40" t="s">
        <v>170</v>
      </c>
      <c r="Q32" s="44" t="s">
        <v>114</v>
      </c>
      <c r="R32" s="64" t="s">
        <v>170</v>
      </c>
      <c r="S32" s="67">
        <v>1233500040</v>
      </c>
      <c r="T32" s="71" t="s">
        <v>401</v>
      </c>
      <c r="U32" s="40">
        <v>2081</v>
      </c>
      <c r="V32" s="40" t="s">
        <v>402</v>
      </c>
      <c r="W32" s="40">
        <v>433</v>
      </c>
      <c r="X32" s="65">
        <v>44244</v>
      </c>
      <c r="Y32" s="68">
        <v>19560000</v>
      </c>
      <c r="Z32" s="72">
        <v>19560000</v>
      </c>
      <c r="AA32" s="82">
        <f t="shared" si="8"/>
        <v>3260000</v>
      </c>
      <c r="AB32" s="40">
        <v>463</v>
      </c>
      <c r="AC32" s="69">
        <v>44251</v>
      </c>
      <c r="AD32" s="40">
        <v>6</v>
      </c>
      <c r="AE32" s="69" t="s">
        <v>111</v>
      </c>
      <c r="AF32" s="157">
        <v>44251</v>
      </c>
      <c r="AG32" s="76">
        <v>44431</v>
      </c>
      <c r="AH32" s="40" t="s">
        <v>112</v>
      </c>
      <c r="AI32" s="157">
        <v>44251</v>
      </c>
      <c r="AJ32" s="76" t="s">
        <v>403</v>
      </c>
      <c r="AK32" s="40" t="s">
        <v>187</v>
      </c>
      <c r="AL32" s="65">
        <v>44251</v>
      </c>
      <c r="AM32" s="64" t="s">
        <v>257</v>
      </c>
      <c r="AN32" s="40" t="s">
        <v>111</v>
      </c>
      <c r="AO32" s="40" t="s">
        <v>111</v>
      </c>
      <c r="AP32" s="40" t="s">
        <v>111</v>
      </c>
      <c r="AQ32" s="40" t="s">
        <v>111</v>
      </c>
      <c r="AR32" s="40" t="s">
        <v>10</v>
      </c>
      <c r="AS32" s="67">
        <v>1026250398</v>
      </c>
      <c r="AT32" s="156"/>
      <c r="AU32" s="71"/>
      <c r="AV32" s="71"/>
      <c r="AW32" s="71"/>
      <c r="AX32" s="69"/>
      <c r="AY32" s="82"/>
      <c r="AZ32" s="69"/>
      <c r="BA32" s="72"/>
      <c r="BB32" s="73">
        <f t="shared" si="13"/>
        <v>0</v>
      </c>
      <c r="BC32" s="73">
        <f t="shared" si="1"/>
        <v>19560000</v>
      </c>
      <c r="BD32" s="69"/>
      <c r="BE32" s="74"/>
      <c r="BF32" s="69"/>
      <c r="BG32" s="69"/>
      <c r="BH32" s="75"/>
      <c r="BI32" s="69"/>
      <c r="BJ32" s="69"/>
      <c r="BK32" s="69"/>
      <c r="BL32" s="69"/>
      <c r="BM32" s="69"/>
      <c r="BN32" s="75"/>
      <c r="BO32" s="69"/>
      <c r="BP32" s="69"/>
      <c r="BQ32" s="69"/>
      <c r="BR32" s="69"/>
      <c r="BS32" s="69"/>
      <c r="BT32" s="76">
        <f t="shared" si="2"/>
        <v>44431</v>
      </c>
      <c r="BU32" s="75"/>
      <c r="BV32" s="69"/>
      <c r="BW32" s="55" t="s">
        <v>114</v>
      </c>
      <c r="BX32" s="75"/>
      <c r="BY32" s="67"/>
      <c r="BZ32" s="69"/>
      <c r="CA32" s="75"/>
      <c r="CB32" s="75"/>
      <c r="CC32" s="69"/>
      <c r="CD32" s="75"/>
      <c r="CE32" s="70">
        <v>44244</v>
      </c>
      <c r="CF32" s="69" t="s">
        <v>115</v>
      </c>
      <c r="CG32" s="40">
        <v>1</v>
      </c>
      <c r="CH32" s="78" t="str">
        <f t="shared" ca="1" si="10"/>
        <v>EN EJECUCION</v>
      </c>
      <c r="CI32" s="67">
        <f t="shared" ca="1" si="11"/>
        <v>126</v>
      </c>
      <c r="CJ32" s="65"/>
      <c r="CK32" s="79"/>
      <c r="CL32" s="80"/>
      <c r="CM32" s="80"/>
    </row>
    <row r="33" spans="1:91" s="6" customFormat="1" ht="45.6" x14ac:dyDescent="0.25">
      <c r="A33" s="36">
        <v>31</v>
      </c>
      <c r="B33" s="40" t="s">
        <v>404</v>
      </c>
      <c r="C33" s="63" t="s">
        <v>405</v>
      </c>
      <c r="D33" s="64" t="s">
        <v>406</v>
      </c>
      <c r="E33" s="64"/>
      <c r="F33" s="65">
        <v>44249</v>
      </c>
      <c r="G33" s="64"/>
      <c r="H33" s="40">
        <v>54693</v>
      </c>
      <c r="I33" s="40">
        <v>23712</v>
      </c>
      <c r="J33" s="66" t="s">
        <v>107</v>
      </c>
      <c r="K33" s="66" t="s">
        <v>108</v>
      </c>
      <c r="L33" s="66" t="s">
        <v>109</v>
      </c>
      <c r="M33" s="40" t="s">
        <v>236</v>
      </c>
      <c r="N33" s="85" t="s">
        <v>407</v>
      </c>
      <c r="O33" s="40" t="s">
        <v>174</v>
      </c>
      <c r="P33" s="40" t="s">
        <v>192</v>
      </c>
      <c r="Q33" s="44" t="s">
        <v>114</v>
      </c>
      <c r="R33" s="64" t="s">
        <v>192</v>
      </c>
      <c r="S33" s="67">
        <v>35261208</v>
      </c>
      <c r="T33" s="71" t="s">
        <v>254</v>
      </c>
      <c r="U33" s="40">
        <v>2105</v>
      </c>
      <c r="V33" s="40" t="s">
        <v>408</v>
      </c>
      <c r="W33" s="40">
        <v>423</v>
      </c>
      <c r="X33" s="65">
        <v>44244</v>
      </c>
      <c r="Y33" s="68">
        <v>33480000</v>
      </c>
      <c r="Z33" s="72">
        <v>33480000</v>
      </c>
      <c r="AA33" s="82">
        <f t="shared" si="8"/>
        <v>5580000</v>
      </c>
      <c r="AB33" s="40">
        <v>458</v>
      </c>
      <c r="AC33" s="69">
        <v>44255</v>
      </c>
      <c r="AD33" s="40">
        <v>6</v>
      </c>
      <c r="AE33" s="69" t="s">
        <v>111</v>
      </c>
      <c r="AF33" s="157">
        <v>44256</v>
      </c>
      <c r="AG33" s="157">
        <v>44439</v>
      </c>
      <c r="AH33" s="40" t="s">
        <v>112</v>
      </c>
      <c r="AI33" s="157">
        <v>44250</v>
      </c>
      <c r="AJ33" s="40" t="s">
        <v>409</v>
      </c>
      <c r="AK33" s="40" t="s">
        <v>113</v>
      </c>
      <c r="AL33" s="65">
        <v>44252</v>
      </c>
      <c r="AM33" s="64" t="s">
        <v>257</v>
      </c>
      <c r="AN33" s="40" t="s">
        <v>111</v>
      </c>
      <c r="AO33" s="40" t="s">
        <v>111</v>
      </c>
      <c r="AP33" s="40" t="s">
        <v>111</v>
      </c>
      <c r="AQ33" s="40" t="s">
        <v>111</v>
      </c>
      <c r="AR33" s="40" t="s">
        <v>3</v>
      </c>
      <c r="AS33" s="40">
        <v>52392065</v>
      </c>
      <c r="AT33" s="155"/>
      <c r="AU33" s="40"/>
      <c r="AV33" s="40"/>
      <c r="AW33" s="40"/>
      <c r="AX33" s="40"/>
      <c r="AY33" s="40"/>
      <c r="AZ33" s="40"/>
      <c r="BA33" s="40"/>
      <c r="BB33" s="73">
        <f t="shared" si="13"/>
        <v>0</v>
      </c>
      <c r="BC33" s="73">
        <f t="shared" si="1"/>
        <v>33480000</v>
      </c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76">
        <f t="shared" si="2"/>
        <v>44439</v>
      </c>
      <c r="BU33" s="40"/>
      <c r="BV33" s="40"/>
      <c r="BW33" s="55" t="s">
        <v>114</v>
      </c>
      <c r="BX33" s="40"/>
      <c r="BY33" s="40"/>
      <c r="BZ33" s="40"/>
      <c r="CA33" s="40"/>
      <c r="CB33" s="40"/>
      <c r="CC33" s="40"/>
      <c r="CD33" s="40"/>
      <c r="CE33" s="70">
        <v>44253</v>
      </c>
      <c r="CF33" s="69" t="s">
        <v>115</v>
      </c>
      <c r="CG33" s="40">
        <v>1</v>
      </c>
      <c r="CH33" s="78" t="str">
        <f t="shared" ca="1" si="10"/>
        <v>EN EJECUCION</v>
      </c>
      <c r="CI33" s="67">
        <f t="shared" ca="1" si="11"/>
        <v>134</v>
      </c>
      <c r="CJ33" s="64"/>
      <c r="CK33" s="64"/>
      <c r="CL33" s="80"/>
      <c r="CM33" s="80"/>
    </row>
    <row r="34" spans="1:91" s="6" customFormat="1" ht="34.200000000000003" x14ac:dyDescent="0.25">
      <c r="A34" s="36">
        <v>32</v>
      </c>
      <c r="B34" s="40" t="s">
        <v>410</v>
      </c>
      <c r="C34" s="63" t="s">
        <v>411</v>
      </c>
      <c r="D34" s="64" t="s">
        <v>412</v>
      </c>
      <c r="E34" s="64"/>
      <c r="F34" s="65"/>
      <c r="G34" s="64"/>
      <c r="H34" s="40">
        <v>54685</v>
      </c>
      <c r="I34" s="40">
        <v>24218</v>
      </c>
      <c r="J34" s="66" t="s">
        <v>107</v>
      </c>
      <c r="K34" s="66" t="s">
        <v>108</v>
      </c>
      <c r="L34" s="66" t="s">
        <v>109</v>
      </c>
      <c r="M34" s="40" t="s">
        <v>236</v>
      </c>
      <c r="N34" s="64" t="s">
        <v>413</v>
      </c>
      <c r="O34" s="40" t="s">
        <v>174</v>
      </c>
      <c r="P34" s="40" t="s">
        <v>19</v>
      </c>
      <c r="Q34" s="44" t="s">
        <v>114</v>
      </c>
      <c r="R34" s="64" t="s">
        <v>19</v>
      </c>
      <c r="S34" s="67">
        <v>16934608</v>
      </c>
      <c r="T34" s="71" t="s">
        <v>254</v>
      </c>
      <c r="U34" s="40">
        <v>2105</v>
      </c>
      <c r="V34" s="40" t="s">
        <v>408</v>
      </c>
      <c r="W34" s="40">
        <v>430</v>
      </c>
      <c r="X34" s="65">
        <v>44244</v>
      </c>
      <c r="Y34" s="68">
        <v>52800000</v>
      </c>
      <c r="Z34" s="72">
        <v>52800000</v>
      </c>
      <c r="AA34" s="82">
        <f t="shared" si="8"/>
        <v>8800000</v>
      </c>
      <c r="AB34" s="40">
        <v>444</v>
      </c>
      <c r="AC34" s="69">
        <v>44249</v>
      </c>
      <c r="AD34" s="40">
        <v>6</v>
      </c>
      <c r="AE34" s="69" t="s">
        <v>111</v>
      </c>
      <c r="AF34" s="157">
        <v>44249</v>
      </c>
      <c r="AG34" s="157">
        <v>44429</v>
      </c>
      <c r="AH34" s="40" t="s">
        <v>112</v>
      </c>
      <c r="AI34" s="157">
        <v>44248</v>
      </c>
      <c r="AJ34" s="40" t="s">
        <v>414</v>
      </c>
      <c r="AK34" s="40" t="s">
        <v>113</v>
      </c>
      <c r="AL34" s="65">
        <v>44249</v>
      </c>
      <c r="AM34" s="64" t="s">
        <v>257</v>
      </c>
      <c r="AN34" s="40" t="s">
        <v>111</v>
      </c>
      <c r="AO34" s="40" t="s">
        <v>111</v>
      </c>
      <c r="AP34" s="40" t="s">
        <v>111</v>
      </c>
      <c r="AQ34" s="40" t="s">
        <v>111</v>
      </c>
      <c r="AR34" s="40" t="s">
        <v>13</v>
      </c>
      <c r="AS34" s="67">
        <v>1112905112</v>
      </c>
      <c r="AT34" s="71">
        <v>20215320002483</v>
      </c>
      <c r="AU34" s="40"/>
      <c r="AV34" s="40"/>
      <c r="AW34" s="40"/>
      <c r="AX34" s="40"/>
      <c r="AY34" s="40"/>
      <c r="AZ34" s="40"/>
      <c r="BA34" s="40"/>
      <c r="BB34" s="73">
        <f t="shared" si="13"/>
        <v>0</v>
      </c>
      <c r="BC34" s="73">
        <f t="shared" si="1"/>
        <v>52800000</v>
      </c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76">
        <f t="shared" si="2"/>
        <v>44429</v>
      </c>
      <c r="BU34" s="40"/>
      <c r="BV34" s="40"/>
      <c r="BW34" s="55" t="s">
        <v>114</v>
      </c>
      <c r="BX34" s="40"/>
      <c r="BY34" s="40"/>
      <c r="BZ34" s="40"/>
      <c r="CA34" s="40"/>
      <c r="CB34" s="40"/>
      <c r="CC34" s="40"/>
      <c r="CD34" s="40"/>
      <c r="CE34" s="70">
        <v>44249</v>
      </c>
      <c r="CF34" s="69" t="s">
        <v>115</v>
      </c>
      <c r="CG34" s="40">
        <v>1</v>
      </c>
      <c r="CH34" s="78" t="str">
        <f t="shared" ca="1" si="10"/>
        <v>EN EJECUCION</v>
      </c>
      <c r="CI34" s="67">
        <f t="shared" ca="1" si="11"/>
        <v>124</v>
      </c>
      <c r="CJ34" s="64"/>
      <c r="CK34" s="64"/>
      <c r="CL34" s="80"/>
      <c r="CM34" s="80"/>
    </row>
    <row r="35" spans="1:91" s="6" customFormat="1" ht="25.5" customHeight="1" x14ac:dyDescent="0.25">
      <c r="A35" s="36">
        <v>33</v>
      </c>
      <c r="B35" s="40" t="s">
        <v>415</v>
      </c>
      <c r="C35" s="63" t="s">
        <v>416</v>
      </c>
      <c r="D35" s="64" t="s">
        <v>417</v>
      </c>
      <c r="E35" s="64"/>
      <c r="F35" s="65"/>
      <c r="G35" s="64"/>
      <c r="H35" s="40">
        <v>55755</v>
      </c>
      <c r="I35" s="40">
        <v>25333</v>
      </c>
      <c r="J35" s="66" t="s">
        <v>107</v>
      </c>
      <c r="K35" s="66" t="s">
        <v>108</v>
      </c>
      <c r="L35" s="66" t="s">
        <v>109</v>
      </c>
      <c r="M35" s="40" t="s">
        <v>236</v>
      </c>
      <c r="N35" s="64" t="s">
        <v>418</v>
      </c>
      <c r="O35" s="40" t="s">
        <v>174</v>
      </c>
      <c r="P35" s="40" t="s">
        <v>168</v>
      </c>
      <c r="Q35" s="44" t="s">
        <v>114</v>
      </c>
      <c r="R35" s="64" t="s">
        <v>168</v>
      </c>
      <c r="S35" s="67">
        <v>51966940</v>
      </c>
      <c r="T35" s="71" t="s">
        <v>254</v>
      </c>
      <c r="U35" s="40">
        <v>2105</v>
      </c>
      <c r="V35" s="40" t="s">
        <v>408</v>
      </c>
      <c r="W35" s="40">
        <v>439</v>
      </c>
      <c r="X35" s="65">
        <v>44247</v>
      </c>
      <c r="Y35" s="68">
        <v>75600000</v>
      </c>
      <c r="Z35" s="72">
        <v>37800000</v>
      </c>
      <c r="AA35" s="82">
        <f t="shared" si="8"/>
        <v>6300000</v>
      </c>
      <c r="AB35" s="40">
        <v>446</v>
      </c>
      <c r="AC35" s="69">
        <v>44249</v>
      </c>
      <c r="AD35" s="40">
        <v>6</v>
      </c>
      <c r="AE35" s="69" t="s">
        <v>111</v>
      </c>
      <c r="AF35" s="157">
        <v>44249</v>
      </c>
      <c r="AG35" s="157">
        <v>44429</v>
      </c>
      <c r="AH35" s="40" t="s">
        <v>112</v>
      </c>
      <c r="AI35" s="157">
        <v>44249</v>
      </c>
      <c r="AJ35" s="40" t="s">
        <v>419</v>
      </c>
      <c r="AK35" s="40" t="s">
        <v>113</v>
      </c>
      <c r="AL35" s="65">
        <v>44249</v>
      </c>
      <c r="AM35" s="64" t="s">
        <v>257</v>
      </c>
      <c r="AN35" s="40" t="s">
        <v>111</v>
      </c>
      <c r="AO35" s="40" t="s">
        <v>111</v>
      </c>
      <c r="AP35" s="40" t="s">
        <v>111</v>
      </c>
      <c r="AQ35" s="40" t="s">
        <v>111</v>
      </c>
      <c r="AR35" s="40" t="s">
        <v>16</v>
      </c>
      <c r="AS35" s="67">
        <v>1010192128</v>
      </c>
      <c r="AT35" s="71">
        <v>20215320002503</v>
      </c>
      <c r="AU35" s="40"/>
      <c r="AV35" s="40"/>
      <c r="AW35" s="40"/>
      <c r="AX35" s="40"/>
      <c r="AY35" s="40"/>
      <c r="AZ35" s="40"/>
      <c r="BA35" s="40"/>
      <c r="BB35" s="73">
        <f t="shared" si="13"/>
        <v>0</v>
      </c>
      <c r="BC35" s="73">
        <f t="shared" si="1"/>
        <v>37800000</v>
      </c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76">
        <f t="shared" si="2"/>
        <v>44429</v>
      </c>
      <c r="BU35" s="40"/>
      <c r="BV35" s="40"/>
      <c r="BW35" s="55" t="s">
        <v>114</v>
      </c>
      <c r="BX35" s="40"/>
      <c r="BY35" s="40"/>
      <c r="BZ35" s="40"/>
      <c r="CA35" s="40"/>
      <c r="CB35" s="40"/>
      <c r="CC35" s="40"/>
      <c r="CD35" s="40"/>
      <c r="CE35" s="70">
        <v>44249</v>
      </c>
      <c r="CF35" s="69" t="s">
        <v>115</v>
      </c>
      <c r="CG35" s="40">
        <v>1</v>
      </c>
      <c r="CH35" s="78" t="str">
        <f t="shared" ca="1" si="10"/>
        <v>EN EJECUCION</v>
      </c>
      <c r="CI35" s="67">
        <f t="shared" ca="1" si="11"/>
        <v>124</v>
      </c>
      <c r="CJ35" s="64"/>
      <c r="CK35" s="64"/>
      <c r="CL35" s="80"/>
      <c r="CM35" s="80"/>
    </row>
    <row r="36" spans="1:91" s="6" customFormat="1" ht="34.200000000000003" x14ac:dyDescent="0.25">
      <c r="A36" s="36">
        <v>34</v>
      </c>
      <c r="B36" s="40" t="s">
        <v>420</v>
      </c>
      <c r="C36" s="63" t="s">
        <v>421</v>
      </c>
      <c r="D36" s="64" t="s">
        <v>422</v>
      </c>
      <c r="E36" s="64"/>
      <c r="F36" s="65"/>
      <c r="G36" s="64"/>
      <c r="H36" s="40">
        <v>54638</v>
      </c>
      <c r="I36" s="40">
        <v>23710</v>
      </c>
      <c r="J36" s="66" t="s">
        <v>107</v>
      </c>
      <c r="K36" s="66" t="s">
        <v>108</v>
      </c>
      <c r="L36" s="66" t="s">
        <v>109</v>
      </c>
      <c r="M36" s="40" t="s">
        <v>236</v>
      </c>
      <c r="N36" s="64" t="s">
        <v>423</v>
      </c>
      <c r="O36" s="40" t="s">
        <v>174</v>
      </c>
      <c r="P36" s="40" t="s">
        <v>124</v>
      </c>
      <c r="Q36" s="44" t="s">
        <v>114</v>
      </c>
      <c r="R36" s="64" t="s">
        <v>124</v>
      </c>
      <c r="S36" s="67">
        <v>79115862</v>
      </c>
      <c r="T36" s="71" t="s">
        <v>254</v>
      </c>
      <c r="U36" s="40">
        <v>2105</v>
      </c>
      <c r="V36" s="40" t="s">
        <v>408</v>
      </c>
      <c r="W36" s="40">
        <v>425</v>
      </c>
      <c r="X36" s="65">
        <v>44244</v>
      </c>
      <c r="Y36" s="68">
        <v>33480000</v>
      </c>
      <c r="Z36" s="72">
        <v>33480000</v>
      </c>
      <c r="AA36" s="82">
        <f t="shared" si="8"/>
        <v>5580000</v>
      </c>
      <c r="AB36" s="40">
        <v>464</v>
      </c>
      <c r="AC36" s="69">
        <v>44252</v>
      </c>
      <c r="AD36" s="40">
        <v>6</v>
      </c>
      <c r="AE36" s="69" t="s">
        <v>111</v>
      </c>
      <c r="AF36" s="157">
        <v>44252</v>
      </c>
      <c r="AG36" s="157">
        <v>44432</v>
      </c>
      <c r="AH36" s="40" t="s">
        <v>112</v>
      </c>
      <c r="AI36" s="157">
        <v>44251</v>
      </c>
      <c r="AJ36" s="40" t="s">
        <v>424</v>
      </c>
      <c r="AK36" s="40" t="s">
        <v>113</v>
      </c>
      <c r="AL36" s="65">
        <v>44251</v>
      </c>
      <c r="AM36" s="64" t="s">
        <v>257</v>
      </c>
      <c r="AN36" s="40" t="s">
        <v>111</v>
      </c>
      <c r="AO36" s="40" t="s">
        <v>111</v>
      </c>
      <c r="AP36" s="40" t="s">
        <v>111</v>
      </c>
      <c r="AQ36" s="40" t="s">
        <v>111</v>
      </c>
      <c r="AR36" s="40" t="s">
        <v>13</v>
      </c>
      <c r="AS36" s="67">
        <v>1112905112</v>
      </c>
      <c r="AT36" s="71">
        <v>20215320002863</v>
      </c>
      <c r="AU36" s="40"/>
      <c r="AV36" s="40"/>
      <c r="AW36" s="40"/>
      <c r="AX36" s="40"/>
      <c r="AY36" s="40"/>
      <c r="AZ36" s="40"/>
      <c r="BA36" s="40"/>
      <c r="BB36" s="73">
        <f t="shared" si="13"/>
        <v>0</v>
      </c>
      <c r="BC36" s="73">
        <f t="shared" si="1"/>
        <v>33480000</v>
      </c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76">
        <f t="shared" si="2"/>
        <v>44432</v>
      </c>
      <c r="BU36" s="40"/>
      <c r="BV36" s="40"/>
      <c r="BW36" s="55" t="s">
        <v>114</v>
      </c>
      <c r="BX36" s="40"/>
      <c r="BY36" s="40"/>
      <c r="BZ36" s="40"/>
      <c r="CA36" s="40"/>
      <c r="CB36" s="40"/>
      <c r="CC36" s="40"/>
      <c r="CD36" s="40"/>
      <c r="CE36" s="70">
        <v>44249</v>
      </c>
      <c r="CF36" s="69" t="s">
        <v>115</v>
      </c>
      <c r="CG36" s="40">
        <v>1</v>
      </c>
      <c r="CH36" s="78" t="str">
        <f t="shared" ca="1" si="10"/>
        <v>EN EJECUCION</v>
      </c>
      <c r="CI36" s="67">
        <f t="shared" ca="1" si="11"/>
        <v>127</v>
      </c>
      <c r="CJ36" s="64"/>
      <c r="CK36" s="64"/>
      <c r="CL36" s="80"/>
      <c r="CM36" s="80"/>
    </row>
    <row r="37" spans="1:91" s="169" customFormat="1" ht="79.8" x14ac:dyDescent="0.25">
      <c r="A37" s="257">
        <v>35</v>
      </c>
      <c r="B37" s="84" t="s">
        <v>425</v>
      </c>
      <c r="C37" s="160" t="s">
        <v>426</v>
      </c>
      <c r="D37" s="152" t="s">
        <v>427</v>
      </c>
      <c r="E37" s="152"/>
      <c r="F37" s="152"/>
      <c r="G37" s="152"/>
      <c r="H37" s="84">
        <v>54755</v>
      </c>
      <c r="I37" s="84">
        <v>23714</v>
      </c>
      <c r="J37" s="161" t="s">
        <v>107</v>
      </c>
      <c r="K37" s="161" t="s">
        <v>108</v>
      </c>
      <c r="L37" s="161" t="s">
        <v>109</v>
      </c>
      <c r="M37" s="84" t="s">
        <v>236</v>
      </c>
      <c r="N37" s="152" t="s">
        <v>186</v>
      </c>
      <c r="O37" s="84" t="s">
        <v>174</v>
      </c>
      <c r="P37" s="84" t="s">
        <v>428</v>
      </c>
      <c r="Q37" s="84" t="s">
        <v>114</v>
      </c>
      <c r="R37" s="152" t="s">
        <v>428</v>
      </c>
      <c r="S37" s="162">
        <v>1026269708</v>
      </c>
      <c r="T37" s="259" t="s">
        <v>265</v>
      </c>
      <c r="U37" s="84">
        <v>2081</v>
      </c>
      <c r="V37" s="84" t="s">
        <v>402</v>
      </c>
      <c r="W37" s="84">
        <v>432</v>
      </c>
      <c r="X37" s="153">
        <v>44244</v>
      </c>
      <c r="Y37" s="163">
        <v>148500000</v>
      </c>
      <c r="Z37" s="133">
        <v>29700000</v>
      </c>
      <c r="AA37" s="167">
        <f t="shared" si="8"/>
        <v>4950000</v>
      </c>
      <c r="AB37" s="84">
        <v>450</v>
      </c>
      <c r="AC37" s="164">
        <v>44250</v>
      </c>
      <c r="AD37" s="84">
        <v>6</v>
      </c>
      <c r="AE37" s="164" t="s">
        <v>111</v>
      </c>
      <c r="AF37" s="165">
        <v>44251</v>
      </c>
      <c r="AG37" s="165">
        <v>44431</v>
      </c>
      <c r="AH37" s="84" t="s">
        <v>112</v>
      </c>
      <c r="AI37" s="165">
        <v>44250</v>
      </c>
      <c r="AJ37" s="84" t="s">
        <v>429</v>
      </c>
      <c r="AK37" s="84" t="s">
        <v>113</v>
      </c>
      <c r="AL37" s="153">
        <v>44251</v>
      </c>
      <c r="AM37" s="152" t="s">
        <v>257</v>
      </c>
      <c r="AN37" s="84" t="s">
        <v>111</v>
      </c>
      <c r="AO37" s="84" t="s">
        <v>111</v>
      </c>
      <c r="AP37" s="84" t="s">
        <v>111</v>
      </c>
      <c r="AQ37" s="84" t="s">
        <v>111</v>
      </c>
      <c r="AR37" s="84" t="s">
        <v>10</v>
      </c>
      <c r="AS37" s="162">
        <v>1026250398</v>
      </c>
      <c r="AT37" s="259">
        <v>20215320002633</v>
      </c>
      <c r="AU37" s="84"/>
      <c r="AV37" s="84"/>
      <c r="AW37" s="84"/>
      <c r="AX37" s="84"/>
      <c r="AY37" s="84"/>
      <c r="AZ37" s="84"/>
      <c r="BA37" s="84"/>
      <c r="BB37" s="133">
        <f t="shared" si="13"/>
        <v>0</v>
      </c>
      <c r="BC37" s="133">
        <f t="shared" si="1"/>
        <v>29700000</v>
      </c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262">
        <f t="shared" si="2"/>
        <v>44431</v>
      </c>
      <c r="BU37" s="84"/>
      <c r="BV37" s="84"/>
      <c r="BW37" s="263" t="s">
        <v>114</v>
      </c>
      <c r="BX37" s="84"/>
      <c r="BY37" s="84"/>
      <c r="BZ37" s="84"/>
      <c r="CA37" s="84"/>
      <c r="CB37" s="84"/>
      <c r="CC37" s="84"/>
      <c r="CD37" s="84"/>
      <c r="CE37" s="70">
        <v>44250</v>
      </c>
      <c r="CF37" s="164" t="s">
        <v>115</v>
      </c>
      <c r="CG37" s="84">
        <v>5</v>
      </c>
      <c r="CH37" s="168" t="str">
        <f t="shared" ca="1" si="10"/>
        <v>EN EJECUCION</v>
      </c>
      <c r="CI37" s="162">
        <f t="shared" ca="1" si="11"/>
        <v>126</v>
      </c>
      <c r="CJ37" s="152"/>
      <c r="CK37" s="152"/>
      <c r="CL37" s="265">
        <v>1</v>
      </c>
      <c r="CM37" s="265"/>
    </row>
    <row r="38" spans="1:91" s="169" customFormat="1" ht="45.6" x14ac:dyDescent="0.25">
      <c r="A38" s="257">
        <v>36</v>
      </c>
      <c r="B38" s="84" t="s">
        <v>430</v>
      </c>
      <c r="C38" s="160" t="s">
        <v>431</v>
      </c>
      <c r="D38" s="152" t="s">
        <v>432</v>
      </c>
      <c r="E38" s="152"/>
      <c r="F38" s="152"/>
      <c r="G38" s="152"/>
      <c r="H38" s="84">
        <v>54565</v>
      </c>
      <c r="I38" s="84">
        <v>23761</v>
      </c>
      <c r="J38" s="161" t="s">
        <v>107</v>
      </c>
      <c r="K38" s="161" t="s">
        <v>108</v>
      </c>
      <c r="L38" s="161" t="s">
        <v>109</v>
      </c>
      <c r="M38" s="84" t="s">
        <v>236</v>
      </c>
      <c r="N38" s="152" t="s">
        <v>433</v>
      </c>
      <c r="O38" s="84" t="s">
        <v>174</v>
      </c>
      <c r="P38" s="84" t="s">
        <v>131</v>
      </c>
      <c r="Q38" s="84" t="s">
        <v>114</v>
      </c>
      <c r="R38" s="152" t="s">
        <v>131</v>
      </c>
      <c r="S38" s="162">
        <v>79433973</v>
      </c>
      <c r="T38" s="84" t="s">
        <v>254</v>
      </c>
      <c r="U38" s="84">
        <v>2105</v>
      </c>
      <c r="V38" s="84" t="s">
        <v>408</v>
      </c>
      <c r="W38" s="84">
        <v>435</v>
      </c>
      <c r="X38" s="153">
        <v>44244</v>
      </c>
      <c r="Y38" s="163">
        <v>33480000</v>
      </c>
      <c r="Z38" s="133">
        <v>33480000</v>
      </c>
      <c r="AA38" s="167">
        <f t="shared" si="8"/>
        <v>5580000</v>
      </c>
      <c r="AB38" s="84">
        <v>462</v>
      </c>
      <c r="AC38" s="164">
        <v>44251</v>
      </c>
      <c r="AD38" s="84">
        <v>6</v>
      </c>
      <c r="AE38" s="164" t="s">
        <v>111</v>
      </c>
      <c r="AF38" s="165">
        <v>44255</v>
      </c>
      <c r="AG38" s="165">
        <v>44435</v>
      </c>
      <c r="AH38" s="84" t="s">
        <v>112</v>
      </c>
      <c r="AI38" s="165">
        <v>44250</v>
      </c>
      <c r="AJ38" s="84" t="s">
        <v>434</v>
      </c>
      <c r="AK38" s="84" t="s">
        <v>113</v>
      </c>
      <c r="AL38" s="153">
        <v>44255</v>
      </c>
      <c r="AM38" s="152" t="s">
        <v>257</v>
      </c>
      <c r="AN38" s="84" t="s">
        <v>111</v>
      </c>
      <c r="AO38" s="84" t="s">
        <v>111</v>
      </c>
      <c r="AP38" s="84" t="s">
        <v>111</v>
      </c>
      <c r="AQ38" s="84" t="s">
        <v>111</v>
      </c>
      <c r="AR38" s="84" t="s">
        <v>1</v>
      </c>
      <c r="AS38" s="162">
        <v>19369960</v>
      </c>
      <c r="AT38" s="259">
        <v>20215320002993</v>
      </c>
      <c r="AU38" s="84"/>
      <c r="AV38" s="84"/>
      <c r="AW38" s="84"/>
      <c r="AX38" s="84"/>
      <c r="AY38" s="84"/>
      <c r="AZ38" s="84"/>
      <c r="BA38" s="84"/>
      <c r="BB38" s="133">
        <f t="shared" si="13"/>
        <v>0</v>
      </c>
      <c r="BC38" s="133">
        <f t="shared" si="1"/>
        <v>33480000</v>
      </c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262">
        <f t="shared" si="2"/>
        <v>44435</v>
      </c>
      <c r="BU38" s="84"/>
      <c r="BV38" s="84"/>
      <c r="BW38" s="263" t="s">
        <v>114</v>
      </c>
      <c r="BX38" s="84"/>
      <c r="BY38" s="84"/>
      <c r="BZ38" s="84"/>
      <c r="CA38" s="84"/>
      <c r="CB38" s="84"/>
      <c r="CC38" s="84"/>
      <c r="CD38" s="84"/>
      <c r="CE38" s="70">
        <v>44209</v>
      </c>
      <c r="CF38" s="164" t="s">
        <v>115</v>
      </c>
      <c r="CG38" s="84">
        <v>5</v>
      </c>
      <c r="CH38" s="168" t="str">
        <f t="shared" ca="1" si="10"/>
        <v>EN EJECUCION</v>
      </c>
      <c r="CI38" s="162">
        <f t="shared" ca="1" si="11"/>
        <v>130</v>
      </c>
      <c r="CJ38" s="152"/>
      <c r="CK38" s="152"/>
      <c r="CL38" s="265">
        <v>1</v>
      </c>
      <c r="CM38" s="265"/>
    </row>
    <row r="39" spans="1:91" s="6" customFormat="1" x14ac:dyDescent="0.25">
      <c r="A39" s="36">
        <v>37</v>
      </c>
      <c r="B39" s="86"/>
      <c r="C39" s="86" t="s">
        <v>435</v>
      </c>
      <c r="D39" s="87"/>
      <c r="E39" s="87"/>
      <c r="F39" s="87"/>
      <c r="G39" s="87"/>
      <c r="H39" s="86"/>
      <c r="I39" s="86"/>
      <c r="J39" s="86"/>
      <c r="K39" s="86"/>
      <c r="L39" s="86"/>
      <c r="M39" s="86"/>
      <c r="N39" s="87"/>
      <c r="O39" s="87"/>
      <c r="P39" s="86"/>
      <c r="Q39" s="89"/>
      <c r="R39" s="87"/>
      <c r="S39" s="88"/>
      <c r="T39" s="86"/>
      <c r="U39" s="86"/>
      <c r="V39" s="86"/>
      <c r="W39" s="86"/>
      <c r="X39" s="87"/>
      <c r="Y39" s="87"/>
      <c r="Z39" s="177"/>
      <c r="AA39" s="172"/>
      <c r="AB39" s="86"/>
      <c r="AC39" s="90"/>
      <c r="AD39" s="86"/>
      <c r="AE39" s="90"/>
      <c r="AF39" s="90"/>
      <c r="AG39" s="90"/>
      <c r="AH39" s="86"/>
      <c r="AI39" s="158"/>
      <c r="AJ39" s="86"/>
      <c r="AK39" s="87"/>
      <c r="AL39" s="249"/>
      <c r="AM39" s="250"/>
      <c r="AN39" s="244" t="s">
        <v>111</v>
      </c>
      <c r="AO39" s="244" t="s">
        <v>111</v>
      </c>
      <c r="AP39" s="86" t="s">
        <v>111</v>
      </c>
      <c r="AQ39" s="244" t="s">
        <v>111</v>
      </c>
      <c r="AR39" s="244"/>
      <c r="AS39" s="244"/>
      <c r="AT39" s="244"/>
      <c r="AU39" s="244"/>
      <c r="AV39" s="244"/>
      <c r="AW39" s="86"/>
      <c r="AX39" s="86"/>
      <c r="AY39" s="86"/>
      <c r="AZ39" s="86"/>
      <c r="BA39" s="86"/>
      <c r="BB39" s="91"/>
      <c r="BC39" s="91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86"/>
      <c r="BQ39" s="86"/>
      <c r="BR39" s="86"/>
      <c r="BS39" s="86"/>
      <c r="BT39" s="92"/>
      <c r="BU39" s="86"/>
      <c r="BV39" s="86"/>
      <c r="BW39" s="86"/>
      <c r="BX39" s="86"/>
      <c r="BY39" s="86"/>
      <c r="BZ39" s="86"/>
      <c r="CA39" s="86"/>
      <c r="CB39" s="86"/>
      <c r="CC39" s="86"/>
      <c r="CD39" s="86"/>
      <c r="CE39" s="245"/>
      <c r="CF39" s="90"/>
      <c r="CG39" s="86"/>
      <c r="CH39" s="93"/>
      <c r="CI39" s="88"/>
      <c r="CJ39" s="87"/>
      <c r="CK39" s="87"/>
      <c r="CL39" s="80"/>
      <c r="CM39" s="80"/>
    </row>
    <row r="40" spans="1:91" s="6" customFormat="1" ht="108.75" customHeight="1" x14ac:dyDescent="0.25">
      <c r="A40" s="36">
        <v>38</v>
      </c>
      <c r="B40" s="40" t="s">
        <v>436</v>
      </c>
      <c r="C40" s="63" t="s">
        <v>437</v>
      </c>
      <c r="D40" s="64" t="s">
        <v>438</v>
      </c>
      <c r="E40" s="64"/>
      <c r="F40" s="64"/>
      <c r="G40" s="64"/>
      <c r="H40" s="40" t="s">
        <v>111</v>
      </c>
      <c r="I40" s="40" t="s">
        <v>111</v>
      </c>
      <c r="J40" s="66" t="s">
        <v>439</v>
      </c>
      <c r="K40" s="66" t="s">
        <v>108</v>
      </c>
      <c r="L40" s="66" t="s">
        <v>440</v>
      </c>
      <c r="M40" s="40" t="s">
        <v>325</v>
      </c>
      <c r="N40" s="64" t="s">
        <v>441</v>
      </c>
      <c r="O40" s="40" t="s">
        <v>174</v>
      </c>
      <c r="P40" s="40" t="s">
        <v>442</v>
      </c>
      <c r="Q40" s="44" t="s">
        <v>114</v>
      </c>
      <c r="R40" s="64" t="s">
        <v>443</v>
      </c>
      <c r="S40" s="67">
        <v>51838363</v>
      </c>
      <c r="T40" s="40" t="s">
        <v>444</v>
      </c>
      <c r="U40" s="40">
        <v>604</v>
      </c>
      <c r="V40" s="40" t="s">
        <v>445</v>
      </c>
      <c r="W40" s="40">
        <v>367</v>
      </c>
      <c r="X40" s="65">
        <v>44222</v>
      </c>
      <c r="Y40" s="83">
        <v>24500000</v>
      </c>
      <c r="Z40" s="72">
        <v>24500000</v>
      </c>
      <c r="AA40" s="82">
        <f t="shared" si="8"/>
        <v>4083333.3333333335</v>
      </c>
      <c r="AB40" s="40">
        <v>469</v>
      </c>
      <c r="AC40" s="69">
        <v>44253</v>
      </c>
      <c r="AD40" s="40">
        <v>6</v>
      </c>
      <c r="AE40" s="69" t="s">
        <v>111</v>
      </c>
      <c r="AF40" s="69">
        <v>44259</v>
      </c>
      <c r="AG40" s="69">
        <v>44564</v>
      </c>
      <c r="AH40" s="40" t="s">
        <v>112</v>
      </c>
      <c r="AI40" s="157">
        <v>44252</v>
      </c>
      <c r="AJ40" s="40" t="s">
        <v>446</v>
      </c>
      <c r="AK40" s="128" t="s">
        <v>113</v>
      </c>
      <c r="AL40" s="102">
        <v>44259</v>
      </c>
      <c r="AM40" s="100" t="s">
        <v>447</v>
      </c>
      <c r="AN40" s="98" t="s">
        <v>111</v>
      </c>
      <c r="AO40" s="98" t="s">
        <v>111</v>
      </c>
      <c r="AP40" s="142" t="s">
        <v>111</v>
      </c>
      <c r="AQ40" s="98" t="s">
        <v>111</v>
      </c>
      <c r="AR40" s="98" t="s">
        <v>14</v>
      </c>
      <c r="AS40" s="67">
        <v>19466050</v>
      </c>
      <c r="AT40" s="118">
        <v>20215320002763</v>
      </c>
      <c r="AU40" s="98"/>
      <c r="AV40" s="98"/>
      <c r="AW40" s="205"/>
      <c r="AX40" s="40"/>
      <c r="AY40" s="40"/>
      <c r="AZ40" s="40"/>
      <c r="BA40" s="40"/>
      <c r="BB40" s="73">
        <f t="shared" si="13"/>
        <v>0</v>
      </c>
      <c r="BC40" s="73">
        <f t="shared" ref="BC40:BC70" si="14">BB40+Z40</f>
        <v>24500000</v>
      </c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76">
        <f t="shared" ref="BT40:BT70" si="15">IF(BL40&lt;&gt;"",BL40,IF(BI40&lt;&gt;"",BI40,IF(BF40&lt;&gt;"",BF40,IF(AG40&lt;&gt;"",AG40,"SIN FECHA DE TERMINACION"))))</f>
        <v>44564</v>
      </c>
      <c r="BU40" s="40"/>
      <c r="BV40" s="40"/>
      <c r="BW40" s="55" t="s">
        <v>114</v>
      </c>
      <c r="BX40" s="40"/>
      <c r="BY40" s="40"/>
      <c r="BZ40" s="40"/>
      <c r="CA40" s="40"/>
      <c r="CB40" s="40"/>
      <c r="CC40" s="40"/>
      <c r="CD40" s="40"/>
      <c r="CE40" s="243" t="s">
        <v>111</v>
      </c>
      <c r="CF40" s="69" t="s">
        <v>111</v>
      </c>
      <c r="CG40" s="40" t="s">
        <v>111</v>
      </c>
      <c r="CH40" s="78" t="str">
        <f t="shared" ca="1" si="10"/>
        <v>EN EJECUCION</v>
      </c>
      <c r="CI40" s="67">
        <f t="shared" ca="1" si="11"/>
        <v>259</v>
      </c>
      <c r="CJ40" s="64"/>
      <c r="CK40" s="64"/>
      <c r="CL40" s="80"/>
      <c r="CM40" s="80"/>
    </row>
    <row r="41" spans="1:91" s="6" customFormat="1" ht="34.200000000000003" x14ac:dyDescent="0.25">
      <c r="A41" s="36">
        <v>39</v>
      </c>
      <c r="B41" s="40" t="s">
        <v>448</v>
      </c>
      <c r="C41" s="63" t="s">
        <v>449</v>
      </c>
      <c r="D41" s="64" t="s">
        <v>450</v>
      </c>
      <c r="E41" s="64"/>
      <c r="F41" s="64"/>
      <c r="G41" s="64"/>
      <c r="H41" s="84">
        <v>54615</v>
      </c>
      <c r="I41" s="40">
        <v>23721</v>
      </c>
      <c r="J41" s="66" t="s">
        <v>107</v>
      </c>
      <c r="K41" s="66" t="s">
        <v>108</v>
      </c>
      <c r="L41" s="66" t="s">
        <v>109</v>
      </c>
      <c r="M41" s="40" t="s">
        <v>236</v>
      </c>
      <c r="N41" s="64" t="s">
        <v>451</v>
      </c>
      <c r="O41" s="40" t="s">
        <v>174</v>
      </c>
      <c r="P41" s="40" t="s">
        <v>452</v>
      </c>
      <c r="Q41" s="44" t="s">
        <v>114</v>
      </c>
      <c r="R41" s="64" t="s">
        <v>452</v>
      </c>
      <c r="S41" s="67">
        <v>1016067742</v>
      </c>
      <c r="T41" s="40" t="s">
        <v>254</v>
      </c>
      <c r="U41" s="40">
        <v>2105</v>
      </c>
      <c r="V41" s="40" t="s">
        <v>408</v>
      </c>
      <c r="W41" s="40">
        <v>434</v>
      </c>
      <c r="X41" s="65">
        <v>44244</v>
      </c>
      <c r="Y41" s="83">
        <v>25020000</v>
      </c>
      <c r="Z41" s="72">
        <v>25020000</v>
      </c>
      <c r="AA41" s="82">
        <f t="shared" si="8"/>
        <v>4170000</v>
      </c>
      <c r="AB41" s="40">
        <v>448</v>
      </c>
      <c r="AC41" s="69">
        <v>44249</v>
      </c>
      <c r="AD41" s="40">
        <v>6</v>
      </c>
      <c r="AE41" s="69" t="s">
        <v>111</v>
      </c>
      <c r="AF41" s="69">
        <v>44250</v>
      </c>
      <c r="AG41" s="69">
        <v>44430</v>
      </c>
      <c r="AH41" s="40" t="s">
        <v>112</v>
      </c>
      <c r="AI41" s="157">
        <v>44249</v>
      </c>
      <c r="AJ41" s="40" t="s">
        <v>453</v>
      </c>
      <c r="AK41" s="40" t="s">
        <v>113</v>
      </c>
      <c r="AL41" s="238">
        <v>44250</v>
      </c>
      <c r="AM41" s="144" t="s">
        <v>257</v>
      </c>
      <c r="AN41" s="143" t="s">
        <v>111</v>
      </c>
      <c r="AO41" s="143" t="s">
        <v>111</v>
      </c>
      <c r="AP41" s="40" t="s">
        <v>111</v>
      </c>
      <c r="AQ41" s="143" t="s">
        <v>111</v>
      </c>
      <c r="AR41" s="143" t="s">
        <v>3</v>
      </c>
      <c r="AS41" s="143">
        <v>52392065</v>
      </c>
      <c r="AT41" s="219">
        <v>20215320004763</v>
      </c>
      <c r="AU41" s="143"/>
      <c r="AV41" s="143"/>
      <c r="AW41" s="40"/>
      <c r="AX41" s="40"/>
      <c r="AY41" s="40"/>
      <c r="AZ41" s="40"/>
      <c r="BA41" s="40"/>
      <c r="BB41" s="73">
        <f t="shared" si="13"/>
        <v>0</v>
      </c>
      <c r="BC41" s="73">
        <f t="shared" si="14"/>
        <v>25020000</v>
      </c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76">
        <f t="shared" si="15"/>
        <v>44430</v>
      </c>
      <c r="BU41" s="40"/>
      <c r="BV41" s="40"/>
      <c r="BW41" s="55" t="s">
        <v>114</v>
      </c>
      <c r="BX41" s="40"/>
      <c r="BY41" s="40"/>
      <c r="BZ41" s="40"/>
      <c r="CA41" s="40"/>
      <c r="CB41" s="40"/>
      <c r="CC41" s="40"/>
      <c r="CD41" s="40"/>
      <c r="CE41" s="200">
        <v>44250</v>
      </c>
      <c r="CF41" s="69" t="s">
        <v>115</v>
      </c>
      <c r="CG41" s="40">
        <v>1</v>
      </c>
      <c r="CH41" s="78" t="str">
        <f t="shared" ca="1" si="10"/>
        <v>EN EJECUCION</v>
      </c>
      <c r="CI41" s="67">
        <f t="shared" ca="1" si="11"/>
        <v>125</v>
      </c>
      <c r="CJ41" s="64"/>
      <c r="CK41" s="64"/>
      <c r="CL41" s="80"/>
      <c r="CM41" s="80"/>
    </row>
    <row r="42" spans="1:91" s="6" customFormat="1" ht="45.6" x14ac:dyDescent="0.25">
      <c r="A42" s="36">
        <v>40</v>
      </c>
      <c r="B42" s="40" t="s">
        <v>454</v>
      </c>
      <c r="C42" s="63" t="s">
        <v>455</v>
      </c>
      <c r="D42" s="64" t="s">
        <v>456</v>
      </c>
      <c r="E42" s="64"/>
      <c r="F42" s="64"/>
      <c r="G42" s="64"/>
      <c r="H42" s="40">
        <v>55772</v>
      </c>
      <c r="I42" s="40">
        <v>24776</v>
      </c>
      <c r="J42" s="66" t="s">
        <v>107</v>
      </c>
      <c r="K42" s="66" t="s">
        <v>108</v>
      </c>
      <c r="L42" s="66" t="s">
        <v>109</v>
      </c>
      <c r="M42" s="40" t="s">
        <v>236</v>
      </c>
      <c r="N42" s="64" t="s">
        <v>121</v>
      </c>
      <c r="O42" s="40" t="s">
        <v>174</v>
      </c>
      <c r="P42" s="40" t="s">
        <v>457</v>
      </c>
      <c r="Q42" s="44" t="s">
        <v>114</v>
      </c>
      <c r="R42" s="64" t="s">
        <v>457</v>
      </c>
      <c r="S42" s="67">
        <v>1019065822</v>
      </c>
      <c r="T42" s="40" t="s">
        <v>254</v>
      </c>
      <c r="U42" s="40">
        <v>2105</v>
      </c>
      <c r="V42" s="40" t="s">
        <v>408</v>
      </c>
      <c r="W42" s="40">
        <v>437</v>
      </c>
      <c r="X42" s="69">
        <v>44245</v>
      </c>
      <c r="Y42" s="82">
        <v>33480000</v>
      </c>
      <c r="Z42" s="72">
        <v>33480000</v>
      </c>
      <c r="AA42" s="82">
        <f t="shared" si="8"/>
        <v>5580000</v>
      </c>
      <c r="AB42" s="40">
        <v>467</v>
      </c>
      <c r="AC42" s="69">
        <v>44253</v>
      </c>
      <c r="AD42" s="40">
        <v>6</v>
      </c>
      <c r="AE42" s="69" t="s">
        <v>111</v>
      </c>
      <c r="AF42" s="69">
        <v>44253</v>
      </c>
      <c r="AG42" s="69">
        <v>44433</v>
      </c>
      <c r="AH42" s="40" t="s">
        <v>112</v>
      </c>
      <c r="AI42" s="157">
        <v>44251</v>
      </c>
      <c r="AJ42" s="40" t="s">
        <v>458</v>
      </c>
      <c r="AK42" s="40" t="s">
        <v>113</v>
      </c>
      <c r="AL42" s="65">
        <v>44252</v>
      </c>
      <c r="AM42" s="64" t="s">
        <v>257</v>
      </c>
      <c r="AN42" s="40" t="s">
        <v>111</v>
      </c>
      <c r="AO42" s="40" t="s">
        <v>111</v>
      </c>
      <c r="AP42" s="40" t="s">
        <v>111</v>
      </c>
      <c r="AQ42" s="40" t="s">
        <v>111</v>
      </c>
      <c r="AR42" s="40" t="s">
        <v>336</v>
      </c>
      <c r="AS42" s="40">
        <v>36306305</v>
      </c>
      <c r="AT42" s="71">
        <v>20215320003703</v>
      </c>
      <c r="AU42" s="40"/>
      <c r="AV42" s="40"/>
      <c r="AW42" s="40"/>
      <c r="AX42" s="40"/>
      <c r="AY42" s="40"/>
      <c r="AZ42" s="40"/>
      <c r="BA42" s="40"/>
      <c r="BB42" s="73">
        <f t="shared" si="13"/>
        <v>0</v>
      </c>
      <c r="BC42" s="73">
        <f t="shared" si="14"/>
        <v>33480000</v>
      </c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76">
        <f t="shared" si="15"/>
        <v>44433</v>
      </c>
      <c r="BU42" s="40"/>
      <c r="BV42" s="40"/>
      <c r="BW42" s="55" t="s">
        <v>114</v>
      </c>
      <c r="BX42" s="40"/>
      <c r="BY42" s="40"/>
      <c r="BZ42" s="40"/>
      <c r="CA42" s="40"/>
      <c r="CB42" s="40"/>
      <c r="CC42" s="40"/>
      <c r="CD42" s="40"/>
      <c r="CE42" s="70">
        <v>44251</v>
      </c>
      <c r="CF42" s="69" t="s">
        <v>115</v>
      </c>
      <c r="CG42" s="40">
        <v>1</v>
      </c>
      <c r="CH42" s="78" t="str">
        <f t="shared" ca="1" si="10"/>
        <v>EN EJECUCION</v>
      </c>
      <c r="CI42" s="67">
        <f t="shared" ca="1" si="11"/>
        <v>128</v>
      </c>
      <c r="CJ42" s="64"/>
      <c r="CK42" s="64"/>
      <c r="CL42" s="80"/>
      <c r="CM42" s="80"/>
    </row>
    <row r="43" spans="1:91" s="6" customFormat="1" ht="68.400000000000006" x14ac:dyDescent="0.25">
      <c r="A43" s="36">
        <v>41</v>
      </c>
      <c r="B43" s="40" t="s">
        <v>337</v>
      </c>
      <c r="C43" s="63" t="s">
        <v>459</v>
      </c>
      <c r="D43" s="64" t="s">
        <v>460</v>
      </c>
      <c r="E43" s="64"/>
      <c r="F43" s="64"/>
      <c r="G43" s="64"/>
      <c r="H43" s="84">
        <v>54598</v>
      </c>
      <c r="I43" s="40">
        <v>24774</v>
      </c>
      <c r="J43" s="66" t="s">
        <v>107</v>
      </c>
      <c r="K43" s="66" t="s">
        <v>108</v>
      </c>
      <c r="L43" s="66" t="s">
        <v>109</v>
      </c>
      <c r="M43" s="40" t="s">
        <v>236</v>
      </c>
      <c r="N43" s="64" t="s">
        <v>132</v>
      </c>
      <c r="O43" s="40" t="s">
        <v>174</v>
      </c>
      <c r="P43" s="40" t="s">
        <v>461</v>
      </c>
      <c r="Q43" s="44" t="s">
        <v>114</v>
      </c>
      <c r="R43" s="64" t="s">
        <v>462</v>
      </c>
      <c r="S43" s="67">
        <v>87491348</v>
      </c>
      <c r="T43" s="40" t="s">
        <v>254</v>
      </c>
      <c r="U43" s="40">
        <v>2105</v>
      </c>
      <c r="V43" s="40" t="s">
        <v>408</v>
      </c>
      <c r="W43" s="40">
        <v>411</v>
      </c>
      <c r="X43" s="69">
        <v>44237</v>
      </c>
      <c r="Y43" s="82">
        <v>100440000</v>
      </c>
      <c r="Z43" s="72">
        <v>33480000</v>
      </c>
      <c r="AA43" s="82">
        <f t="shared" si="8"/>
        <v>5580000</v>
      </c>
      <c r="AB43" s="40">
        <v>465</v>
      </c>
      <c r="AC43" s="69">
        <v>44252</v>
      </c>
      <c r="AD43" s="40">
        <v>6</v>
      </c>
      <c r="AE43" s="69" t="s">
        <v>111</v>
      </c>
      <c r="AF43" s="69">
        <v>44256</v>
      </c>
      <c r="AG43" s="69">
        <v>44439</v>
      </c>
      <c r="AH43" s="40" t="s">
        <v>112</v>
      </c>
      <c r="AI43" s="157">
        <v>44251</v>
      </c>
      <c r="AJ43" s="40" t="s">
        <v>463</v>
      </c>
      <c r="AK43" s="40" t="s">
        <v>113</v>
      </c>
      <c r="AL43" s="65">
        <v>44255</v>
      </c>
      <c r="AM43" s="64" t="s">
        <v>257</v>
      </c>
      <c r="AN43" s="40" t="s">
        <v>111</v>
      </c>
      <c r="AO43" s="40" t="s">
        <v>111</v>
      </c>
      <c r="AP43" s="40" t="s">
        <v>111</v>
      </c>
      <c r="AQ43" s="40" t="s">
        <v>111</v>
      </c>
      <c r="AR43" s="40" t="s">
        <v>6</v>
      </c>
      <c r="AS43" s="67">
        <v>1026568535</v>
      </c>
      <c r="AT43" s="71">
        <v>20215320002843</v>
      </c>
      <c r="AU43" s="40"/>
      <c r="AV43" s="40"/>
      <c r="AW43" s="40"/>
      <c r="AX43" s="40"/>
      <c r="AY43" s="40"/>
      <c r="AZ43" s="40"/>
      <c r="BA43" s="40"/>
      <c r="BB43" s="73">
        <f t="shared" si="13"/>
        <v>0</v>
      </c>
      <c r="BC43" s="73">
        <f t="shared" si="14"/>
        <v>33480000</v>
      </c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76">
        <f t="shared" si="15"/>
        <v>44439</v>
      </c>
      <c r="BU43" s="40"/>
      <c r="BV43" s="40"/>
      <c r="BW43" s="55" t="s">
        <v>114</v>
      </c>
      <c r="BX43" s="40"/>
      <c r="BY43" s="40"/>
      <c r="BZ43" s="40"/>
      <c r="CA43" s="40"/>
      <c r="CB43" s="40"/>
      <c r="CC43" s="40"/>
      <c r="CD43" s="40"/>
      <c r="CE43" s="70">
        <v>44251</v>
      </c>
      <c r="CF43" s="69" t="s">
        <v>115</v>
      </c>
      <c r="CG43" s="40">
        <v>3</v>
      </c>
      <c r="CH43" s="78" t="str">
        <f t="shared" ca="1" si="10"/>
        <v>EN EJECUCION</v>
      </c>
      <c r="CI43" s="67">
        <f t="shared" ca="1" si="11"/>
        <v>134</v>
      </c>
      <c r="CJ43" s="64"/>
      <c r="CK43" s="64"/>
      <c r="CL43" s="80"/>
      <c r="CM43" s="80"/>
    </row>
    <row r="44" spans="1:91" s="169" customFormat="1" ht="79.8" x14ac:dyDescent="0.25">
      <c r="A44" s="257">
        <v>42</v>
      </c>
      <c r="B44" s="84" t="s">
        <v>425</v>
      </c>
      <c r="C44" s="160" t="s">
        <v>464</v>
      </c>
      <c r="D44" s="152" t="s">
        <v>465</v>
      </c>
      <c r="E44" s="152"/>
      <c r="F44" s="152"/>
      <c r="G44" s="152"/>
      <c r="H44" s="84">
        <v>54755</v>
      </c>
      <c r="I44" s="84">
        <v>23714</v>
      </c>
      <c r="J44" s="161" t="s">
        <v>107</v>
      </c>
      <c r="K44" s="161" t="s">
        <v>108</v>
      </c>
      <c r="L44" s="161" t="s">
        <v>109</v>
      </c>
      <c r="M44" s="84" t="s">
        <v>236</v>
      </c>
      <c r="N44" s="152" t="s">
        <v>186</v>
      </c>
      <c r="O44" s="84" t="s">
        <v>174</v>
      </c>
      <c r="P44" s="84" t="s">
        <v>144</v>
      </c>
      <c r="Q44" s="84" t="s">
        <v>114</v>
      </c>
      <c r="R44" s="152" t="s">
        <v>144</v>
      </c>
      <c r="S44" s="162">
        <v>1022380666</v>
      </c>
      <c r="T44" s="259" t="s">
        <v>265</v>
      </c>
      <c r="U44" s="84">
        <v>2081</v>
      </c>
      <c r="V44" s="84" t="s">
        <v>402</v>
      </c>
      <c r="W44" s="84">
        <v>432</v>
      </c>
      <c r="X44" s="164">
        <v>44244</v>
      </c>
      <c r="Y44" s="167">
        <v>148500000</v>
      </c>
      <c r="Z44" s="133">
        <v>29700000</v>
      </c>
      <c r="AA44" s="167">
        <f t="shared" si="8"/>
        <v>4950000</v>
      </c>
      <c r="AB44" s="84">
        <v>451</v>
      </c>
      <c r="AC44" s="164">
        <v>44251</v>
      </c>
      <c r="AD44" s="84">
        <v>6</v>
      </c>
      <c r="AE44" s="164" t="s">
        <v>111</v>
      </c>
      <c r="AF44" s="164">
        <v>44251</v>
      </c>
      <c r="AG44" s="164">
        <v>44431</v>
      </c>
      <c r="AH44" s="84" t="s">
        <v>112</v>
      </c>
      <c r="AI44" s="165">
        <v>44251</v>
      </c>
      <c r="AJ44" s="84" t="s">
        <v>466</v>
      </c>
      <c r="AK44" s="84" t="s">
        <v>113</v>
      </c>
      <c r="AL44" s="153">
        <v>44251</v>
      </c>
      <c r="AM44" s="152" t="s">
        <v>257</v>
      </c>
      <c r="AN44" s="84" t="s">
        <v>111</v>
      </c>
      <c r="AO44" s="84" t="s">
        <v>111</v>
      </c>
      <c r="AP44" s="84" t="s">
        <v>111</v>
      </c>
      <c r="AQ44" s="84" t="s">
        <v>111</v>
      </c>
      <c r="AR44" s="84" t="s">
        <v>10</v>
      </c>
      <c r="AS44" s="162">
        <v>1026250398</v>
      </c>
      <c r="AT44" s="259">
        <v>20215320002633</v>
      </c>
      <c r="AU44" s="84"/>
      <c r="AV44" s="84"/>
      <c r="AW44" s="84"/>
      <c r="AX44" s="84"/>
      <c r="AY44" s="84"/>
      <c r="AZ44" s="84"/>
      <c r="BA44" s="84"/>
      <c r="BB44" s="133">
        <f t="shared" si="13"/>
        <v>0</v>
      </c>
      <c r="BC44" s="133">
        <f t="shared" si="14"/>
        <v>29700000</v>
      </c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262">
        <f t="shared" si="15"/>
        <v>44431</v>
      </c>
      <c r="BU44" s="84"/>
      <c r="BV44" s="84"/>
      <c r="BW44" s="263" t="s">
        <v>114</v>
      </c>
      <c r="BX44" s="84"/>
      <c r="BY44" s="84"/>
      <c r="BZ44" s="84"/>
      <c r="CA44" s="84"/>
      <c r="CB44" s="84"/>
      <c r="CC44" s="84"/>
      <c r="CD44" s="84"/>
      <c r="CE44" s="70">
        <v>44250</v>
      </c>
      <c r="CF44" s="164" t="s">
        <v>115</v>
      </c>
      <c r="CG44" s="84">
        <v>5</v>
      </c>
      <c r="CH44" s="168" t="str">
        <f t="shared" ca="1" si="10"/>
        <v>EN EJECUCION</v>
      </c>
      <c r="CI44" s="162">
        <f t="shared" ca="1" si="11"/>
        <v>126</v>
      </c>
      <c r="CJ44" s="152"/>
      <c r="CK44" s="152"/>
      <c r="CL44" s="265">
        <v>1</v>
      </c>
      <c r="CM44" s="265"/>
    </row>
    <row r="45" spans="1:91" s="169" customFormat="1" ht="57" x14ac:dyDescent="0.25">
      <c r="A45" s="257">
        <v>43</v>
      </c>
      <c r="B45" s="84" t="s">
        <v>467</v>
      </c>
      <c r="C45" s="160" t="s">
        <v>468</v>
      </c>
      <c r="D45" s="152" t="s">
        <v>469</v>
      </c>
      <c r="E45" s="152"/>
      <c r="F45" s="152"/>
      <c r="G45" s="152"/>
      <c r="H45" s="84">
        <v>54508</v>
      </c>
      <c r="I45" s="84">
        <v>24422</v>
      </c>
      <c r="J45" s="161" t="s">
        <v>107</v>
      </c>
      <c r="K45" s="161" t="s">
        <v>108</v>
      </c>
      <c r="L45" s="161" t="s">
        <v>116</v>
      </c>
      <c r="M45" s="84" t="s">
        <v>236</v>
      </c>
      <c r="N45" s="152" t="s">
        <v>470</v>
      </c>
      <c r="O45" s="84" t="s">
        <v>174</v>
      </c>
      <c r="P45" s="84" t="s">
        <v>471</v>
      </c>
      <c r="Q45" s="84" t="s">
        <v>138</v>
      </c>
      <c r="R45" s="152" t="s">
        <v>471</v>
      </c>
      <c r="S45" s="162">
        <v>52886138</v>
      </c>
      <c r="T45" s="259" t="s">
        <v>472</v>
      </c>
      <c r="U45" s="84">
        <v>2128</v>
      </c>
      <c r="V45" s="84" t="s">
        <v>473</v>
      </c>
      <c r="W45" s="84">
        <v>436</v>
      </c>
      <c r="X45" s="164">
        <v>44245</v>
      </c>
      <c r="Y45" s="167">
        <v>136200000</v>
      </c>
      <c r="Z45" s="133">
        <v>13620000</v>
      </c>
      <c r="AA45" s="167">
        <f t="shared" si="8"/>
        <v>2270000</v>
      </c>
      <c r="AB45" s="84">
        <v>460</v>
      </c>
      <c r="AC45" s="164">
        <v>44251</v>
      </c>
      <c r="AD45" s="84">
        <v>6</v>
      </c>
      <c r="AE45" s="164" t="s">
        <v>111</v>
      </c>
      <c r="AF45" s="164">
        <v>44251</v>
      </c>
      <c r="AG45" s="164">
        <v>44431</v>
      </c>
      <c r="AH45" s="84" t="s">
        <v>112</v>
      </c>
      <c r="AI45" s="165">
        <v>44251</v>
      </c>
      <c r="AJ45" s="84" t="s">
        <v>474</v>
      </c>
      <c r="AK45" s="84" t="s">
        <v>113</v>
      </c>
      <c r="AL45" s="153">
        <v>44251</v>
      </c>
      <c r="AM45" s="152" t="s">
        <v>257</v>
      </c>
      <c r="AN45" s="84" t="s">
        <v>111</v>
      </c>
      <c r="AO45" s="84" t="s">
        <v>111</v>
      </c>
      <c r="AP45" s="84" t="s">
        <v>111</v>
      </c>
      <c r="AQ45" s="84" t="s">
        <v>111</v>
      </c>
      <c r="AR45" s="84" t="s">
        <v>9</v>
      </c>
      <c r="AS45" s="284">
        <v>72152335</v>
      </c>
      <c r="AT45" s="259">
        <v>20215320002833</v>
      </c>
      <c r="AU45" s="84"/>
      <c r="AV45" s="84"/>
      <c r="AW45" s="84"/>
      <c r="AX45" s="84"/>
      <c r="AY45" s="84"/>
      <c r="AZ45" s="84"/>
      <c r="BA45" s="84"/>
      <c r="BB45" s="133">
        <f t="shared" si="13"/>
        <v>0</v>
      </c>
      <c r="BC45" s="133">
        <f t="shared" si="14"/>
        <v>13620000</v>
      </c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262">
        <f t="shared" si="15"/>
        <v>44431</v>
      </c>
      <c r="BU45" s="84"/>
      <c r="BV45" s="84"/>
      <c r="BW45" s="84" t="s">
        <v>475</v>
      </c>
      <c r="BX45" s="84" t="s">
        <v>476</v>
      </c>
      <c r="BY45" s="84">
        <v>51977530</v>
      </c>
      <c r="BZ45" s="164">
        <v>44284</v>
      </c>
      <c r="CA45" s="84" t="s">
        <v>477</v>
      </c>
      <c r="CB45" s="84" t="s">
        <v>478</v>
      </c>
      <c r="CC45" s="164">
        <v>44286</v>
      </c>
      <c r="CD45" s="152" t="s">
        <v>257</v>
      </c>
      <c r="CE45" s="70">
        <v>44246</v>
      </c>
      <c r="CF45" s="164" t="s">
        <v>115</v>
      </c>
      <c r="CG45" s="84">
        <v>1</v>
      </c>
      <c r="CH45" s="168" t="str">
        <f t="shared" ca="1" si="10"/>
        <v>EN EJECUCION</v>
      </c>
      <c r="CI45" s="162">
        <f t="shared" ca="1" si="11"/>
        <v>126</v>
      </c>
      <c r="CJ45" s="152"/>
      <c r="CK45" s="152"/>
      <c r="CL45" s="265"/>
      <c r="CM45" s="265"/>
    </row>
    <row r="46" spans="1:91" s="169" customFormat="1" ht="34.200000000000003" x14ac:dyDescent="0.25">
      <c r="A46" s="257">
        <v>44</v>
      </c>
      <c r="B46" s="84" t="s">
        <v>467</v>
      </c>
      <c r="C46" s="160" t="s">
        <v>479</v>
      </c>
      <c r="D46" s="152" t="s">
        <v>480</v>
      </c>
      <c r="E46" s="152"/>
      <c r="F46" s="152"/>
      <c r="G46" s="152"/>
      <c r="H46" s="84">
        <v>54508</v>
      </c>
      <c r="I46" s="84">
        <v>24422</v>
      </c>
      <c r="J46" s="161" t="s">
        <v>107</v>
      </c>
      <c r="K46" s="161" t="s">
        <v>108</v>
      </c>
      <c r="L46" s="161" t="s">
        <v>116</v>
      </c>
      <c r="M46" s="84" t="s">
        <v>236</v>
      </c>
      <c r="N46" s="285" t="s">
        <v>470</v>
      </c>
      <c r="O46" s="286" t="s">
        <v>174</v>
      </c>
      <c r="P46" s="286" t="s">
        <v>163</v>
      </c>
      <c r="Q46" s="286" t="s">
        <v>114</v>
      </c>
      <c r="R46" s="285" t="s">
        <v>163</v>
      </c>
      <c r="S46" s="274">
        <v>80111917</v>
      </c>
      <c r="T46" s="266" t="s">
        <v>472</v>
      </c>
      <c r="U46" s="286">
        <v>2128</v>
      </c>
      <c r="V46" s="286" t="s">
        <v>473</v>
      </c>
      <c r="W46" s="286">
        <v>436</v>
      </c>
      <c r="X46" s="267">
        <v>44245</v>
      </c>
      <c r="Y46" s="268">
        <v>136200000</v>
      </c>
      <c r="Z46" s="269">
        <v>13620000</v>
      </c>
      <c r="AA46" s="268">
        <f t="shared" si="8"/>
        <v>2270000</v>
      </c>
      <c r="AB46" s="286">
        <v>461</v>
      </c>
      <c r="AC46" s="267">
        <v>44251</v>
      </c>
      <c r="AD46" s="286">
        <v>6</v>
      </c>
      <c r="AE46" s="267" t="s">
        <v>111</v>
      </c>
      <c r="AF46" s="267">
        <v>44255</v>
      </c>
      <c r="AG46" s="267">
        <v>44435</v>
      </c>
      <c r="AH46" s="286" t="s">
        <v>112</v>
      </c>
      <c r="AI46" s="287">
        <v>44251</v>
      </c>
      <c r="AJ46" s="286" t="s">
        <v>481</v>
      </c>
      <c r="AK46" s="286" t="s">
        <v>113</v>
      </c>
      <c r="AL46" s="288">
        <v>44255</v>
      </c>
      <c r="AM46" s="285" t="s">
        <v>257</v>
      </c>
      <c r="AN46" s="286" t="s">
        <v>111</v>
      </c>
      <c r="AO46" s="286" t="s">
        <v>111</v>
      </c>
      <c r="AP46" s="286" t="s">
        <v>111</v>
      </c>
      <c r="AQ46" s="286" t="s">
        <v>111</v>
      </c>
      <c r="AR46" s="286" t="s">
        <v>9</v>
      </c>
      <c r="AS46" s="289">
        <v>72152335</v>
      </c>
      <c r="AT46" s="266">
        <v>20215320002833</v>
      </c>
      <c r="AU46" s="84"/>
      <c r="AV46" s="84"/>
      <c r="AW46" s="84"/>
      <c r="AX46" s="84"/>
      <c r="AY46" s="84"/>
      <c r="AZ46" s="84"/>
      <c r="BA46" s="84"/>
      <c r="BB46" s="133">
        <f t="shared" si="13"/>
        <v>0</v>
      </c>
      <c r="BC46" s="133">
        <f t="shared" si="14"/>
        <v>13620000</v>
      </c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262">
        <f t="shared" si="15"/>
        <v>44435</v>
      </c>
      <c r="BU46" s="84"/>
      <c r="BV46" s="84"/>
      <c r="BW46" s="263" t="s">
        <v>114</v>
      </c>
      <c r="BX46" s="84"/>
      <c r="BY46" s="84"/>
      <c r="BZ46" s="84"/>
      <c r="CA46" s="84"/>
      <c r="CB46" s="84"/>
      <c r="CC46" s="84"/>
      <c r="CD46" s="84"/>
      <c r="CE46" s="70">
        <v>44245</v>
      </c>
      <c r="CF46" s="164" t="s">
        <v>115</v>
      </c>
      <c r="CG46" s="84">
        <v>5</v>
      </c>
      <c r="CH46" s="168" t="str">
        <f t="shared" ca="1" si="10"/>
        <v>EN EJECUCION</v>
      </c>
      <c r="CI46" s="162">
        <f t="shared" ca="1" si="11"/>
        <v>130</v>
      </c>
      <c r="CJ46" s="152"/>
      <c r="CK46" s="152"/>
      <c r="CL46" s="265">
        <v>1</v>
      </c>
      <c r="CM46" s="265"/>
    </row>
    <row r="47" spans="1:91" s="169" customFormat="1" ht="57" x14ac:dyDescent="0.25">
      <c r="A47" s="257">
        <v>45</v>
      </c>
      <c r="B47" s="84" t="s">
        <v>482</v>
      </c>
      <c r="C47" s="160" t="s">
        <v>483</v>
      </c>
      <c r="D47" s="152" t="s">
        <v>484</v>
      </c>
      <c r="E47" s="152"/>
      <c r="F47" s="152"/>
      <c r="G47" s="152"/>
      <c r="H47" s="84">
        <v>54689</v>
      </c>
      <c r="I47" s="84">
        <v>24712</v>
      </c>
      <c r="J47" s="161" t="s">
        <v>107</v>
      </c>
      <c r="K47" s="161" t="s">
        <v>108</v>
      </c>
      <c r="L47" s="161" t="s">
        <v>109</v>
      </c>
      <c r="M47" s="290" t="s">
        <v>236</v>
      </c>
      <c r="N47" s="221" t="s">
        <v>485</v>
      </c>
      <c r="O47" s="291" t="s">
        <v>174</v>
      </c>
      <c r="P47" s="291" t="s">
        <v>16</v>
      </c>
      <c r="Q47" s="291" t="s">
        <v>114</v>
      </c>
      <c r="R47" s="221" t="s">
        <v>16</v>
      </c>
      <c r="S47" s="213">
        <v>1010192128</v>
      </c>
      <c r="T47" s="291" t="s">
        <v>254</v>
      </c>
      <c r="U47" s="291">
        <v>2105</v>
      </c>
      <c r="V47" s="291" t="s">
        <v>408</v>
      </c>
      <c r="W47" s="291">
        <v>431</v>
      </c>
      <c r="X47" s="208">
        <v>44244</v>
      </c>
      <c r="Y47" s="204">
        <v>43800000</v>
      </c>
      <c r="Z47" s="204">
        <v>43800000</v>
      </c>
      <c r="AA47" s="209">
        <f t="shared" si="8"/>
        <v>7300000</v>
      </c>
      <c r="AB47" s="291">
        <v>452</v>
      </c>
      <c r="AC47" s="208">
        <v>44251</v>
      </c>
      <c r="AD47" s="291">
        <v>6</v>
      </c>
      <c r="AE47" s="208" t="s">
        <v>111</v>
      </c>
      <c r="AF47" s="208">
        <v>44251</v>
      </c>
      <c r="AG47" s="208">
        <v>44431</v>
      </c>
      <c r="AH47" s="291" t="s">
        <v>112</v>
      </c>
      <c r="AI47" s="292">
        <v>44251</v>
      </c>
      <c r="AJ47" s="291" t="s">
        <v>486</v>
      </c>
      <c r="AK47" s="291" t="s">
        <v>113</v>
      </c>
      <c r="AL47" s="293">
        <v>44251</v>
      </c>
      <c r="AM47" s="221" t="s">
        <v>257</v>
      </c>
      <c r="AN47" s="291" t="s">
        <v>111</v>
      </c>
      <c r="AO47" s="291" t="s">
        <v>111</v>
      </c>
      <c r="AP47" s="291" t="s">
        <v>111</v>
      </c>
      <c r="AQ47" s="291" t="s">
        <v>111</v>
      </c>
      <c r="AR47" s="291" t="s">
        <v>13</v>
      </c>
      <c r="AS47" s="291">
        <v>1112905112</v>
      </c>
      <c r="AT47" s="207">
        <v>20215320002873</v>
      </c>
      <c r="AU47" s="215"/>
      <c r="AV47" s="84"/>
      <c r="AW47" s="84"/>
      <c r="AX47" s="84"/>
      <c r="AY47" s="84"/>
      <c r="AZ47" s="84"/>
      <c r="BA47" s="84"/>
      <c r="BB47" s="133">
        <f t="shared" si="13"/>
        <v>0</v>
      </c>
      <c r="BC47" s="133">
        <f t="shared" si="14"/>
        <v>43800000</v>
      </c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262">
        <f t="shared" si="15"/>
        <v>44431</v>
      </c>
      <c r="BU47" s="84"/>
      <c r="BV47" s="84"/>
      <c r="BW47" s="263" t="s">
        <v>114</v>
      </c>
      <c r="BX47" s="84"/>
      <c r="BY47" s="84"/>
      <c r="BZ47" s="84"/>
      <c r="CA47" s="84"/>
      <c r="CB47" s="84"/>
      <c r="CC47" s="84"/>
      <c r="CD47" s="84"/>
      <c r="CE47" s="70">
        <v>44251</v>
      </c>
      <c r="CF47" s="164" t="s">
        <v>115</v>
      </c>
      <c r="CG47" s="84">
        <v>1</v>
      </c>
      <c r="CH47" s="168" t="str">
        <f t="shared" ca="1" si="10"/>
        <v>EN EJECUCION</v>
      </c>
      <c r="CI47" s="162">
        <f t="shared" ca="1" si="11"/>
        <v>126</v>
      </c>
      <c r="CJ47" s="152"/>
      <c r="CK47" s="152"/>
      <c r="CL47" s="265"/>
      <c r="CM47" s="265"/>
    </row>
    <row r="48" spans="1:91" s="169" customFormat="1" ht="45.6" x14ac:dyDescent="0.25">
      <c r="A48" s="257">
        <v>46</v>
      </c>
      <c r="B48" s="84" t="s">
        <v>487</v>
      </c>
      <c r="C48" s="160" t="s">
        <v>488</v>
      </c>
      <c r="D48" s="152" t="s">
        <v>489</v>
      </c>
      <c r="E48" s="152"/>
      <c r="F48" s="152"/>
      <c r="G48" s="152"/>
      <c r="H48" s="84">
        <v>54674</v>
      </c>
      <c r="I48" s="84">
        <v>24710</v>
      </c>
      <c r="J48" s="161" t="s">
        <v>490</v>
      </c>
      <c r="K48" s="161" t="s">
        <v>491</v>
      </c>
      <c r="L48" s="161" t="s">
        <v>116</v>
      </c>
      <c r="M48" s="84" t="s">
        <v>236</v>
      </c>
      <c r="N48" s="294" t="s">
        <v>492</v>
      </c>
      <c r="O48" s="295" t="s">
        <v>174</v>
      </c>
      <c r="P48" s="295" t="s">
        <v>493</v>
      </c>
      <c r="Q48" s="295" t="s">
        <v>114</v>
      </c>
      <c r="R48" s="294" t="s">
        <v>493</v>
      </c>
      <c r="S48" s="283">
        <v>53123841</v>
      </c>
      <c r="T48" s="295" t="s">
        <v>254</v>
      </c>
      <c r="U48" s="295">
        <v>2105</v>
      </c>
      <c r="V48" s="295" t="s">
        <v>408</v>
      </c>
      <c r="W48" s="295">
        <v>428</v>
      </c>
      <c r="X48" s="276">
        <v>44244</v>
      </c>
      <c r="Y48" s="277">
        <v>21400000</v>
      </c>
      <c r="Z48" s="278">
        <v>21240000</v>
      </c>
      <c r="AA48" s="277">
        <f t="shared" si="8"/>
        <v>3540000</v>
      </c>
      <c r="AB48" s="295">
        <v>468</v>
      </c>
      <c r="AC48" s="276">
        <v>44253</v>
      </c>
      <c r="AD48" s="295">
        <v>6</v>
      </c>
      <c r="AE48" s="276" t="s">
        <v>111</v>
      </c>
      <c r="AF48" s="276">
        <v>44252</v>
      </c>
      <c r="AG48" s="276">
        <v>44432</v>
      </c>
      <c r="AH48" s="295" t="s">
        <v>112</v>
      </c>
      <c r="AI48" s="296">
        <v>44252</v>
      </c>
      <c r="AJ48" s="295" t="s">
        <v>494</v>
      </c>
      <c r="AK48" s="295" t="s">
        <v>113</v>
      </c>
      <c r="AL48" s="297">
        <v>44252</v>
      </c>
      <c r="AM48" s="294" t="s">
        <v>257</v>
      </c>
      <c r="AN48" s="295" t="s">
        <v>111</v>
      </c>
      <c r="AO48" s="295" t="s">
        <v>111</v>
      </c>
      <c r="AP48" s="295" t="s">
        <v>111</v>
      </c>
      <c r="AQ48" s="295" t="s">
        <v>111</v>
      </c>
      <c r="AR48" s="295" t="s">
        <v>16</v>
      </c>
      <c r="AS48" s="283">
        <v>1010192128</v>
      </c>
      <c r="AT48" s="275">
        <v>20215320002873</v>
      </c>
      <c r="AU48" s="84"/>
      <c r="AV48" s="84"/>
      <c r="AW48" s="84"/>
      <c r="AX48" s="84"/>
      <c r="AY48" s="84"/>
      <c r="AZ48" s="84"/>
      <c r="BA48" s="84"/>
      <c r="BB48" s="133">
        <f t="shared" si="13"/>
        <v>0</v>
      </c>
      <c r="BC48" s="133">
        <f t="shared" si="14"/>
        <v>21240000</v>
      </c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262">
        <f t="shared" si="15"/>
        <v>44432</v>
      </c>
      <c r="BU48" s="84"/>
      <c r="BV48" s="84"/>
      <c r="BW48" s="263" t="s">
        <v>114</v>
      </c>
      <c r="BX48" s="84"/>
      <c r="BY48" s="84"/>
      <c r="BZ48" s="84"/>
      <c r="CA48" s="84"/>
      <c r="CB48" s="84"/>
      <c r="CC48" s="84"/>
      <c r="CD48" s="84"/>
      <c r="CE48" s="70">
        <v>44252</v>
      </c>
      <c r="CF48" s="164" t="s">
        <v>115</v>
      </c>
      <c r="CG48" s="84">
        <v>1</v>
      </c>
      <c r="CH48" s="168" t="str">
        <f t="shared" ca="1" si="10"/>
        <v>EN EJECUCION</v>
      </c>
      <c r="CI48" s="162">
        <f t="shared" ca="1" si="11"/>
        <v>127</v>
      </c>
      <c r="CJ48" s="152"/>
      <c r="CK48" s="152"/>
      <c r="CL48" s="265"/>
      <c r="CM48" s="265"/>
    </row>
    <row r="49" spans="1:100" s="169" customFormat="1" ht="45.6" x14ac:dyDescent="0.25">
      <c r="A49" s="257">
        <v>47</v>
      </c>
      <c r="B49" s="84" t="s">
        <v>301</v>
      </c>
      <c r="C49" s="160" t="s">
        <v>495</v>
      </c>
      <c r="D49" s="152" t="s">
        <v>496</v>
      </c>
      <c r="E49" s="152"/>
      <c r="F49" s="152"/>
      <c r="G49" s="152"/>
      <c r="H49" s="84">
        <v>57214</v>
      </c>
      <c r="I49" s="84">
        <v>25373</v>
      </c>
      <c r="J49" s="161" t="s">
        <v>497</v>
      </c>
      <c r="K49" s="161" t="s">
        <v>498</v>
      </c>
      <c r="L49" s="161" t="s">
        <v>499</v>
      </c>
      <c r="M49" s="84" t="s">
        <v>236</v>
      </c>
      <c r="N49" s="152" t="s">
        <v>305</v>
      </c>
      <c r="O49" s="84" t="s">
        <v>174</v>
      </c>
      <c r="P49" s="84" t="s">
        <v>500</v>
      </c>
      <c r="Q49" s="84" t="s">
        <v>114</v>
      </c>
      <c r="R49" s="152" t="s">
        <v>500</v>
      </c>
      <c r="S49" s="162">
        <v>52815946</v>
      </c>
      <c r="T49" s="84" t="s">
        <v>254</v>
      </c>
      <c r="U49" s="84">
        <v>2105</v>
      </c>
      <c r="V49" s="84" t="s">
        <v>408</v>
      </c>
      <c r="W49" s="84">
        <v>442</v>
      </c>
      <c r="X49" s="164">
        <v>44249</v>
      </c>
      <c r="Y49" s="167">
        <v>125100000</v>
      </c>
      <c r="Z49" s="133">
        <v>25020000</v>
      </c>
      <c r="AA49" s="167">
        <f t="shared" si="8"/>
        <v>4170000</v>
      </c>
      <c r="AB49" s="84">
        <v>456</v>
      </c>
      <c r="AC49" s="164">
        <v>44251</v>
      </c>
      <c r="AD49" s="84">
        <v>6</v>
      </c>
      <c r="AE49" s="164" t="s">
        <v>111</v>
      </c>
      <c r="AF49" s="165">
        <v>44251</v>
      </c>
      <c r="AG49" s="164">
        <v>44431</v>
      </c>
      <c r="AH49" s="84" t="s">
        <v>112</v>
      </c>
      <c r="AI49" s="165">
        <v>44251</v>
      </c>
      <c r="AJ49" s="84" t="s">
        <v>501</v>
      </c>
      <c r="AK49" s="84" t="s">
        <v>113</v>
      </c>
      <c r="AL49" s="153">
        <v>44251</v>
      </c>
      <c r="AM49" s="152" t="s">
        <v>257</v>
      </c>
      <c r="AN49" s="84" t="s">
        <v>111</v>
      </c>
      <c r="AO49" s="84" t="s">
        <v>111</v>
      </c>
      <c r="AP49" s="84" t="s">
        <v>111</v>
      </c>
      <c r="AQ49" s="84" t="s">
        <v>111</v>
      </c>
      <c r="AR49" s="84" t="s">
        <v>15</v>
      </c>
      <c r="AS49" s="162">
        <v>79951390</v>
      </c>
      <c r="AT49" s="259">
        <v>20215320002873</v>
      </c>
      <c r="AU49" s="84"/>
      <c r="AV49" s="84"/>
      <c r="AW49" s="84"/>
      <c r="AX49" s="84"/>
      <c r="AY49" s="84"/>
      <c r="AZ49" s="84"/>
      <c r="BA49" s="84"/>
      <c r="BB49" s="133">
        <f t="shared" si="13"/>
        <v>0</v>
      </c>
      <c r="BC49" s="133">
        <f t="shared" si="14"/>
        <v>25020000</v>
      </c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262">
        <f t="shared" si="15"/>
        <v>44431</v>
      </c>
      <c r="BU49" s="84"/>
      <c r="BV49" s="84"/>
      <c r="BW49" s="263" t="s">
        <v>114</v>
      </c>
      <c r="BX49" s="84"/>
      <c r="BY49" s="84"/>
      <c r="BZ49" s="84"/>
      <c r="CA49" s="84"/>
      <c r="CB49" s="84"/>
      <c r="CC49" s="84"/>
      <c r="CD49" s="84"/>
      <c r="CE49" s="70">
        <v>44251</v>
      </c>
      <c r="CF49" s="164" t="s">
        <v>115</v>
      </c>
      <c r="CG49" s="84">
        <v>1</v>
      </c>
      <c r="CH49" s="168" t="str">
        <f t="shared" ca="1" si="10"/>
        <v>EN EJECUCION</v>
      </c>
      <c r="CI49" s="162">
        <f t="shared" ca="1" si="11"/>
        <v>126</v>
      </c>
      <c r="CJ49" s="152"/>
      <c r="CK49" s="152"/>
      <c r="CL49" s="265"/>
      <c r="CM49" s="265"/>
    </row>
    <row r="50" spans="1:100" s="169" customFormat="1" ht="45.6" x14ac:dyDescent="0.25">
      <c r="A50" s="257">
        <v>48</v>
      </c>
      <c r="B50" s="84" t="s">
        <v>301</v>
      </c>
      <c r="C50" s="160" t="s">
        <v>502</v>
      </c>
      <c r="D50" s="152" t="s">
        <v>503</v>
      </c>
      <c r="E50" s="152"/>
      <c r="F50" s="152"/>
      <c r="G50" s="152"/>
      <c r="H50" s="84">
        <v>57214</v>
      </c>
      <c r="I50" s="84">
        <v>25373</v>
      </c>
      <c r="J50" s="161" t="s">
        <v>504</v>
      </c>
      <c r="K50" s="161" t="s">
        <v>505</v>
      </c>
      <c r="L50" s="161" t="s">
        <v>506</v>
      </c>
      <c r="M50" s="84" t="s">
        <v>236</v>
      </c>
      <c r="N50" s="285" t="s">
        <v>305</v>
      </c>
      <c r="O50" s="286" t="s">
        <v>174</v>
      </c>
      <c r="P50" s="286" t="s">
        <v>193</v>
      </c>
      <c r="Q50" s="84" t="s">
        <v>114</v>
      </c>
      <c r="R50" s="152" t="s">
        <v>193</v>
      </c>
      <c r="S50" s="162">
        <v>52522134</v>
      </c>
      <c r="T50" s="84" t="s">
        <v>254</v>
      </c>
      <c r="U50" s="84">
        <v>2105</v>
      </c>
      <c r="V50" s="84" t="s">
        <v>408</v>
      </c>
      <c r="W50" s="84">
        <v>442</v>
      </c>
      <c r="X50" s="164">
        <v>44249</v>
      </c>
      <c r="Y50" s="167">
        <v>125100000</v>
      </c>
      <c r="Z50" s="133">
        <v>25020000</v>
      </c>
      <c r="AA50" s="167">
        <f t="shared" si="8"/>
        <v>4170000</v>
      </c>
      <c r="AB50" s="84">
        <v>455</v>
      </c>
      <c r="AC50" s="164">
        <v>44251</v>
      </c>
      <c r="AD50" s="84">
        <v>6</v>
      </c>
      <c r="AE50" s="164" t="s">
        <v>111</v>
      </c>
      <c r="AF50" s="165">
        <v>44251</v>
      </c>
      <c r="AG50" s="164">
        <v>44431</v>
      </c>
      <c r="AH50" s="84" t="s">
        <v>112</v>
      </c>
      <c r="AI50" s="165">
        <v>44251</v>
      </c>
      <c r="AJ50" s="84" t="s">
        <v>507</v>
      </c>
      <c r="AK50" s="84" t="s">
        <v>113</v>
      </c>
      <c r="AL50" s="153">
        <v>44251</v>
      </c>
      <c r="AM50" s="152" t="s">
        <v>257</v>
      </c>
      <c r="AN50" s="84" t="s">
        <v>111</v>
      </c>
      <c r="AO50" s="84" t="s">
        <v>111</v>
      </c>
      <c r="AP50" s="84" t="s">
        <v>111</v>
      </c>
      <c r="AQ50" s="84" t="s">
        <v>111</v>
      </c>
      <c r="AR50" s="84" t="s">
        <v>15</v>
      </c>
      <c r="AS50" s="162">
        <v>79951390</v>
      </c>
      <c r="AT50" s="259">
        <v>20215320002873</v>
      </c>
      <c r="AU50" s="84"/>
      <c r="AV50" s="84"/>
      <c r="AW50" s="84"/>
      <c r="AX50" s="84"/>
      <c r="AY50" s="84"/>
      <c r="AZ50" s="84"/>
      <c r="BA50" s="84"/>
      <c r="BB50" s="133">
        <f t="shared" si="13"/>
        <v>0</v>
      </c>
      <c r="BC50" s="133">
        <f t="shared" si="14"/>
        <v>25020000</v>
      </c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262">
        <f t="shared" si="15"/>
        <v>44431</v>
      </c>
      <c r="BU50" s="84"/>
      <c r="BV50" s="84"/>
      <c r="BW50" s="263" t="s">
        <v>114</v>
      </c>
      <c r="BX50" s="84"/>
      <c r="BY50" s="84"/>
      <c r="BZ50" s="84"/>
      <c r="CA50" s="84"/>
      <c r="CB50" s="84"/>
      <c r="CC50" s="84"/>
      <c r="CD50" s="84"/>
      <c r="CE50" s="70">
        <v>44251</v>
      </c>
      <c r="CF50" s="164" t="s">
        <v>115</v>
      </c>
      <c r="CG50" s="84">
        <v>1</v>
      </c>
      <c r="CH50" s="168" t="str">
        <f t="shared" ca="1" si="10"/>
        <v>EN EJECUCION</v>
      </c>
      <c r="CI50" s="162">
        <f t="shared" ca="1" si="11"/>
        <v>126</v>
      </c>
      <c r="CJ50" s="152"/>
      <c r="CK50" s="152"/>
      <c r="CL50" s="265"/>
      <c r="CM50" s="265"/>
    </row>
    <row r="51" spans="1:100" s="169" customFormat="1" ht="68.400000000000006" x14ac:dyDescent="0.25">
      <c r="A51" s="257">
        <v>49</v>
      </c>
      <c r="B51" s="84" t="s">
        <v>508</v>
      </c>
      <c r="C51" s="160" t="s">
        <v>509</v>
      </c>
      <c r="D51" s="152" t="s">
        <v>510</v>
      </c>
      <c r="E51" s="152"/>
      <c r="F51" s="152"/>
      <c r="G51" s="152"/>
      <c r="H51" s="84">
        <v>54653</v>
      </c>
      <c r="I51" s="84">
        <v>23711</v>
      </c>
      <c r="J51" s="161" t="s">
        <v>511</v>
      </c>
      <c r="K51" s="161" t="s">
        <v>512</v>
      </c>
      <c r="L51" s="161" t="s">
        <v>513</v>
      </c>
      <c r="M51" s="290" t="s">
        <v>236</v>
      </c>
      <c r="N51" s="221" t="s">
        <v>128</v>
      </c>
      <c r="O51" s="291" t="s">
        <v>174</v>
      </c>
      <c r="P51" s="291" t="s">
        <v>514</v>
      </c>
      <c r="Q51" s="286" t="s">
        <v>114</v>
      </c>
      <c r="R51" s="285" t="s">
        <v>514</v>
      </c>
      <c r="S51" s="274">
        <v>1019005727</v>
      </c>
      <c r="T51" s="286" t="s">
        <v>254</v>
      </c>
      <c r="U51" s="286">
        <v>2105</v>
      </c>
      <c r="V51" s="286" t="s">
        <v>408</v>
      </c>
      <c r="W51" s="286">
        <v>427</v>
      </c>
      <c r="X51" s="267">
        <v>44244</v>
      </c>
      <c r="Y51" s="268">
        <v>66960000</v>
      </c>
      <c r="Z51" s="269">
        <v>33480000</v>
      </c>
      <c r="AA51" s="268">
        <f t="shared" si="8"/>
        <v>5580000</v>
      </c>
      <c r="AB51" s="286">
        <v>454</v>
      </c>
      <c r="AC51" s="267">
        <v>44251</v>
      </c>
      <c r="AD51" s="286">
        <v>6</v>
      </c>
      <c r="AE51" s="164" t="s">
        <v>111</v>
      </c>
      <c r="AF51" s="164">
        <v>44252</v>
      </c>
      <c r="AG51" s="164">
        <v>44432</v>
      </c>
      <c r="AH51" s="84" t="s">
        <v>112</v>
      </c>
      <c r="AI51" s="165">
        <v>44251</v>
      </c>
      <c r="AJ51" s="84" t="s">
        <v>515</v>
      </c>
      <c r="AK51" s="84" t="s">
        <v>113</v>
      </c>
      <c r="AL51" s="153">
        <v>44252</v>
      </c>
      <c r="AM51" s="152" t="s">
        <v>257</v>
      </c>
      <c r="AN51" s="84" t="s">
        <v>111</v>
      </c>
      <c r="AO51" s="84" t="s">
        <v>111</v>
      </c>
      <c r="AP51" s="84" t="s">
        <v>111</v>
      </c>
      <c r="AQ51" s="84" t="s">
        <v>111</v>
      </c>
      <c r="AR51" s="84" t="s">
        <v>16</v>
      </c>
      <c r="AS51" s="162">
        <v>1010192128</v>
      </c>
      <c r="AT51" s="259">
        <v>20215320002873</v>
      </c>
      <c r="AU51" s="84"/>
      <c r="AV51" s="84"/>
      <c r="AW51" s="84"/>
      <c r="AX51" s="84"/>
      <c r="AY51" s="84"/>
      <c r="AZ51" s="84"/>
      <c r="BA51" s="84"/>
      <c r="BB51" s="133">
        <f t="shared" si="13"/>
        <v>0</v>
      </c>
      <c r="BC51" s="133">
        <f t="shared" si="14"/>
        <v>33480000</v>
      </c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262">
        <f t="shared" si="15"/>
        <v>44432</v>
      </c>
      <c r="BU51" s="84"/>
      <c r="BV51" s="84"/>
      <c r="BW51" s="263" t="s">
        <v>114</v>
      </c>
      <c r="BX51" s="84"/>
      <c r="BY51" s="84"/>
      <c r="BZ51" s="84"/>
      <c r="CA51" s="84"/>
      <c r="CB51" s="84"/>
      <c r="CC51" s="84"/>
      <c r="CD51" s="84"/>
      <c r="CE51" s="70">
        <v>44433</v>
      </c>
      <c r="CF51" s="164" t="s">
        <v>115</v>
      </c>
      <c r="CG51" s="84">
        <v>1</v>
      </c>
      <c r="CH51" s="168" t="str">
        <f t="shared" ca="1" si="10"/>
        <v>EN EJECUCION</v>
      </c>
      <c r="CI51" s="162">
        <f t="shared" ca="1" si="11"/>
        <v>127</v>
      </c>
      <c r="CJ51" s="152"/>
      <c r="CK51" s="152"/>
      <c r="CL51" s="265"/>
      <c r="CM51" s="265"/>
    </row>
    <row r="52" spans="1:100" s="169" customFormat="1" ht="68.400000000000006" x14ac:dyDescent="0.25">
      <c r="A52" s="257">
        <v>50</v>
      </c>
      <c r="B52" s="84" t="s">
        <v>508</v>
      </c>
      <c r="C52" s="160" t="s">
        <v>516</v>
      </c>
      <c r="D52" s="152" t="s">
        <v>517</v>
      </c>
      <c r="E52" s="152"/>
      <c r="F52" s="152"/>
      <c r="G52" s="152"/>
      <c r="H52" s="84">
        <v>54653</v>
      </c>
      <c r="I52" s="84">
        <v>23711</v>
      </c>
      <c r="J52" s="161" t="s">
        <v>518</v>
      </c>
      <c r="K52" s="161" t="s">
        <v>519</v>
      </c>
      <c r="L52" s="161" t="s">
        <v>520</v>
      </c>
      <c r="M52" s="290" t="s">
        <v>236</v>
      </c>
      <c r="N52" s="221" t="s">
        <v>128</v>
      </c>
      <c r="O52" s="291" t="s">
        <v>174</v>
      </c>
      <c r="P52" s="291" t="s">
        <v>521</v>
      </c>
      <c r="Q52" s="291" t="s">
        <v>114</v>
      </c>
      <c r="R52" s="221" t="s">
        <v>521</v>
      </c>
      <c r="S52" s="213">
        <v>1014180831</v>
      </c>
      <c r="T52" s="291" t="s">
        <v>254</v>
      </c>
      <c r="U52" s="291">
        <v>2105</v>
      </c>
      <c r="V52" s="291" t="s">
        <v>408</v>
      </c>
      <c r="W52" s="291">
        <v>427</v>
      </c>
      <c r="X52" s="208">
        <v>44244</v>
      </c>
      <c r="Y52" s="209">
        <v>66960000</v>
      </c>
      <c r="Z52" s="204">
        <v>33480000</v>
      </c>
      <c r="AA52" s="209">
        <f t="shared" si="8"/>
        <v>5580000</v>
      </c>
      <c r="AB52" s="291">
        <v>453</v>
      </c>
      <c r="AC52" s="208">
        <v>44251</v>
      </c>
      <c r="AD52" s="291">
        <v>6</v>
      </c>
      <c r="AE52" s="299" t="s">
        <v>111</v>
      </c>
      <c r="AF52" s="165">
        <v>44251</v>
      </c>
      <c r="AG52" s="164">
        <v>44431</v>
      </c>
      <c r="AH52" s="84" t="s">
        <v>112</v>
      </c>
      <c r="AI52" s="165">
        <v>44251</v>
      </c>
      <c r="AJ52" s="84" t="s">
        <v>522</v>
      </c>
      <c r="AK52" s="84" t="s">
        <v>113</v>
      </c>
      <c r="AL52" s="153">
        <v>44251</v>
      </c>
      <c r="AM52" s="152" t="s">
        <v>257</v>
      </c>
      <c r="AN52" s="84" t="s">
        <v>111</v>
      </c>
      <c r="AO52" s="84" t="s">
        <v>111</v>
      </c>
      <c r="AP52" s="84" t="s">
        <v>111</v>
      </c>
      <c r="AQ52" s="84" t="s">
        <v>111</v>
      </c>
      <c r="AR52" s="84" t="s">
        <v>16</v>
      </c>
      <c r="AS52" s="162">
        <v>1010192128</v>
      </c>
      <c r="AT52" s="259">
        <v>20215320002873</v>
      </c>
      <c r="AU52" s="84"/>
      <c r="AV52" s="84"/>
      <c r="AW52" s="84"/>
      <c r="AX52" s="84"/>
      <c r="AY52" s="84"/>
      <c r="AZ52" s="84"/>
      <c r="BA52" s="84"/>
      <c r="BB52" s="133">
        <f t="shared" si="13"/>
        <v>0</v>
      </c>
      <c r="BC52" s="133">
        <f t="shared" si="14"/>
        <v>33480000</v>
      </c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262">
        <f t="shared" si="15"/>
        <v>44431</v>
      </c>
      <c r="BU52" s="84"/>
      <c r="BV52" s="84"/>
      <c r="BW52" s="263" t="s">
        <v>114</v>
      </c>
      <c r="BX52" s="84"/>
      <c r="BY52" s="84"/>
      <c r="BZ52" s="84"/>
      <c r="CA52" s="84"/>
      <c r="CB52" s="84"/>
      <c r="CC52" s="84"/>
      <c r="CD52" s="84"/>
      <c r="CE52" s="70">
        <v>44249</v>
      </c>
      <c r="CF52" s="164" t="s">
        <v>115</v>
      </c>
      <c r="CG52" s="84">
        <v>1</v>
      </c>
      <c r="CH52" s="168" t="str">
        <f t="shared" ca="1" si="10"/>
        <v>EN EJECUCION</v>
      </c>
      <c r="CI52" s="162">
        <f t="shared" ca="1" si="11"/>
        <v>126</v>
      </c>
      <c r="CJ52" s="162"/>
      <c r="CK52" s="152"/>
      <c r="CL52" s="265"/>
      <c r="CM52" s="265"/>
    </row>
    <row r="53" spans="1:100" s="169" customFormat="1" ht="57" x14ac:dyDescent="0.25">
      <c r="A53" s="257">
        <v>51</v>
      </c>
      <c r="B53" s="84" t="s">
        <v>523</v>
      </c>
      <c r="C53" s="160" t="s">
        <v>524</v>
      </c>
      <c r="D53" s="152" t="s">
        <v>525</v>
      </c>
      <c r="E53" s="152"/>
      <c r="F53" s="152"/>
      <c r="G53" s="152"/>
      <c r="H53" s="84">
        <v>54615</v>
      </c>
      <c r="I53" s="84">
        <v>24313</v>
      </c>
      <c r="J53" s="161" t="s">
        <v>526</v>
      </c>
      <c r="K53" s="161" t="s">
        <v>527</v>
      </c>
      <c r="L53" s="161" t="s">
        <v>116</v>
      </c>
      <c r="M53" s="84" t="s">
        <v>236</v>
      </c>
      <c r="N53" s="294" t="s">
        <v>177</v>
      </c>
      <c r="O53" s="295" t="s">
        <v>174</v>
      </c>
      <c r="P53" s="295" t="s">
        <v>178</v>
      </c>
      <c r="Q53" s="295" t="s">
        <v>114</v>
      </c>
      <c r="R53" s="294" t="s">
        <v>178</v>
      </c>
      <c r="S53" s="283">
        <v>1023893986</v>
      </c>
      <c r="T53" s="295" t="s">
        <v>254</v>
      </c>
      <c r="U53" s="295">
        <v>2105</v>
      </c>
      <c r="V53" s="295" t="s">
        <v>408</v>
      </c>
      <c r="W53" s="295">
        <v>456</v>
      </c>
      <c r="X53" s="276">
        <v>44251</v>
      </c>
      <c r="Y53" s="278">
        <v>27240000</v>
      </c>
      <c r="Z53" s="278">
        <v>13620000</v>
      </c>
      <c r="AA53" s="277">
        <f t="shared" si="8"/>
        <v>2270000</v>
      </c>
      <c r="AB53" s="295">
        <v>484</v>
      </c>
      <c r="AC53" s="276">
        <v>44256</v>
      </c>
      <c r="AD53" s="295">
        <v>6</v>
      </c>
      <c r="AE53" s="164" t="s">
        <v>111</v>
      </c>
      <c r="AF53" s="164">
        <v>44270</v>
      </c>
      <c r="AG53" s="164">
        <v>44453</v>
      </c>
      <c r="AH53" s="84" t="s">
        <v>112</v>
      </c>
      <c r="AI53" s="165">
        <v>44256</v>
      </c>
      <c r="AJ53" s="84" t="s">
        <v>528</v>
      </c>
      <c r="AK53" s="84" t="s">
        <v>113</v>
      </c>
      <c r="AL53" s="153" t="s">
        <v>529</v>
      </c>
      <c r="AM53" s="152" t="s">
        <v>257</v>
      </c>
      <c r="AN53" s="84" t="s">
        <v>111</v>
      </c>
      <c r="AO53" s="84" t="s">
        <v>111</v>
      </c>
      <c r="AP53" s="84" t="s">
        <v>111</v>
      </c>
      <c r="AQ53" s="84" t="s">
        <v>111</v>
      </c>
      <c r="AR53" s="84" t="s">
        <v>154</v>
      </c>
      <c r="AS53" s="84">
        <v>1015434368</v>
      </c>
      <c r="AT53" s="259">
        <v>20215320003713</v>
      </c>
      <c r="AU53" s="84"/>
      <c r="AV53" s="84"/>
      <c r="AW53" s="84"/>
      <c r="AX53" s="84"/>
      <c r="AY53" s="84"/>
      <c r="AZ53" s="84"/>
      <c r="BA53" s="84"/>
      <c r="BB53" s="133">
        <f t="shared" si="13"/>
        <v>0</v>
      </c>
      <c r="BC53" s="133">
        <f t="shared" si="14"/>
        <v>13620000</v>
      </c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262">
        <f t="shared" si="15"/>
        <v>44453</v>
      </c>
      <c r="BU53" s="84"/>
      <c r="BV53" s="84"/>
      <c r="BW53" s="84" t="s">
        <v>138</v>
      </c>
      <c r="BX53" s="84" t="s">
        <v>530</v>
      </c>
      <c r="BY53" s="84">
        <v>1013637447</v>
      </c>
      <c r="BZ53" s="84" t="s">
        <v>531</v>
      </c>
      <c r="CA53" s="84" t="s">
        <v>532</v>
      </c>
      <c r="CB53" s="84" t="s">
        <v>187</v>
      </c>
      <c r="CC53" s="84" t="s">
        <v>533</v>
      </c>
      <c r="CD53" s="152" t="s">
        <v>257</v>
      </c>
      <c r="CE53" s="70">
        <v>44255</v>
      </c>
      <c r="CF53" s="164" t="s">
        <v>115</v>
      </c>
      <c r="CG53" s="84">
        <v>1</v>
      </c>
      <c r="CH53" s="168" t="str">
        <f t="shared" ca="1" si="10"/>
        <v>EN EJECUCION</v>
      </c>
      <c r="CI53" s="162">
        <f t="shared" ca="1" si="11"/>
        <v>148</v>
      </c>
      <c r="CJ53" s="152"/>
      <c r="CK53" s="152"/>
      <c r="CL53" s="265"/>
      <c r="CM53" s="265"/>
    </row>
    <row r="54" spans="1:100" s="169" customFormat="1" ht="57" x14ac:dyDescent="0.25">
      <c r="A54" s="257">
        <v>52</v>
      </c>
      <c r="B54" s="84" t="s">
        <v>316</v>
      </c>
      <c r="C54" s="160" t="s">
        <v>534</v>
      </c>
      <c r="D54" s="152" t="s">
        <v>535</v>
      </c>
      <c r="E54" s="152"/>
      <c r="F54" s="152"/>
      <c r="G54" s="152"/>
      <c r="H54" s="84">
        <v>56032</v>
      </c>
      <c r="I54" s="84">
        <v>24261</v>
      </c>
      <c r="J54" s="161" t="s">
        <v>536</v>
      </c>
      <c r="K54" s="161" t="s">
        <v>537</v>
      </c>
      <c r="L54" s="161" t="s">
        <v>538</v>
      </c>
      <c r="M54" s="84" t="s">
        <v>236</v>
      </c>
      <c r="N54" s="152" t="s">
        <v>319</v>
      </c>
      <c r="O54" s="84" t="s">
        <v>174</v>
      </c>
      <c r="P54" s="84" t="s">
        <v>539</v>
      </c>
      <c r="Q54" s="84" t="s">
        <v>114</v>
      </c>
      <c r="R54" s="152" t="s">
        <v>539</v>
      </c>
      <c r="S54" s="162" t="s">
        <v>540</v>
      </c>
      <c r="T54" s="84" t="s">
        <v>254</v>
      </c>
      <c r="U54" s="84">
        <v>2105</v>
      </c>
      <c r="V54" s="84" t="s">
        <v>408</v>
      </c>
      <c r="W54" s="84">
        <v>401</v>
      </c>
      <c r="X54" s="164">
        <v>44230</v>
      </c>
      <c r="Y54" s="133">
        <v>204300000</v>
      </c>
      <c r="Z54" s="133">
        <v>13620000</v>
      </c>
      <c r="AA54" s="167">
        <f t="shared" si="8"/>
        <v>2270000</v>
      </c>
      <c r="AB54" s="84">
        <v>502</v>
      </c>
      <c r="AC54" s="164">
        <v>44260</v>
      </c>
      <c r="AD54" s="84">
        <v>6</v>
      </c>
      <c r="AE54" s="164" t="s">
        <v>111</v>
      </c>
      <c r="AF54" s="164">
        <v>44260</v>
      </c>
      <c r="AG54" s="164">
        <v>44412</v>
      </c>
      <c r="AH54" s="84" t="s">
        <v>112</v>
      </c>
      <c r="AI54" s="165">
        <v>44259</v>
      </c>
      <c r="AJ54" s="84" t="s">
        <v>541</v>
      </c>
      <c r="AK54" s="84" t="s">
        <v>113</v>
      </c>
      <c r="AL54" s="153">
        <v>44260</v>
      </c>
      <c r="AM54" s="152" t="s">
        <v>257</v>
      </c>
      <c r="AN54" s="84" t="s">
        <v>111</v>
      </c>
      <c r="AO54" s="84" t="s">
        <v>111</v>
      </c>
      <c r="AP54" s="84" t="s">
        <v>111</v>
      </c>
      <c r="AQ54" s="84" t="s">
        <v>111</v>
      </c>
      <c r="AR54" s="84" t="s">
        <v>15</v>
      </c>
      <c r="AS54" s="162">
        <v>79951390</v>
      </c>
      <c r="AT54" s="155"/>
      <c r="AU54" s="84"/>
      <c r="AV54" s="84"/>
      <c r="AW54" s="84"/>
      <c r="AX54" s="84"/>
      <c r="AY54" s="84"/>
      <c r="AZ54" s="84"/>
      <c r="BA54" s="84"/>
      <c r="BB54" s="133">
        <f t="shared" si="13"/>
        <v>0</v>
      </c>
      <c r="BC54" s="133">
        <f t="shared" si="14"/>
        <v>13620000</v>
      </c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262">
        <f t="shared" si="15"/>
        <v>44412</v>
      </c>
      <c r="BU54" s="84"/>
      <c r="BV54" s="84"/>
      <c r="BW54" s="263" t="s">
        <v>114</v>
      </c>
      <c r="BX54" s="84"/>
      <c r="BY54" s="84"/>
      <c r="BZ54" s="84"/>
      <c r="CA54" s="84"/>
      <c r="CB54" s="84"/>
      <c r="CC54" s="84"/>
      <c r="CD54" s="84"/>
      <c r="CE54" s="70">
        <v>44258</v>
      </c>
      <c r="CF54" s="164" t="s">
        <v>115</v>
      </c>
      <c r="CG54" s="84">
        <v>5</v>
      </c>
      <c r="CH54" s="168" t="str">
        <f t="shared" ca="1" si="10"/>
        <v>EN EJECUCION</v>
      </c>
      <c r="CI54" s="162">
        <f t="shared" ca="1" si="11"/>
        <v>107</v>
      </c>
      <c r="CJ54" s="152"/>
      <c r="CK54" s="152"/>
      <c r="CL54" s="265">
        <v>1</v>
      </c>
      <c r="CM54" s="265"/>
    </row>
    <row r="55" spans="1:100" s="169" customFormat="1" ht="34.200000000000003" x14ac:dyDescent="0.25">
      <c r="A55" s="257">
        <v>53</v>
      </c>
      <c r="B55" s="84" t="s">
        <v>542</v>
      </c>
      <c r="C55" s="160" t="s">
        <v>543</v>
      </c>
      <c r="D55" s="152" t="s">
        <v>544</v>
      </c>
      <c r="E55" s="152"/>
      <c r="F55" s="152"/>
      <c r="G55" s="152"/>
      <c r="H55" s="84">
        <v>54486</v>
      </c>
      <c r="I55" s="84">
        <v>23705</v>
      </c>
      <c r="J55" s="161" t="s">
        <v>545</v>
      </c>
      <c r="K55" s="161" t="s">
        <v>546</v>
      </c>
      <c r="L55" s="161" t="s">
        <v>116</v>
      </c>
      <c r="M55" s="84" t="s">
        <v>236</v>
      </c>
      <c r="N55" s="152" t="s">
        <v>547</v>
      </c>
      <c r="O55" s="84" t="s">
        <v>174</v>
      </c>
      <c r="P55" s="84" t="s">
        <v>160</v>
      </c>
      <c r="Q55" s="84" t="s">
        <v>114</v>
      </c>
      <c r="R55" s="152" t="s">
        <v>160</v>
      </c>
      <c r="S55" s="162">
        <v>52790286</v>
      </c>
      <c r="T55" s="84" t="s">
        <v>254</v>
      </c>
      <c r="U55" s="84">
        <v>2105</v>
      </c>
      <c r="V55" s="84" t="s">
        <v>408</v>
      </c>
      <c r="W55" s="84">
        <v>448</v>
      </c>
      <c r="X55" s="164">
        <v>44251</v>
      </c>
      <c r="Y55" s="133">
        <v>18900000</v>
      </c>
      <c r="Z55" s="133">
        <v>18900000</v>
      </c>
      <c r="AA55" s="167">
        <f t="shared" si="8"/>
        <v>3150000</v>
      </c>
      <c r="AB55" s="84">
        <v>501</v>
      </c>
      <c r="AC55" s="164">
        <v>44260</v>
      </c>
      <c r="AD55" s="84">
        <v>6</v>
      </c>
      <c r="AE55" s="164" t="s">
        <v>111</v>
      </c>
      <c r="AF55" s="164">
        <v>44260</v>
      </c>
      <c r="AG55" s="164">
        <v>44412</v>
      </c>
      <c r="AH55" s="84" t="s">
        <v>112</v>
      </c>
      <c r="AI55" s="165">
        <v>44258</v>
      </c>
      <c r="AJ55" s="84" t="s">
        <v>548</v>
      </c>
      <c r="AK55" s="84" t="s">
        <v>113</v>
      </c>
      <c r="AL55" s="153">
        <v>44260</v>
      </c>
      <c r="AM55" s="152" t="s">
        <v>257</v>
      </c>
      <c r="AN55" s="84" t="s">
        <v>111</v>
      </c>
      <c r="AO55" s="84" t="s">
        <v>111</v>
      </c>
      <c r="AP55" s="84" t="s">
        <v>111</v>
      </c>
      <c r="AQ55" s="84" t="s">
        <v>111</v>
      </c>
      <c r="AR55" s="84" t="s">
        <v>7</v>
      </c>
      <c r="AS55" s="162">
        <v>7163456</v>
      </c>
      <c r="AT55" s="259">
        <v>20215320003213</v>
      </c>
      <c r="AU55" s="84"/>
      <c r="AV55" s="84"/>
      <c r="AW55" s="84"/>
      <c r="AX55" s="84"/>
      <c r="AY55" s="84"/>
      <c r="AZ55" s="84"/>
      <c r="BA55" s="84"/>
      <c r="BB55" s="133">
        <f t="shared" si="13"/>
        <v>0</v>
      </c>
      <c r="BC55" s="133">
        <f t="shared" si="14"/>
        <v>18900000</v>
      </c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262">
        <f t="shared" si="15"/>
        <v>44412</v>
      </c>
      <c r="BU55" s="84"/>
      <c r="BV55" s="84"/>
      <c r="BW55" s="263" t="s">
        <v>114</v>
      </c>
      <c r="BX55" s="84"/>
      <c r="BY55" s="84"/>
      <c r="BZ55" s="84"/>
      <c r="CA55" s="84"/>
      <c r="CB55" s="84"/>
      <c r="CC55" s="84"/>
      <c r="CD55" s="84"/>
      <c r="CE55" s="70">
        <v>44257</v>
      </c>
      <c r="CF55" s="164" t="s">
        <v>115</v>
      </c>
      <c r="CG55" s="84">
        <v>3</v>
      </c>
      <c r="CH55" s="168" t="str">
        <f t="shared" ca="1" si="10"/>
        <v>EN EJECUCION</v>
      </c>
      <c r="CI55" s="162">
        <f t="shared" ca="1" si="11"/>
        <v>107</v>
      </c>
      <c r="CJ55" s="152"/>
      <c r="CK55" s="152"/>
      <c r="CL55" s="265">
        <v>4</v>
      </c>
      <c r="CM55" s="265"/>
      <c r="CN55" s="169">
        <v>2</v>
      </c>
    </row>
    <row r="56" spans="1:100" s="169" customFormat="1" ht="79.8" x14ac:dyDescent="0.25">
      <c r="A56" s="257">
        <v>54</v>
      </c>
      <c r="B56" s="84" t="s">
        <v>425</v>
      </c>
      <c r="C56" s="160" t="s">
        <v>549</v>
      </c>
      <c r="D56" s="152" t="s">
        <v>550</v>
      </c>
      <c r="E56" s="152"/>
      <c r="F56" s="152"/>
      <c r="G56" s="152"/>
      <c r="H56" s="84">
        <v>54755</v>
      </c>
      <c r="I56" s="84">
        <v>23714</v>
      </c>
      <c r="J56" s="161" t="s">
        <v>551</v>
      </c>
      <c r="K56" s="161" t="s">
        <v>552</v>
      </c>
      <c r="L56" s="161" t="s">
        <v>553</v>
      </c>
      <c r="M56" s="84" t="s">
        <v>236</v>
      </c>
      <c r="N56" s="152" t="s">
        <v>186</v>
      </c>
      <c r="O56" s="84" t="s">
        <v>174</v>
      </c>
      <c r="P56" s="84" t="s">
        <v>554</v>
      </c>
      <c r="Q56" s="84" t="s">
        <v>114</v>
      </c>
      <c r="R56" s="152" t="s">
        <v>554</v>
      </c>
      <c r="S56" s="162">
        <v>1030557203</v>
      </c>
      <c r="T56" s="259" t="s">
        <v>265</v>
      </c>
      <c r="U56" s="84">
        <v>2081</v>
      </c>
      <c r="V56" s="84" t="s">
        <v>402</v>
      </c>
      <c r="W56" s="84">
        <v>432</v>
      </c>
      <c r="X56" s="164">
        <v>44244</v>
      </c>
      <c r="Y56" s="167">
        <v>148500000</v>
      </c>
      <c r="Z56" s="133">
        <v>29700000</v>
      </c>
      <c r="AA56" s="167">
        <f t="shared" si="8"/>
        <v>4950000</v>
      </c>
      <c r="AB56" s="84">
        <v>485</v>
      </c>
      <c r="AC56" s="164">
        <v>44256</v>
      </c>
      <c r="AD56" s="84">
        <v>6</v>
      </c>
      <c r="AE56" s="164" t="s">
        <v>111</v>
      </c>
      <c r="AF56" s="164">
        <v>44256</v>
      </c>
      <c r="AG56" s="164">
        <v>44439</v>
      </c>
      <c r="AH56" s="84" t="s">
        <v>112</v>
      </c>
      <c r="AI56" s="165">
        <v>44256</v>
      </c>
      <c r="AJ56" s="84" t="s">
        <v>555</v>
      </c>
      <c r="AK56" s="84" t="s">
        <v>113</v>
      </c>
      <c r="AL56" s="153">
        <v>44256</v>
      </c>
      <c r="AM56" s="152" t="s">
        <v>257</v>
      </c>
      <c r="AN56" s="84" t="s">
        <v>111</v>
      </c>
      <c r="AO56" s="84" t="s">
        <v>111</v>
      </c>
      <c r="AP56" s="84" t="s">
        <v>111</v>
      </c>
      <c r="AQ56" s="84" t="s">
        <v>111</v>
      </c>
      <c r="AR56" s="84" t="s">
        <v>10</v>
      </c>
      <c r="AS56" s="162">
        <v>1026250398</v>
      </c>
      <c r="AT56" s="259">
        <v>20215320003313</v>
      </c>
      <c r="AU56" s="84"/>
      <c r="AV56" s="84"/>
      <c r="AW56" s="84"/>
      <c r="AX56" s="84"/>
      <c r="AY56" s="84"/>
      <c r="AZ56" s="84"/>
      <c r="BA56" s="84"/>
      <c r="BB56" s="133">
        <f t="shared" si="13"/>
        <v>0</v>
      </c>
      <c r="BC56" s="133">
        <f t="shared" si="14"/>
        <v>29700000</v>
      </c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262">
        <f t="shared" si="15"/>
        <v>44439</v>
      </c>
      <c r="BU56" s="84"/>
      <c r="BV56" s="84"/>
      <c r="BW56" s="263" t="s">
        <v>114</v>
      </c>
      <c r="BX56" s="84"/>
      <c r="BY56" s="84"/>
      <c r="BZ56" s="84"/>
      <c r="CA56" s="84"/>
      <c r="CB56" s="84"/>
      <c r="CC56" s="84"/>
      <c r="CD56" s="84"/>
      <c r="CE56" s="70">
        <v>44253</v>
      </c>
      <c r="CF56" s="164" t="s">
        <v>115</v>
      </c>
      <c r="CG56" s="84">
        <v>5</v>
      </c>
      <c r="CH56" s="168" t="str">
        <f t="shared" ca="1" si="10"/>
        <v>EN EJECUCION</v>
      </c>
      <c r="CI56" s="162">
        <f t="shared" ca="1" si="11"/>
        <v>134</v>
      </c>
      <c r="CJ56" s="152"/>
      <c r="CK56" s="152"/>
      <c r="CL56" s="265">
        <v>1</v>
      </c>
      <c r="CM56" s="265"/>
    </row>
    <row r="57" spans="1:100" s="169" customFormat="1" ht="34.200000000000003" x14ac:dyDescent="0.25">
      <c r="A57" s="257">
        <v>55</v>
      </c>
      <c r="B57" s="84" t="s">
        <v>467</v>
      </c>
      <c r="C57" s="160" t="s">
        <v>556</v>
      </c>
      <c r="D57" s="152" t="s">
        <v>557</v>
      </c>
      <c r="E57" s="152"/>
      <c r="F57" s="152"/>
      <c r="G57" s="152"/>
      <c r="H57" s="84">
        <v>54508</v>
      </c>
      <c r="I57" s="84">
        <v>24422</v>
      </c>
      <c r="J57" s="161" t="s">
        <v>558</v>
      </c>
      <c r="K57" s="161" t="s">
        <v>559</v>
      </c>
      <c r="L57" s="161" t="s">
        <v>116</v>
      </c>
      <c r="M57" s="84" t="s">
        <v>236</v>
      </c>
      <c r="N57" s="152" t="s">
        <v>470</v>
      </c>
      <c r="O57" s="84" t="s">
        <v>174</v>
      </c>
      <c r="P57" s="84" t="s">
        <v>191</v>
      </c>
      <c r="Q57" s="84" t="s">
        <v>114</v>
      </c>
      <c r="R57" s="152" t="s">
        <v>191</v>
      </c>
      <c r="S57" s="162">
        <v>19450034</v>
      </c>
      <c r="T57" s="259" t="s">
        <v>472</v>
      </c>
      <c r="U57" s="84">
        <v>2128</v>
      </c>
      <c r="V57" s="84" t="s">
        <v>473</v>
      </c>
      <c r="W57" s="84">
        <v>436</v>
      </c>
      <c r="X57" s="164">
        <v>44245</v>
      </c>
      <c r="Y57" s="167">
        <v>136200000</v>
      </c>
      <c r="Z57" s="133">
        <v>13620000</v>
      </c>
      <c r="AA57" s="167">
        <f t="shared" si="8"/>
        <v>2270000</v>
      </c>
      <c r="AB57" s="84">
        <v>497</v>
      </c>
      <c r="AC57" s="164">
        <v>44259</v>
      </c>
      <c r="AD57" s="84">
        <v>6</v>
      </c>
      <c r="AE57" s="164" t="s">
        <v>111</v>
      </c>
      <c r="AF57" s="164">
        <v>44259</v>
      </c>
      <c r="AG57" s="164">
        <v>44442</v>
      </c>
      <c r="AH57" s="84" t="s">
        <v>112</v>
      </c>
      <c r="AI57" s="165">
        <v>44258</v>
      </c>
      <c r="AJ57" s="84" t="s">
        <v>560</v>
      </c>
      <c r="AK57" s="84" t="s">
        <v>113</v>
      </c>
      <c r="AL57" s="153">
        <v>44259</v>
      </c>
      <c r="AM57" s="152" t="s">
        <v>257</v>
      </c>
      <c r="AN57" s="84" t="s">
        <v>111</v>
      </c>
      <c r="AO57" s="84" t="s">
        <v>111</v>
      </c>
      <c r="AP57" s="84" t="s">
        <v>111</v>
      </c>
      <c r="AQ57" s="84" t="s">
        <v>111</v>
      </c>
      <c r="AR57" s="84" t="s">
        <v>9</v>
      </c>
      <c r="AS57" s="284">
        <v>72152335</v>
      </c>
      <c r="AT57" s="259">
        <v>20215320003013</v>
      </c>
      <c r="AU57" s="84"/>
      <c r="AV57" s="84"/>
      <c r="AW57" s="84"/>
      <c r="AX57" s="84"/>
      <c r="AY57" s="84"/>
      <c r="AZ57" s="84"/>
      <c r="BA57" s="84"/>
      <c r="BB57" s="133">
        <f t="shared" si="13"/>
        <v>0</v>
      </c>
      <c r="BC57" s="133">
        <f t="shared" si="14"/>
        <v>13620000</v>
      </c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4"/>
      <c r="BO57" s="84"/>
      <c r="BP57" s="84"/>
      <c r="BQ57" s="84"/>
      <c r="BR57" s="84"/>
      <c r="BS57" s="84"/>
      <c r="BT57" s="262">
        <f t="shared" si="15"/>
        <v>44442</v>
      </c>
      <c r="BU57" s="84"/>
      <c r="BV57" s="84"/>
      <c r="BW57" s="263" t="s">
        <v>114</v>
      </c>
      <c r="BX57" s="84"/>
      <c r="BY57" s="84"/>
      <c r="BZ57" s="84"/>
      <c r="CA57" s="84"/>
      <c r="CB57" s="84"/>
      <c r="CC57" s="84"/>
      <c r="CD57" s="84"/>
      <c r="CE57" s="70">
        <v>44255</v>
      </c>
      <c r="CF57" s="164" t="s">
        <v>115</v>
      </c>
      <c r="CG57" s="84">
        <v>5</v>
      </c>
      <c r="CH57" s="168" t="str">
        <f t="shared" ca="1" si="10"/>
        <v>EN EJECUCION</v>
      </c>
      <c r="CI57" s="162">
        <f t="shared" ca="1" si="11"/>
        <v>137</v>
      </c>
      <c r="CJ57" s="152"/>
      <c r="CK57" s="152"/>
      <c r="CL57" s="265">
        <v>1</v>
      </c>
      <c r="CM57" s="265"/>
    </row>
    <row r="58" spans="1:100" s="169" customFormat="1" ht="34.200000000000003" x14ac:dyDescent="0.25">
      <c r="A58" s="257">
        <v>56</v>
      </c>
      <c r="B58" s="84" t="s">
        <v>467</v>
      </c>
      <c r="C58" s="160" t="s">
        <v>561</v>
      </c>
      <c r="D58" s="152" t="s">
        <v>562</v>
      </c>
      <c r="E58" s="152"/>
      <c r="F58" s="152"/>
      <c r="G58" s="152"/>
      <c r="H58" s="84">
        <v>54508</v>
      </c>
      <c r="I58" s="84">
        <v>24422</v>
      </c>
      <c r="J58" s="161" t="s">
        <v>563</v>
      </c>
      <c r="K58" s="161" t="s">
        <v>564</v>
      </c>
      <c r="L58" s="161" t="s">
        <v>116</v>
      </c>
      <c r="M58" s="84" t="s">
        <v>236</v>
      </c>
      <c r="N58" s="152" t="s">
        <v>470</v>
      </c>
      <c r="O58" s="84" t="s">
        <v>174</v>
      </c>
      <c r="P58" s="84" t="s">
        <v>565</v>
      </c>
      <c r="Q58" s="84" t="s">
        <v>114</v>
      </c>
      <c r="R58" s="152" t="s">
        <v>565</v>
      </c>
      <c r="S58" s="162">
        <v>79994158</v>
      </c>
      <c r="T58" s="259" t="s">
        <v>472</v>
      </c>
      <c r="U58" s="84">
        <v>2128</v>
      </c>
      <c r="V58" s="84" t="s">
        <v>473</v>
      </c>
      <c r="W58" s="84">
        <v>436</v>
      </c>
      <c r="X58" s="164">
        <v>44245</v>
      </c>
      <c r="Y58" s="167">
        <v>136200000</v>
      </c>
      <c r="Z58" s="133">
        <v>13620000</v>
      </c>
      <c r="AA58" s="167">
        <f t="shared" si="8"/>
        <v>2270000</v>
      </c>
      <c r="AB58" s="84">
        <v>488</v>
      </c>
      <c r="AC58" s="164">
        <v>44257</v>
      </c>
      <c r="AD58" s="84">
        <v>6</v>
      </c>
      <c r="AE58" s="164" t="s">
        <v>111</v>
      </c>
      <c r="AF58" s="164">
        <v>44257</v>
      </c>
      <c r="AG58" s="164">
        <v>44440</v>
      </c>
      <c r="AH58" s="84" t="s">
        <v>112</v>
      </c>
      <c r="AI58" s="165">
        <v>44256</v>
      </c>
      <c r="AJ58" s="84" t="s">
        <v>566</v>
      </c>
      <c r="AK58" s="84" t="s">
        <v>113</v>
      </c>
      <c r="AL58" s="153">
        <v>44257</v>
      </c>
      <c r="AM58" s="152" t="s">
        <v>257</v>
      </c>
      <c r="AN58" s="84" t="s">
        <v>111</v>
      </c>
      <c r="AO58" s="84" t="s">
        <v>111</v>
      </c>
      <c r="AP58" s="84" t="s">
        <v>111</v>
      </c>
      <c r="AQ58" s="84" t="s">
        <v>111</v>
      </c>
      <c r="AR58" s="84" t="s">
        <v>9</v>
      </c>
      <c r="AS58" s="284">
        <v>72152335</v>
      </c>
      <c r="AT58" s="259">
        <v>20215320003013</v>
      </c>
      <c r="AU58" s="84"/>
      <c r="AV58" s="84"/>
      <c r="AW58" s="84"/>
      <c r="AX58" s="84"/>
      <c r="AY58" s="84"/>
      <c r="AZ58" s="84"/>
      <c r="BA58" s="84"/>
      <c r="BB58" s="133">
        <f t="shared" si="13"/>
        <v>0</v>
      </c>
      <c r="BC58" s="133">
        <f t="shared" si="14"/>
        <v>13620000</v>
      </c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262">
        <f t="shared" si="15"/>
        <v>44440</v>
      </c>
      <c r="BU58" s="84"/>
      <c r="BV58" s="84"/>
      <c r="BW58" s="263" t="s">
        <v>114</v>
      </c>
      <c r="BX58" s="84"/>
      <c r="BY58" s="84"/>
      <c r="BZ58" s="84"/>
      <c r="CA58" s="84"/>
      <c r="CB58" s="84"/>
      <c r="CC58" s="84"/>
      <c r="CD58" s="84"/>
      <c r="CE58" s="70">
        <v>44255</v>
      </c>
      <c r="CF58" s="164" t="s">
        <v>115</v>
      </c>
      <c r="CG58" s="84">
        <v>5</v>
      </c>
      <c r="CH58" s="168" t="str">
        <f t="shared" ca="1" si="10"/>
        <v>EN EJECUCION</v>
      </c>
      <c r="CI58" s="162">
        <f t="shared" ca="1" si="11"/>
        <v>135</v>
      </c>
      <c r="CJ58" s="152"/>
      <c r="CK58" s="152"/>
      <c r="CL58" s="265">
        <v>1</v>
      </c>
      <c r="CM58" s="265"/>
    </row>
    <row r="59" spans="1:100" s="169" customFormat="1" ht="34.200000000000003" x14ac:dyDescent="0.25">
      <c r="A59" s="257">
        <v>57</v>
      </c>
      <c r="B59" s="84" t="s">
        <v>467</v>
      </c>
      <c r="C59" s="160" t="s">
        <v>567</v>
      </c>
      <c r="D59" s="152" t="s">
        <v>568</v>
      </c>
      <c r="E59" s="152"/>
      <c r="F59" s="152"/>
      <c r="G59" s="152"/>
      <c r="H59" s="84">
        <v>54508</v>
      </c>
      <c r="I59" s="84">
        <v>24422</v>
      </c>
      <c r="J59" s="161" t="s">
        <v>569</v>
      </c>
      <c r="K59" s="161" t="s">
        <v>570</v>
      </c>
      <c r="L59" s="161" t="s">
        <v>116</v>
      </c>
      <c r="M59" s="84" t="s">
        <v>236</v>
      </c>
      <c r="N59" s="152" t="s">
        <v>470</v>
      </c>
      <c r="O59" s="84" t="s">
        <v>174</v>
      </c>
      <c r="P59" s="84" t="s">
        <v>171</v>
      </c>
      <c r="Q59" s="84" t="s">
        <v>114</v>
      </c>
      <c r="R59" s="152" t="s">
        <v>171</v>
      </c>
      <c r="S59" s="162">
        <v>79772071</v>
      </c>
      <c r="T59" s="259" t="s">
        <v>472</v>
      </c>
      <c r="U59" s="84">
        <v>2128</v>
      </c>
      <c r="V59" s="84" t="s">
        <v>473</v>
      </c>
      <c r="W59" s="84">
        <v>436</v>
      </c>
      <c r="X59" s="153">
        <v>44245</v>
      </c>
      <c r="Y59" s="163">
        <v>136200000</v>
      </c>
      <c r="Z59" s="133">
        <v>13620000</v>
      </c>
      <c r="AA59" s="167">
        <f t="shared" si="8"/>
        <v>2270000</v>
      </c>
      <c r="AB59" s="84">
        <v>487</v>
      </c>
      <c r="AC59" s="164">
        <v>44256</v>
      </c>
      <c r="AD59" s="84">
        <v>6</v>
      </c>
      <c r="AE59" s="164" t="s">
        <v>111</v>
      </c>
      <c r="AF59" s="164">
        <v>44256</v>
      </c>
      <c r="AG59" s="164">
        <v>44439</v>
      </c>
      <c r="AH59" s="84" t="s">
        <v>112</v>
      </c>
      <c r="AI59" s="165">
        <v>44256</v>
      </c>
      <c r="AJ59" s="84" t="s">
        <v>571</v>
      </c>
      <c r="AK59" s="84" t="s">
        <v>113</v>
      </c>
      <c r="AL59" s="153">
        <v>44256</v>
      </c>
      <c r="AM59" s="152" t="s">
        <v>257</v>
      </c>
      <c r="AN59" s="84" t="s">
        <v>111</v>
      </c>
      <c r="AO59" s="84" t="s">
        <v>111</v>
      </c>
      <c r="AP59" s="84" t="s">
        <v>111</v>
      </c>
      <c r="AQ59" s="84" t="s">
        <v>111</v>
      </c>
      <c r="AR59" s="84" t="s">
        <v>9</v>
      </c>
      <c r="AS59" s="284">
        <v>72152335</v>
      </c>
      <c r="AT59" s="259">
        <v>20215320002963</v>
      </c>
      <c r="AU59" s="84"/>
      <c r="AV59" s="84"/>
      <c r="AW59" s="84"/>
      <c r="AX59" s="84"/>
      <c r="AY59" s="84"/>
      <c r="AZ59" s="84"/>
      <c r="BA59" s="84"/>
      <c r="BB59" s="133">
        <f t="shared" si="13"/>
        <v>0</v>
      </c>
      <c r="BC59" s="133">
        <f t="shared" si="14"/>
        <v>13620000</v>
      </c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262">
        <f t="shared" si="15"/>
        <v>44439</v>
      </c>
      <c r="BU59" s="84"/>
      <c r="BV59" s="84"/>
      <c r="BW59" s="263" t="s">
        <v>114</v>
      </c>
      <c r="BX59" s="84"/>
      <c r="BY59" s="84"/>
      <c r="BZ59" s="84"/>
      <c r="CA59" s="84"/>
      <c r="CB59" s="84"/>
      <c r="CC59" s="84"/>
      <c r="CD59" s="84"/>
      <c r="CE59" s="70">
        <v>44257</v>
      </c>
      <c r="CF59" s="164" t="s">
        <v>115</v>
      </c>
      <c r="CG59" s="84">
        <v>5</v>
      </c>
      <c r="CH59" s="168" t="str">
        <f t="shared" ca="1" si="10"/>
        <v>EN EJECUCION</v>
      </c>
      <c r="CI59" s="162">
        <f t="shared" ca="1" si="11"/>
        <v>134</v>
      </c>
      <c r="CJ59" s="152"/>
      <c r="CK59" s="152"/>
      <c r="CL59" s="265">
        <v>1</v>
      </c>
      <c r="CM59" s="265"/>
    </row>
    <row r="60" spans="1:100" s="169" customFormat="1" ht="34.200000000000003" x14ac:dyDescent="0.25">
      <c r="A60" s="257">
        <v>58</v>
      </c>
      <c r="B60" s="84" t="s">
        <v>360</v>
      </c>
      <c r="C60" s="160" t="s">
        <v>572</v>
      </c>
      <c r="D60" s="152" t="s">
        <v>573</v>
      </c>
      <c r="E60" s="152"/>
      <c r="F60" s="152"/>
      <c r="G60" s="152"/>
      <c r="H60" s="84">
        <v>54554</v>
      </c>
      <c r="I60" s="84">
        <v>24707</v>
      </c>
      <c r="J60" s="161" t="s">
        <v>574</v>
      </c>
      <c r="K60" s="161" t="s">
        <v>575</v>
      </c>
      <c r="L60" s="161" t="s">
        <v>116</v>
      </c>
      <c r="M60" s="84" t="s">
        <v>236</v>
      </c>
      <c r="N60" s="152" t="s">
        <v>134</v>
      </c>
      <c r="O60" s="84" t="s">
        <v>174</v>
      </c>
      <c r="P60" s="84" t="s">
        <v>181</v>
      </c>
      <c r="Q60" s="84" t="s">
        <v>114</v>
      </c>
      <c r="R60" s="152" t="s">
        <v>181</v>
      </c>
      <c r="S60" s="162">
        <v>1018418087</v>
      </c>
      <c r="T60" s="84" t="s">
        <v>254</v>
      </c>
      <c r="U60" s="84">
        <v>2105</v>
      </c>
      <c r="V60" s="84" t="s">
        <v>408</v>
      </c>
      <c r="W60" s="84">
        <v>420</v>
      </c>
      <c r="X60" s="153">
        <v>44242</v>
      </c>
      <c r="Y60" s="163">
        <v>34320000</v>
      </c>
      <c r="Z60" s="133">
        <v>17160000</v>
      </c>
      <c r="AA60" s="167">
        <f t="shared" si="8"/>
        <v>2860000</v>
      </c>
      <c r="AB60" s="84">
        <v>492</v>
      </c>
      <c r="AC60" s="164">
        <v>44258</v>
      </c>
      <c r="AD60" s="84">
        <v>6</v>
      </c>
      <c r="AE60" s="164" t="s">
        <v>111</v>
      </c>
      <c r="AF60" s="164">
        <v>44258</v>
      </c>
      <c r="AG60" s="164">
        <v>44441</v>
      </c>
      <c r="AH60" s="84" t="s">
        <v>112</v>
      </c>
      <c r="AI60" s="165">
        <v>44257</v>
      </c>
      <c r="AJ60" s="84" t="s">
        <v>576</v>
      </c>
      <c r="AK60" s="84" t="s">
        <v>113</v>
      </c>
      <c r="AL60" s="153">
        <v>44258</v>
      </c>
      <c r="AM60" s="152" t="s">
        <v>257</v>
      </c>
      <c r="AN60" s="84" t="s">
        <v>111</v>
      </c>
      <c r="AO60" s="84" t="s">
        <v>111</v>
      </c>
      <c r="AP60" s="84" t="s">
        <v>111</v>
      </c>
      <c r="AQ60" s="84" t="s">
        <v>111</v>
      </c>
      <c r="AR60" s="84" t="s">
        <v>1</v>
      </c>
      <c r="AS60" s="162">
        <v>19369960</v>
      </c>
      <c r="AT60" s="259">
        <v>20215320003393</v>
      </c>
      <c r="AU60" s="286"/>
      <c r="AV60" s="286"/>
      <c r="AW60" s="286"/>
      <c r="AX60" s="286"/>
      <c r="AY60" s="286"/>
      <c r="AZ60" s="286"/>
      <c r="BA60" s="286"/>
      <c r="BB60" s="269">
        <f t="shared" si="13"/>
        <v>0</v>
      </c>
      <c r="BC60" s="269">
        <f t="shared" si="14"/>
        <v>17160000</v>
      </c>
      <c r="BD60" s="286"/>
      <c r="BE60" s="286"/>
      <c r="BF60" s="286"/>
      <c r="BG60" s="286"/>
      <c r="BH60" s="286"/>
      <c r="BI60" s="286"/>
      <c r="BJ60" s="286"/>
      <c r="BK60" s="286"/>
      <c r="BL60" s="286"/>
      <c r="BM60" s="286"/>
      <c r="BN60" s="286"/>
      <c r="BO60" s="286"/>
      <c r="BP60" s="286"/>
      <c r="BQ60" s="286"/>
      <c r="BR60" s="286"/>
      <c r="BS60" s="286"/>
      <c r="BT60" s="272">
        <f t="shared" si="15"/>
        <v>44441</v>
      </c>
      <c r="BU60" s="286"/>
      <c r="BV60" s="286"/>
      <c r="BW60" s="273" t="s">
        <v>114</v>
      </c>
      <c r="BX60" s="286"/>
      <c r="BY60" s="286"/>
      <c r="BZ60" s="286"/>
      <c r="CA60" s="286"/>
      <c r="CB60" s="84"/>
      <c r="CC60" s="84"/>
      <c r="CD60" s="84"/>
      <c r="CE60" s="70">
        <v>44257</v>
      </c>
      <c r="CF60" s="164" t="s">
        <v>115</v>
      </c>
      <c r="CG60" s="84">
        <v>5</v>
      </c>
      <c r="CH60" s="168" t="str">
        <f t="shared" ca="1" si="10"/>
        <v>EN EJECUCION</v>
      </c>
      <c r="CI60" s="162">
        <f t="shared" ca="1" si="11"/>
        <v>136</v>
      </c>
      <c r="CJ60" s="152"/>
      <c r="CK60" s="152"/>
      <c r="CL60" s="265">
        <v>1</v>
      </c>
      <c r="CM60" s="265"/>
    </row>
    <row r="61" spans="1:100" s="169" customFormat="1" ht="45.6" x14ac:dyDescent="0.25">
      <c r="A61" s="257">
        <v>59</v>
      </c>
      <c r="B61" s="84" t="s">
        <v>296</v>
      </c>
      <c r="C61" s="160" t="s">
        <v>577</v>
      </c>
      <c r="D61" s="152" t="s">
        <v>578</v>
      </c>
      <c r="E61" s="152"/>
      <c r="F61" s="152"/>
      <c r="G61" s="152"/>
      <c r="H61" s="84">
        <v>54634</v>
      </c>
      <c r="I61" s="84">
        <v>23709</v>
      </c>
      <c r="J61" s="161" t="s">
        <v>579</v>
      </c>
      <c r="K61" s="161" t="s">
        <v>580</v>
      </c>
      <c r="L61" s="161" t="s">
        <v>581</v>
      </c>
      <c r="M61" s="84" t="s">
        <v>236</v>
      </c>
      <c r="N61" s="152" t="s">
        <v>299</v>
      </c>
      <c r="O61" s="84" t="s">
        <v>174</v>
      </c>
      <c r="P61" s="84" t="s">
        <v>582</v>
      </c>
      <c r="Q61" s="84" t="s">
        <v>114</v>
      </c>
      <c r="R61" s="152" t="s">
        <v>582</v>
      </c>
      <c r="S61" s="162">
        <v>1026559595</v>
      </c>
      <c r="T61" s="84" t="s">
        <v>254</v>
      </c>
      <c r="U61" s="84">
        <v>2105</v>
      </c>
      <c r="V61" s="84" t="s">
        <v>408</v>
      </c>
      <c r="W61" s="84">
        <v>410</v>
      </c>
      <c r="X61" s="153">
        <v>44237</v>
      </c>
      <c r="Y61" s="163">
        <v>200880000</v>
      </c>
      <c r="Z61" s="133">
        <v>33480000</v>
      </c>
      <c r="AA61" s="167">
        <f t="shared" si="8"/>
        <v>5580000</v>
      </c>
      <c r="AB61" s="84">
        <v>486</v>
      </c>
      <c r="AC61" s="164">
        <v>44256</v>
      </c>
      <c r="AD61" s="84">
        <v>6</v>
      </c>
      <c r="AE61" s="164" t="s">
        <v>111</v>
      </c>
      <c r="AF61" s="164">
        <v>44256</v>
      </c>
      <c r="AG61" s="164">
        <v>44439</v>
      </c>
      <c r="AH61" s="84" t="s">
        <v>112</v>
      </c>
      <c r="AI61" s="165">
        <v>44256</v>
      </c>
      <c r="AJ61" s="84" t="s">
        <v>583</v>
      </c>
      <c r="AK61" s="84" t="s">
        <v>113</v>
      </c>
      <c r="AL61" s="153">
        <v>44256</v>
      </c>
      <c r="AM61" s="152" t="s">
        <v>257</v>
      </c>
      <c r="AN61" s="84" t="s">
        <v>111</v>
      </c>
      <c r="AO61" s="84" t="s">
        <v>111</v>
      </c>
      <c r="AP61" s="84" t="s">
        <v>111</v>
      </c>
      <c r="AQ61" s="84" t="s">
        <v>111</v>
      </c>
      <c r="AR61" s="84" t="s">
        <v>22</v>
      </c>
      <c r="AS61" s="162">
        <v>79765033</v>
      </c>
      <c r="AT61" s="214">
        <v>20215320004893</v>
      </c>
      <c r="AU61" s="291"/>
      <c r="AV61" s="291"/>
      <c r="AW61" s="291"/>
      <c r="AX61" s="291"/>
      <c r="AY61" s="291"/>
      <c r="AZ61" s="291"/>
      <c r="BA61" s="291"/>
      <c r="BB61" s="204">
        <f t="shared" si="13"/>
        <v>0</v>
      </c>
      <c r="BC61" s="204">
        <f t="shared" si="14"/>
        <v>33480000</v>
      </c>
      <c r="BD61" s="291"/>
      <c r="BE61" s="291"/>
      <c r="BF61" s="291"/>
      <c r="BG61" s="291"/>
      <c r="BH61" s="291"/>
      <c r="BI61" s="291"/>
      <c r="BJ61" s="291"/>
      <c r="BK61" s="291"/>
      <c r="BL61" s="291"/>
      <c r="BM61" s="291"/>
      <c r="BN61" s="291"/>
      <c r="BO61" s="291"/>
      <c r="BP61" s="291"/>
      <c r="BQ61" s="291"/>
      <c r="BR61" s="291"/>
      <c r="BS61" s="291"/>
      <c r="BT61" s="212">
        <f t="shared" si="15"/>
        <v>44439</v>
      </c>
      <c r="BU61" s="291"/>
      <c r="BV61" s="291"/>
      <c r="BW61" s="300" t="s">
        <v>114</v>
      </c>
      <c r="BX61" s="291"/>
      <c r="BY61" s="291"/>
      <c r="BZ61" s="291"/>
      <c r="CA61" s="291"/>
      <c r="CB61" s="215"/>
      <c r="CC61" s="84"/>
      <c r="CD61" s="84"/>
      <c r="CE61" s="70">
        <v>44255</v>
      </c>
      <c r="CF61" s="164" t="s">
        <v>115</v>
      </c>
      <c r="CG61" s="84">
        <v>1</v>
      </c>
      <c r="CH61" s="168" t="str">
        <f t="shared" ca="1" si="10"/>
        <v>EN EJECUCION</v>
      </c>
      <c r="CI61" s="162">
        <f t="shared" ca="1" si="11"/>
        <v>134</v>
      </c>
      <c r="CJ61" s="152"/>
      <c r="CK61" s="301"/>
      <c r="CL61" s="221"/>
      <c r="CM61" s="221"/>
      <c r="CN61" s="222"/>
      <c r="CO61" s="222"/>
      <c r="CP61" s="222"/>
      <c r="CQ61" s="222"/>
      <c r="CR61" s="222"/>
      <c r="CS61" s="222"/>
      <c r="CT61" s="222"/>
      <c r="CU61" s="222"/>
      <c r="CV61" s="222"/>
    </row>
    <row r="62" spans="1:100" s="169" customFormat="1" ht="34.200000000000003" x14ac:dyDescent="0.25">
      <c r="A62" s="257">
        <v>60</v>
      </c>
      <c r="B62" s="84" t="s">
        <v>467</v>
      </c>
      <c r="C62" s="160" t="s">
        <v>584</v>
      </c>
      <c r="D62" s="152" t="s">
        <v>585</v>
      </c>
      <c r="E62" s="152"/>
      <c r="F62" s="152"/>
      <c r="G62" s="152"/>
      <c r="H62" s="84">
        <v>54508</v>
      </c>
      <c r="I62" s="84">
        <v>24422</v>
      </c>
      <c r="J62" s="161" t="s">
        <v>586</v>
      </c>
      <c r="K62" s="161" t="s">
        <v>587</v>
      </c>
      <c r="L62" s="161" t="s">
        <v>588</v>
      </c>
      <c r="M62" s="84" t="s">
        <v>236</v>
      </c>
      <c r="N62" s="152" t="s">
        <v>470</v>
      </c>
      <c r="O62" s="84" t="s">
        <v>174</v>
      </c>
      <c r="P62" s="84" t="s">
        <v>152</v>
      </c>
      <c r="Q62" s="84" t="s">
        <v>114</v>
      </c>
      <c r="R62" s="152" t="s">
        <v>152</v>
      </c>
      <c r="S62" s="84">
        <v>52886138</v>
      </c>
      <c r="T62" s="259" t="s">
        <v>472</v>
      </c>
      <c r="U62" s="84">
        <v>2128</v>
      </c>
      <c r="V62" s="84" t="s">
        <v>473</v>
      </c>
      <c r="W62" s="84">
        <v>436</v>
      </c>
      <c r="X62" s="153">
        <v>44245</v>
      </c>
      <c r="Y62" s="163">
        <v>136200000</v>
      </c>
      <c r="Z62" s="133">
        <v>13620000</v>
      </c>
      <c r="AA62" s="167">
        <f t="shared" si="8"/>
        <v>2270000</v>
      </c>
      <c r="AB62" s="84">
        <v>490</v>
      </c>
      <c r="AC62" s="164">
        <v>44257</v>
      </c>
      <c r="AD62" s="84">
        <v>6</v>
      </c>
      <c r="AE62" s="164" t="s">
        <v>111</v>
      </c>
      <c r="AF62" s="164">
        <v>44257</v>
      </c>
      <c r="AG62" s="164">
        <v>44440</v>
      </c>
      <c r="AH62" s="84" t="s">
        <v>112</v>
      </c>
      <c r="AI62" s="164">
        <v>44256</v>
      </c>
      <c r="AJ62" s="84" t="s">
        <v>589</v>
      </c>
      <c r="AK62" s="84" t="s">
        <v>113</v>
      </c>
      <c r="AL62" s="153">
        <v>44257</v>
      </c>
      <c r="AM62" s="152" t="s">
        <v>257</v>
      </c>
      <c r="AN62" s="84" t="s">
        <v>111</v>
      </c>
      <c r="AO62" s="84" t="s">
        <v>111</v>
      </c>
      <c r="AP62" s="84" t="s">
        <v>111</v>
      </c>
      <c r="AQ62" s="84" t="s">
        <v>111</v>
      </c>
      <c r="AR62" s="84" t="s">
        <v>9</v>
      </c>
      <c r="AS62" s="284">
        <v>72152335</v>
      </c>
      <c r="AT62" s="155"/>
      <c r="AU62" s="295"/>
      <c r="AV62" s="295"/>
      <c r="AW62" s="295"/>
      <c r="AX62" s="295"/>
      <c r="AY62" s="295"/>
      <c r="AZ62" s="295"/>
      <c r="BA62" s="295"/>
      <c r="BB62" s="278">
        <f t="shared" si="13"/>
        <v>0</v>
      </c>
      <c r="BC62" s="278">
        <f t="shared" si="14"/>
        <v>13620000</v>
      </c>
      <c r="BD62" s="295"/>
      <c r="BE62" s="295"/>
      <c r="BF62" s="295"/>
      <c r="BG62" s="295"/>
      <c r="BH62" s="295"/>
      <c r="BI62" s="295"/>
      <c r="BJ62" s="295"/>
      <c r="BK62" s="295"/>
      <c r="BL62" s="295"/>
      <c r="BM62" s="295"/>
      <c r="BN62" s="295"/>
      <c r="BO62" s="295"/>
      <c r="BP62" s="295"/>
      <c r="BQ62" s="295"/>
      <c r="BR62" s="295"/>
      <c r="BS62" s="295"/>
      <c r="BT62" s="281">
        <f t="shared" si="15"/>
        <v>44440</v>
      </c>
      <c r="BU62" s="295"/>
      <c r="BV62" s="295"/>
      <c r="BW62" s="282" t="s">
        <v>114</v>
      </c>
      <c r="BX62" s="295"/>
      <c r="BY62" s="295"/>
      <c r="BZ62" s="295"/>
      <c r="CA62" s="295"/>
      <c r="CB62" s="84"/>
      <c r="CC62" s="84"/>
      <c r="CD62" s="84"/>
      <c r="CE62" s="70">
        <v>44256</v>
      </c>
      <c r="CF62" s="84" t="s">
        <v>115</v>
      </c>
      <c r="CG62" s="84">
        <v>5</v>
      </c>
      <c r="CH62" s="168" t="str">
        <f t="shared" ca="1" si="10"/>
        <v>EN EJECUCION</v>
      </c>
      <c r="CI62" s="162">
        <f t="shared" ca="1" si="11"/>
        <v>135</v>
      </c>
      <c r="CJ62" s="152"/>
      <c r="CK62" s="152"/>
      <c r="CL62" s="265">
        <v>1</v>
      </c>
      <c r="CM62" s="265"/>
    </row>
    <row r="63" spans="1:100" s="169" customFormat="1" ht="79.8" x14ac:dyDescent="0.25">
      <c r="A63" s="257">
        <v>61</v>
      </c>
      <c r="B63" s="84" t="s">
        <v>425</v>
      </c>
      <c r="C63" s="160" t="s">
        <v>590</v>
      </c>
      <c r="D63" s="152" t="s">
        <v>591</v>
      </c>
      <c r="E63" s="152"/>
      <c r="F63" s="152"/>
      <c r="G63" s="152"/>
      <c r="H63" s="84">
        <v>54755</v>
      </c>
      <c r="I63" s="84">
        <v>23714</v>
      </c>
      <c r="J63" s="161" t="s">
        <v>592</v>
      </c>
      <c r="K63" s="161" t="s">
        <v>593</v>
      </c>
      <c r="L63" s="161" t="s">
        <v>588</v>
      </c>
      <c r="M63" s="84" t="s">
        <v>236</v>
      </c>
      <c r="N63" s="152" t="s">
        <v>186</v>
      </c>
      <c r="O63" s="84" t="s">
        <v>174</v>
      </c>
      <c r="P63" s="84" t="s">
        <v>146</v>
      </c>
      <c r="Q63" s="84" t="s">
        <v>114</v>
      </c>
      <c r="R63" s="152" t="s">
        <v>146</v>
      </c>
      <c r="S63" s="84">
        <v>1136882124</v>
      </c>
      <c r="T63" s="259" t="s">
        <v>265</v>
      </c>
      <c r="U63" s="84">
        <v>2081</v>
      </c>
      <c r="V63" s="84" t="s">
        <v>402</v>
      </c>
      <c r="W63" s="84">
        <v>432</v>
      </c>
      <c r="X63" s="153">
        <v>44244</v>
      </c>
      <c r="Y63" s="163">
        <v>148500000</v>
      </c>
      <c r="Z63" s="133">
        <v>29700000</v>
      </c>
      <c r="AA63" s="167">
        <f t="shared" si="8"/>
        <v>4950000</v>
      </c>
      <c r="AB63" s="84">
        <v>498</v>
      </c>
      <c r="AC63" s="164">
        <v>44259</v>
      </c>
      <c r="AD63" s="84">
        <v>6</v>
      </c>
      <c r="AE63" s="164" t="s">
        <v>111</v>
      </c>
      <c r="AF63" s="164">
        <v>44259</v>
      </c>
      <c r="AG63" s="164">
        <v>44442</v>
      </c>
      <c r="AH63" s="84" t="s">
        <v>112</v>
      </c>
      <c r="AI63" s="164">
        <v>44259</v>
      </c>
      <c r="AJ63" s="84" t="s">
        <v>594</v>
      </c>
      <c r="AK63" s="84" t="s">
        <v>113</v>
      </c>
      <c r="AL63" s="153">
        <v>44260</v>
      </c>
      <c r="AM63" s="152" t="s">
        <v>257</v>
      </c>
      <c r="AN63" s="84" t="s">
        <v>111</v>
      </c>
      <c r="AO63" s="84" t="s">
        <v>111</v>
      </c>
      <c r="AP63" s="84" t="s">
        <v>111</v>
      </c>
      <c r="AQ63" s="84" t="s">
        <v>111</v>
      </c>
      <c r="AR63" s="84" t="s">
        <v>10</v>
      </c>
      <c r="AS63" s="162">
        <v>1026250398</v>
      </c>
      <c r="AT63" s="259">
        <v>20215320003603</v>
      </c>
      <c r="AU63" s="84"/>
      <c r="AV63" s="84"/>
      <c r="AW63" s="84"/>
      <c r="AX63" s="84"/>
      <c r="AY63" s="84"/>
      <c r="AZ63" s="84"/>
      <c r="BA63" s="84"/>
      <c r="BB63" s="133">
        <f t="shared" si="13"/>
        <v>0</v>
      </c>
      <c r="BC63" s="133">
        <f t="shared" si="14"/>
        <v>29700000</v>
      </c>
      <c r="BD63" s="84"/>
      <c r="BE63" s="84"/>
      <c r="BF63" s="84"/>
      <c r="BG63" s="84"/>
      <c r="BH63" s="84"/>
      <c r="BI63" s="84"/>
      <c r="BJ63" s="84"/>
      <c r="BK63" s="84"/>
      <c r="BL63" s="84"/>
      <c r="BM63" s="84"/>
      <c r="BN63" s="84"/>
      <c r="BO63" s="84"/>
      <c r="BP63" s="84"/>
      <c r="BQ63" s="84"/>
      <c r="BR63" s="84"/>
      <c r="BS63" s="84"/>
      <c r="BT63" s="262">
        <f t="shared" si="15"/>
        <v>44442</v>
      </c>
      <c r="BU63" s="84"/>
      <c r="BV63" s="84"/>
      <c r="BW63" s="263" t="s">
        <v>114</v>
      </c>
      <c r="BX63" s="84"/>
      <c r="BY63" s="84"/>
      <c r="BZ63" s="84"/>
      <c r="CA63" s="84"/>
      <c r="CB63" s="84"/>
      <c r="CC63" s="84"/>
      <c r="CD63" s="84"/>
      <c r="CE63" s="70">
        <v>44259</v>
      </c>
      <c r="CF63" s="84" t="s">
        <v>115</v>
      </c>
      <c r="CG63" s="302">
        <v>5</v>
      </c>
      <c r="CH63" s="168" t="str">
        <f t="shared" ca="1" si="10"/>
        <v>EN EJECUCION</v>
      </c>
      <c r="CI63" s="162">
        <f t="shared" ca="1" si="11"/>
        <v>137</v>
      </c>
      <c r="CJ63" s="152"/>
      <c r="CK63" s="152"/>
      <c r="CL63" s="265">
        <v>1</v>
      </c>
      <c r="CM63" s="265"/>
      <c r="CN63" s="169">
        <v>2</v>
      </c>
    </row>
    <row r="64" spans="1:100" s="169" customFormat="1" ht="79.8" x14ac:dyDescent="0.25">
      <c r="A64" s="257">
        <v>62</v>
      </c>
      <c r="B64" s="84" t="s">
        <v>425</v>
      </c>
      <c r="C64" s="160" t="s">
        <v>595</v>
      </c>
      <c r="D64" s="152" t="s">
        <v>596</v>
      </c>
      <c r="E64" s="152"/>
      <c r="F64" s="152"/>
      <c r="G64" s="152"/>
      <c r="H64" s="84">
        <v>54755</v>
      </c>
      <c r="I64" s="84">
        <v>23714</v>
      </c>
      <c r="J64" s="161" t="s">
        <v>597</v>
      </c>
      <c r="K64" s="161" t="s">
        <v>598</v>
      </c>
      <c r="L64" s="161" t="s">
        <v>599</v>
      </c>
      <c r="M64" s="84" t="s">
        <v>236</v>
      </c>
      <c r="N64" s="152" t="s">
        <v>186</v>
      </c>
      <c r="O64" s="84" t="s">
        <v>174</v>
      </c>
      <c r="P64" s="84" t="s">
        <v>167</v>
      </c>
      <c r="Q64" s="84" t="s">
        <v>114</v>
      </c>
      <c r="R64" s="152" t="s">
        <v>167</v>
      </c>
      <c r="S64" s="84">
        <v>1022950567</v>
      </c>
      <c r="T64" s="259" t="s">
        <v>265</v>
      </c>
      <c r="U64" s="84">
        <v>2081</v>
      </c>
      <c r="V64" s="84" t="s">
        <v>402</v>
      </c>
      <c r="W64" s="84">
        <v>432</v>
      </c>
      <c r="X64" s="153">
        <v>44244</v>
      </c>
      <c r="Y64" s="163">
        <v>148500000</v>
      </c>
      <c r="Z64" s="133">
        <v>29700000</v>
      </c>
      <c r="AA64" s="167">
        <f t="shared" si="8"/>
        <v>4950000</v>
      </c>
      <c r="AB64" s="84">
        <v>499</v>
      </c>
      <c r="AC64" s="164">
        <v>44259</v>
      </c>
      <c r="AD64" s="84">
        <v>6</v>
      </c>
      <c r="AE64" s="164" t="s">
        <v>111</v>
      </c>
      <c r="AF64" s="164">
        <v>44259</v>
      </c>
      <c r="AG64" s="164">
        <v>44442</v>
      </c>
      <c r="AH64" s="84" t="s">
        <v>112</v>
      </c>
      <c r="AI64" s="164">
        <v>44259</v>
      </c>
      <c r="AJ64" s="84" t="s">
        <v>600</v>
      </c>
      <c r="AK64" s="84" t="s">
        <v>113</v>
      </c>
      <c r="AL64" s="153">
        <v>44262</v>
      </c>
      <c r="AM64" s="152" t="s">
        <v>257</v>
      </c>
      <c r="AN64" s="84" t="s">
        <v>111</v>
      </c>
      <c r="AO64" s="84" t="s">
        <v>111</v>
      </c>
      <c r="AP64" s="84" t="s">
        <v>111</v>
      </c>
      <c r="AQ64" s="84" t="s">
        <v>111</v>
      </c>
      <c r="AR64" s="84" t="s">
        <v>10</v>
      </c>
      <c r="AS64" s="162">
        <v>1026250398</v>
      </c>
      <c r="AT64" s="259">
        <v>20215320003603</v>
      </c>
      <c r="AU64" s="84"/>
      <c r="AV64" s="84"/>
      <c r="AW64" s="84"/>
      <c r="AX64" s="84"/>
      <c r="AY64" s="84"/>
      <c r="AZ64" s="84"/>
      <c r="BA64" s="84"/>
      <c r="BB64" s="133">
        <f t="shared" si="13"/>
        <v>0</v>
      </c>
      <c r="BC64" s="133">
        <f t="shared" si="14"/>
        <v>29700000</v>
      </c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262">
        <f t="shared" si="15"/>
        <v>44442</v>
      </c>
      <c r="BU64" s="84"/>
      <c r="BV64" s="84"/>
      <c r="BW64" s="263" t="s">
        <v>114</v>
      </c>
      <c r="BX64" s="84"/>
      <c r="BY64" s="84"/>
      <c r="BZ64" s="84"/>
      <c r="CA64" s="84"/>
      <c r="CB64" s="84"/>
      <c r="CC64" s="84"/>
      <c r="CD64" s="84"/>
      <c r="CE64" s="70">
        <v>44259</v>
      </c>
      <c r="CF64" s="84" t="s">
        <v>115</v>
      </c>
      <c r="CG64" s="302">
        <v>5</v>
      </c>
      <c r="CH64" s="168" t="str">
        <f t="shared" ca="1" si="10"/>
        <v>EN EJECUCION</v>
      </c>
      <c r="CI64" s="162">
        <f t="shared" ca="1" si="11"/>
        <v>137</v>
      </c>
      <c r="CJ64" s="152"/>
      <c r="CK64" s="152"/>
      <c r="CL64" s="265">
        <v>1</v>
      </c>
      <c r="CM64" s="265"/>
      <c r="CN64" s="169">
        <v>2</v>
      </c>
    </row>
    <row r="65" spans="1:100" s="169" customFormat="1" ht="68.400000000000006" x14ac:dyDescent="0.25">
      <c r="A65" s="257">
        <v>63</v>
      </c>
      <c r="B65" s="84" t="s">
        <v>601</v>
      </c>
      <c r="C65" s="160" t="s">
        <v>602</v>
      </c>
      <c r="D65" s="152" t="s">
        <v>603</v>
      </c>
      <c r="E65" s="152"/>
      <c r="F65" s="152"/>
      <c r="G65" s="152"/>
      <c r="H65" s="84">
        <v>54676</v>
      </c>
      <c r="I65" s="84">
        <v>23765</v>
      </c>
      <c r="J65" s="161" t="s">
        <v>604</v>
      </c>
      <c r="K65" s="161" t="s">
        <v>605</v>
      </c>
      <c r="L65" s="161" t="s">
        <v>606</v>
      </c>
      <c r="M65" s="84" t="s">
        <v>236</v>
      </c>
      <c r="N65" s="152" t="s">
        <v>132</v>
      </c>
      <c r="O65" s="84" t="s">
        <v>174</v>
      </c>
      <c r="P65" s="84" t="s">
        <v>3</v>
      </c>
      <c r="Q65" s="84" t="s">
        <v>114</v>
      </c>
      <c r="R65" s="152" t="s">
        <v>3</v>
      </c>
      <c r="S65" s="84">
        <v>52392065</v>
      </c>
      <c r="T65" s="84" t="s">
        <v>254</v>
      </c>
      <c r="U65" s="84">
        <v>2105</v>
      </c>
      <c r="V65" s="84" t="s">
        <v>408</v>
      </c>
      <c r="W65" s="84">
        <v>450</v>
      </c>
      <c r="X65" s="153">
        <v>44251</v>
      </c>
      <c r="Y65" s="163">
        <v>43800000</v>
      </c>
      <c r="Z65" s="167">
        <v>43800000</v>
      </c>
      <c r="AA65" s="167">
        <f t="shared" si="8"/>
        <v>7300000</v>
      </c>
      <c r="AB65" s="84">
        <v>483</v>
      </c>
      <c r="AC65" s="164">
        <v>44256</v>
      </c>
      <c r="AD65" s="84">
        <v>6</v>
      </c>
      <c r="AE65" s="164" t="s">
        <v>111</v>
      </c>
      <c r="AF65" s="164">
        <v>44256</v>
      </c>
      <c r="AG65" s="164">
        <v>44439</v>
      </c>
      <c r="AH65" s="84" t="s">
        <v>112</v>
      </c>
      <c r="AI65" s="164">
        <v>44256</v>
      </c>
      <c r="AJ65" s="84" t="s">
        <v>607</v>
      </c>
      <c r="AK65" s="84" t="s">
        <v>113</v>
      </c>
      <c r="AL65" s="153">
        <v>44256</v>
      </c>
      <c r="AM65" s="152" t="s">
        <v>257</v>
      </c>
      <c r="AN65" s="84" t="s">
        <v>111</v>
      </c>
      <c r="AO65" s="84" t="s">
        <v>111</v>
      </c>
      <c r="AP65" s="84" t="s">
        <v>111</v>
      </c>
      <c r="AQ65" s="84" t="s">
        <v>111</v>
      </c>
      <c r="AR65" s="303" t="s">
        <v>19</v>
      </c>
      <c r="AS65" s="304">
        <v>16934608</v>
      </c>
      <c r="AT65" s="259">
        <v>20215320003123</v>
      </c>
      <c r="AU65" s="84"/>
      <c r="AV65" s="84"/>
      <c r="AW65" s="84"/>
      <c r="AX65" s="84"/>
      <c r="AY65" s="84"/>
      <c r="AZ65" s="84"/>
      <c r="BA65" s="84"/>
      <c r="BB65" s="133">
        <f t="shared" si="13"/>
        <v>0</v>
      </c>
      <c r="BC65" s="133">
        <f t="shared" si="14"/>
        <v>43800000</v>
      </c>
      <c r="BD65" s="84"/>
      <c r="BE65" s="84"/>
      <c r="BF65" s="84"/>
      <c r="BG65" s="84"/>
      <c r="BH65" s="84"/>
      <c r="BI65" s="84"/>
      <c r="BJ65" s="84"/>
      <c r="BK65" s="84"/>
      <c r="BL65" s="84"/>
      <c r="BM65" s="84"/>
      <c r="BN65" s="84"/>
      <c r="BO65" s="84"/>
      <c r="BP65" s="84"/>
      <c r="BQ65" s="84"/>
      <c r="BR65" s="84"/>
      <c r="BS65" s="84"/>
      <c r="BT65" s="262">
        <f t="shared" si="15"/>
        <v>44439</v>
      </c>
      <c r="BU65" s="84"/>
      <c r="BV65" s="84"/>
      <c r="BW65" s="263" t="s">
        <v>114</v>
      </c>
      <c r="BX65" s="84"/>
      <c r="BY65" s="84"/>
      <c r="BZ65" s="84"/>
      <c r="CA65" s="84"/>
      <c r="CB65" s="84"/>
      <c r="CC65" s="84"/>
      <c r="CD65" s="84"/>
      <c r="CE65" s="70">
        <v>44256</v>
      </c>
      <c r="CF65" s="84" t="s">
        <v>115</v>
      </c>
      <c r="CG65" s="84">
        <v>1</v>
      </c>
      <c r="CH65" s="168" t="str">
        <f t="shared" ca="1" si="10"/>
        <v>EN EJECUCION</v>
      </c>
      <c r="CI65" s="162">
        <f t="shared" ca="1" si="11"/>
        <v>134</v>
      </c>
      <c r="CJ65" s="152"/>
      <c r="CK65" s="152"/>
      <c r="CL65" s="265"/>
      <c r="CM65" s="265"/>
    </row>
    <row r="66" spans="1:100" s="169" customFormat="1" ht="34.200000000000003" x14ac:dyDescent="0.25">
      <c r="A66" s="257">
        <v>64</v>
      </c>
      <c r="B66" s="84" t="s">
        <v>608</v>
      </c>
      <c r="C66" s="160" t="s">
        <v>609</v>
      </c>
      <c r="D66" s="152" t="s">
        <v>610</v>
      </c>
      <c r="E66" s="152"/>
      <c r="F66" s="152"/>
      <c r="G66" s="152"/>
      <c r="H66" s="84">
        <v>54490</v>
      </c>
      <c r="I66" s="84">
        <v>23707</v>
      </c>
      <c r="J66" s="161" t="s">
        <v>611</v>
      </c>
      <c r="K66" s="161" t="s">
        <v>612</v>
      </c>
      <c r="L66" s="161" t="s">
        <v>116</v>
      </c>
      <c r="M66" s="84" t="s">
        <v>236</v>
      </c>
      <c r="N66" s="152" t="s">
        <v>117</v>
      </c>
      <c r="O66" s="84" t="s">
        <v>174</v>
      </c>
      <c r="P66" s="84" t="s">
        <v>118</v>
      </c>
      <c r="Q66" s="84" t="s">
        <v>114</v>
      </c>
      <c r="R66" s="152" t="s">
        <v>118</v>
      </c>
      <c r="S66" s="84">
        <v>1010187248</v>
      </c>
      <c r="T66" s="84" t="s">
        <v>254</v>
      </c>
      <c r="U66" s="84">
        <v>2105</v>
      </c>
      <c r="V66" s="84" t="s">
        <v>408</v>
      </c>
      <c r="W66" s="84">
        <v>457</v>
      </c>
      <c r="X66" s="153">
        <v>44251</v>
      </c>
      <c r="Y66" s="163">
        <v>27240000</v>
      </c>
      <c r="Z66" s="305">
        <v>13620000</v>
      </c>
      <c r="AA66" s="167">
        <f t="shared" si="8"/>
        <v>2270000</v>
      </c>
      <c r="AB66" s="84">
        <v>489</v>
      </c>
      <c r="AC66" s="164">
        <v>44257</v>
      </c>
      <c r="AD66" s="84">
        <v>6</v>
      </c>
      <c r="AE66" s="164" t="s">
        <v>111</v>
      </c>
      <c r="AF66" s="164">
        <v>44257</v>
      </c>
      <c r="AG66" s="164">
        <v>44440</v>
      </c>
      <c r="AH66" s="84" t="s">
        <v>112</v>
      </c>
      <c r="AI66" s="164">
        <v>44256</v>
      </c>
      <c r="AJ66" s="84" t="s">
        <v>613</v>
      </c>
      <c r="AK66" s="84" t="s">
        <v>113</v>
      </c>
      <c r="AL66" s="153">
        <v>44256</v>
      </c>
      <c r="AM66" s="152" t="s">
        <v>257</v>
      </c>
      <c r="AN66" s="84" t="s">
        <v>111</v>
      </c>
      <c r="AO66" s="84" t="s">
        <v>111</v>
      </c>
      <c r="AP66" s="84" t="s">
        <v>111</v>
      </c>
      <c r="AQ66" s="84" t="s">
        <v>111</v>
      </c>
      <c r="AR66" s="291" t="s">
        <v>2</v>
      </c>
      <c r="AS66" s="306">
        <v>9652614</v>
      </c>
      <c r="AT66" s="259">
        <v>20215320003443</v>
      </c>
      <c r="AU66" s="84"/>
      <c r="AV66" s="84"/>
      <c r="AW66" s="84"/>
      <c r="AX66" s="84"/>
      <c r="AY66" s="84"/>
      <c r="AZ66" s="84"/>
      <c r="BA66" s="84"/>
      <c r="BB66" s="133">
        <f t="shared" si="13"/>
        <v>0</v>
      </c>
      <c r="BC66" s="133">
        <f t="shared" si="14"/>
        <v>13620000</v>
      </c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262">
        <f t="shared" si="15"/>
        <v>44440</v>
      </c>
      <c r="BU66" s="84"/>
      <c r="BV66" s="84"/>
      <c r="BW66" s="263" t="s">
        <v>114</v>
      </c>
      <c r="BX66" s="286"/>
      <c r="BY66" s="286"/>
      <c r="BZ66" s="286"/>
      <c r="CA66" s="286"/>
      <c r="CB66" s="286"/>
      <c r="CC66" s="286"/>
      <c r="CD66" s="286"/>
      <c r="CE66" s="70">
        <v>44257</v>
      </c>
      <c r="CF66" s="286" t="s">
        <v>115</v>
      </c>
      <c r="CG66" s="286">
        <v>1</v>
      </c>
      <c r="CH66" s="307" t="str">
        <f t="shared" ca="1" si="10"/>
        <v>EN EJECUCION</v>
      </c>
      <c r="CI66" s="274">
        <f t="shared" ca="1" si="11"/>
        <v>135</v>
      </c>
      <c r="CJ66" s="285"/>
      <c r="CK66" s="285"/>
      <c r="CL66" s="265"/>
      <c r="CM66" s="265"/>
    </row>
    <row r="67" spans="1:100" s="169" customFormat="1" ht="45.6" x14ac:dyDescent="0.25">
      <c r="A67" s="257">
        <v>65</v>
      </c>
      <c r="B67" s="84" t="s">
        <v>614</v>
      </c>
      <c r="C67" s="160" t="s">
        <v>615</v>
      </c>
      <c r="D67" s="152" t="s">
        <v>616</v>
      </c>
      <c r="E67" s="152"/>
      <c r="F67" s="152"/>
      <c r="G67" s="152"/>
      <c r="H67" s="84">
        <v>54541</v>
      </c>
      <c r="I67" s="84">
        <v>24258</v>
      </c>
      <c r="J67" s="161" t="s">
        <v>617</v>
      </c>
      <c r="K67" s="161" t="s">
        <v>618</v>
      </c>
      <c r="L67" s="161" t="s">
        <v>619</v>
      </c>
      <c r="M67" s="84" t="s">
        <v>236</v>
      </c>
      <c r="N67" s="152" t="s">
        <v>182</v>
      </c>
      <c r="O67" s="84" t="s">
        <v>174</v>
      </c>
      <c r="P67" s="84" t="s">
        <v>4</v>
      </c>
      <c r="Q67" s="84" t="s">
        <v>114</v>
      </c>
      <c r="R67" s="152" t="s">
        <v>4</v>
      </c>
      <c r="S67" s="308" t="s">
        <v>620</v>
      </c>
      <c r="T67" s="84" t="s">
        <v>254</v>
      </c>
      <c r="U67" s="84">
        <v>2105</v>
      </c>
      <c r="V67" s="84" t="s">
        <v>408</v>
      </c>
      <c r="W67" s="84">
        <v>444</v>
      </c>
      <c r="X67" s="153">
        <v>44251</v>
      </c>
      <c r="Y67" s="163">
        <v>43800000</v>
      </c>
      <c r="Z67" s="167">
        <v>43800000</v>
      </c>
      <c r="AA67" s="167">
        <f t="shared" si="8"/>
        <v>7300000</v>
      </c>
      <c r="AB67" s="84">
        <v>482</v>
      </c>
      <c r="AC67" s="164">
        <v>44256</v>
      </c>
      <c r="AD67" s="84">
        <v>6</v>
      </c>
      <c r="AE67" s="164" t="s">
        <v>111</v>
      </c>
      <c r="AF67" s="164">
        <v>44256</v>
      </c>
      <c r="AG67" s="164">
        <v>44439</v>
      </c>
      <c r="AH67" s="84" t="s">
        <v>112</v>
      </c>
      <c r="AI67" s="164">
        <v>44256</v>
      </c>
      <c r="AJ67" s="84" t="s">
        <v>621</v>
      </c>
      <c r="AK67" s="84" t="s">
        <v>113</v>
      </c>
      <c r="AL67" s="153">
        <v>44256</v>
      </c>
      <c r="AM67" s="152" t="s">
        <v>257</v>
      </c>
      <c r="AN67" s="84" t="s">
        <v>111</v>
      </c>
      <c r="AO67" s="84" t="s">
        <v>111</v>
      </c>
      <c r="AP67" s="84" t="s">
        <v>111</v>
      </c>
      <c r="AQ67" s="84" t="s">
        <v>111</v>
      </c>
      <c r="AR67" s="303" t="s">
        <v>19</v>
      </c>
      <c r="AS67" s="304">
        <v>16934608</v>
      </c>
      <c r="AT67" s="259">
        <v>20215320003123</v>
      </c>
      <c r="AU67" s="84"/>
      <c r="AV67" s="84"/>
      <c r="AW67" s="84"/>
      <c r="AX67" s="84"/>
      <c r="AY67" s="84"/>
      <c r="AZ67" s="84"/>
      <c r="BA67" s="84"/>
      <c r="BB67" s="133">
        <f t="shared" si="13"/>
        <v>0</v>
      </c>
      <c r="BC67" s="133">
        <f t="shared" si="14"/>
        <v>43800000</v>
      </c>
      <c r="BD67" s="84"/>
      <c r="BE67" s="84"/>
      <c r="BF67" s="84"/>
      <c r="BG67" s="84"/>
      <c r="BH67" s="84"/>
      <c r="BI67" s="84"/>
      <c r="BJ67" s="84"/>
      <c r="BK67" s="84"/>
      <c r="BL67" s="84"/>
      <c r="BM67" s="84"/>
      <c r="BN67" s="84"/>
      <c r="BO67" s="84"/>
      <c r="BP67" s="84"/>
      <c r="BQ67" s="84"/>
      <c r="BR67" s="84"/>
      <c r="BS67" s="84"/>
      <c r="BT67" s="262">
        <f t="shared" si="15"/>
        <v>44439</v>
      </c>
      <c r="BU67" s="84"/>
      <c r="BV67" s="290"/>
      <c r="BW67" s="263" t="s">
        <v>114</v>
      </c>
      <c r="BX67" s="291"/>
      <c r="BY67" s="291"/>
      <c r="BZ67" s="291"/>
      <c r="CA67" s="291"/>
      <c r="CB67" s="291"/>
      <c r="CC67" s="291"/>
      <c r="CD67" s="291"/>
      <c r="CE67" s="70">
        <v>44255</v>
      </c>
      <c r="CF67" s="291" t="s">
        <v>115</v>
      </c>
      <c r="CG67" s="291">
        <v>1</v>
      </c>
      <c r="CH67" s="309" t="str">
        <f t="shared" ca="1" si="10"/>
        <v>EN EJECUCION</v>
      </c>
      <c r="CI67" s="213">
        <f t="shared" ca="1" si="11"/>
        <v>134</v>
      </c>
      <c r="CJ67" s="221"/>
      <c r="CK67" s="221"/>
      <c r="CL67" s="265"/>
      <c r="CM67" s="265"/>
    </row>
    <row r="68" spans="1:100" s="169" customFormat="1" ht="45.6" x14ac:dyDescent="0.25">
      <c r="A68" s="257">
        <v>66</v>
      </c>
      <c r="B68" s="84" t="s">
        <v>622</v>
      </c>
      <c r="C68" s="160" t="s">
        <v>623</v>
      </c>
      <c r="D68" s="152" t="s">
        <v>624</v>
      </c>
      <c r="E68" s="152"/>
      <c r="F68" s="152"/>
      <c r="G68" s="152"/>
      <c r="H68" s="84">
        <v>54503</v>
      </c>
      <c r="I68" s="84">
        <v>24837</v>
      </c>
      <c r="J68" s="161" t="s">
        <v>625</v>
      </c>
      <c r="K68" s="161" t="s">
        <v>626</v>
      </c>
      <c r="L68" s="161" t="s">
        <v>627</v>
      </c>
      <c r="M68" s="84" t="s">
        <v>236</v>
      </c>
      <c r="N68" s="152" t="s">
        <v>161</v>
      </c>
      <c r="O68" s="84" t="s">
        <v>174</v>
      </c>
      <c r="P68" s="84" t="s">
        <v>162</v>
      </c>
      <c r="Q68" s="84" t="s">
        <v>114</v>
      </c>
      <c r="R68" s="152" t="s">
        <v>162</v>
      </c>
      <c r="S68" s="84">
        <v>1022358891</v>
      </c>
      <c r="T68" s="84" t="s">
        <v>254</v>
      </c>
      <c r="U68" s="84">
        <v>2105</v>
      </c>
      <c r="V68" s="84" t="s">
        <v>408</v>
      </c>
      <c r="W68" s="84">
        <v>451</v>
      </c>
      <c r="X68" s="153">
        <v>44251</v>
      </c>
      <c r="Y68" s="163">
        <v>32580000</v>
      </c>
      <c r="Z68" s="167">
        <v>32580000</v>
      </c>
      <c r="AA68" s="167">
        <f t="shared" si="8"/>
        <v>5430000</v>
      </c>
      <c r="AB68" s="84">
        <v>494</v>
      </c>
      <c r="AC68" s="164">
        <v>44258</v>
      </c>
      <c r="AD68" s="84">
        <v>6</v>
      </c>
      <c r="AE68" s="164" t="s">
        <v>111</v>
      </c>
      <c r="AF68" s="164">
        <v>44258</v>
      </c>
      <c r="AG68" s="164">
        <v>44441</v>
      </c>
      <c r="AH68" s="84" t="s">
        <v>112</v>
      </c>
      <c r="AI68" s="164">
        <v>44258</v>
      </c>
      <c r="AJ68" s="84" t="s">
        <v>628</v>
      </c>
      <c r="AK68" s="84" t="s">
        <v>113</v>
      </c>
      <c r="AL68" s="153">
        <v>44258</v>
      </c>
      <c r="AM68" s="152" t="s">
        <v>257</v>
      </c>
      <c r="AN68" s="84" t="s">
        <v>111</v>
      </c>
      <c r="AO68" s="84" t="s">
        <v>111</v>
      </c>
      <c r="AP68" s="84" t="s">
        <v>111</v>
      </c>
      <c r="AQ68" s="84" t="s">
        <v>111</v>
      </c>
      <c r="AR68" s="84" t="s">
        <v>1</v>
      </c>
      <c r="AS68" s="162">
        <v>19369960</v>
      </c>
      <c r="AT68" s="259">
        <v>20215320003113</v>
      </c>
      <c r="AU68" s="84"/>
      <c r="AV68" s="84"/>
      <c r="AW68" s="84"/>
      <c r="AX68" s="84"/>
      <c r="AY68" s="84"/>
      <c r="AZ68" s="84"/>
      <c r="BA68" s="84"/>
      <c r="BB68" s="133">
        <f t="shared" si="13"/>
        <v>0</v>
      </c>
      <c r="BC68" s="133">
        <f t="shared" si="14"/>
        <v>32580000</v>
      </c>
      <c r="BD68" s="84"/>
      <c r="BE68" s="84"/>
      <c r="BF68" s="84"/>
      <c r="BG68" s="84"/>
      <c r="BH68" s="84"/>
      <c r="BI68" s="84"/>
      <c r="BJ68" s="84"/>
      <c r="BK68" s="84"/>
      <c r="BL68" s="84"/>
      <c r="BM68" s="84"/>
      <c r="BN68" s="84"/>
      <c r="BO68" s="84"/>
      <c r="BP68" s="84"/>
      <c r="BQ68" s="84"/>
      <c r="BR68" s="84"/>
      <c r="BS68" s="84"/>
      <c r="BT68" s="262">
        <f t="shared" si="15"/>
        <v>44441</v>
      </c>
      <c r="BU68" s="84"/>
      <c r="BV68" s="290"/>
      <c r="BW68" s="263" t="s">
        <v>114</v>
      </c>
      <c r="BX68" s="291"/>
      <c r="BY68" s="291"/>
      <c r="BZ68" s="291"/>
      <c r="CA68" s="291"/>
      <c r="CB68" s="291"/>
      <c r="CC68" s="291"/>
      <c r="CD68" s="291"/>
      <c r="CE68" s="70">
        <v>44258</v>
      </c>
      <c r="CF68" s="291" t="s">
        <v>115</v>
      </c>
      <c r="CG68" s="291">
        <v>5</v>
      </c>
      <c r="CH68" s="309" t="str">
        <f t="shared" ca="1" si="10"/>
        <v>EN EJECUCION</v>
      </c>
      <c r="CI68" s="213">
        <f t="shared" ca="1" si="11"/>
        <v>136</v>
      </c>
      <c r="CJ68" s="221"/>
      <c r="CK68" s="221"/>
      <c r="CL68" s="265">
        <v>1</v>
      </c>
      <c r="CM68" s="265"/>
    </row>
    <row r="69" spans="1:100" s="169" customFormat="1" ht="34.200000000000003" x14ac:dyDescent="0.25">
      <c r="A69" s="257">
        <v>67</v>
      </c>
      <c r="B69" s="84" t="s">
        <v>629</v>
      </c>
      <c r="C69" s="160" t="s">
        <v>630</v>
      </c>
      <c r="D69" s="152" t="s">
        <v>631</v>
      </c>
      <c r="E69" s="152"/>
      <c r="F69" s="152"/>
      <c r="G69" s="152"/>
      <c r="H69" s="84">
        <v>54629</v>
      </c>
      <c r="I69" s="84">
        <v>25124</v>
      </c>
      <c r="J69" s="161" t="s">
        <v>632</v>
      </c>
      <c r="K69" s="161" t="s">
        <v>633</v>
      </c>
      <c r="L69" s="161" t="s">
        <v>116</v>
      </c>
      <c r="M69" s="84" t="s">
        <v>236</v>
      </c>
      <c r="N69" s="152" t="s">
        <v>634</v>
      </c>
      <c r="O69" s="84" t="s">
        <v>174</v>
      </c>
      <c r="P69" s="84" t="s">
        <v>183</v>
      </c>
      <c r="Q69" s="84" t="s">
        <v>114</v>
      </c>
      <c r="R69" s="152" t="s">
        <v>183</v>
      </c>
      <c r="S69" s="84">
        <v>1039457970</v>
      </c>
      <c r="T69" s="84" t="s">
        <v>254</v>
      </c>
      <c r="U69" s="84">
        <v>2105</v>
      </c>
      <c r="V69" s="84" t="s">
        <v>408</v>
      </c>
      <c r="W69" s="84">
        <v>452</v>
      </c>
      <c r="X69" s="153">
        <v>44251</v>
      </c>
      <c r="Y69" s="163">
        <v>13620000</v>
      </c>
      <c r="Z69" s="167">
        <v>13620000</v>
      </c>
      <c r="AA69" s="167">
        <f t="shared" si="8"/>
        <v>2270000</v>
      </c>
      <c r="AB69" s="84">
        <v>491</v>
      </c>
      <c r="AC69" s="164">
        <v>44258</v>
      </c>
      <c r="AD69" s="84">
        <v>6</v>
      </c>
      <c r="AE69" s="164" t="s">
        <v>111</v>
      </c>
      <c r="AF69" s="164">
        <v>44259</v>
      </c>
      <c r="AG69" s="164">
        <v>44442</v>
      </c>
      <c r="AH69" s="84" t="s">
        <v>112</v>
      </c>
      <c r="AI69" s="165">
        <v>44257</v>
      </c>
      <c r="AJ69" s="84" t="s">
        <v>635</v>
      </c>
      <c r="AK69" s="84" t="s">
        <v>113</v>
      </c>
      <c r="AL69" s="288">
        <v>44259</v>
      </c>
      <c r="AM69" s="285" t="s">
        <v>257</v>
      </c>
      <c r="AN69" s="286" t="s">
        <v>111</v>
      </c>
      <c r="AO69" s="286" t="s">
        <v>111</v>
      </c>
      <c r="AP69" s="84" t="s">
        <v>111</v>
      </c>
      <c r="AQ69" s="286" t="s">
        <v>111</v>
      </c>
      <c r="AR69" s="286" t="s">
        <v>0</v>
      </c>
      <c r="AS69" s="274">
        <v>93290908</v>
      </c>
      <c r="AT69" s="266" t="s">
        <v>111</v>
      </c>
      <c r="AU69" s="286"/>
      <c r="AV69" s="286"/>
      <c r="AW69" s="84"/>
      <c r="AX69" s="84"/>
      <c r="AY69" s="84"/>
      <c r="AZ69" s="84"/>
      <c r="BA69" s="84"/>
      <c r="BB69" s="133">
        <f t="shared" si="13"/>
        <v>0</v>
      </c>
      <c r="BC69" s="133">
        <f t="shared" si="14"/>
        <v>13620000</v>
      </c>
      <c r="BD69" s="84"/>
      <c r="BE69" s="84"/>
      <c r="BF69" s="84"/>
      <c r="BG69" s="84"/>
      <c r="BH69" s="84"/>
      <c r="BI69" s="84"/>
      <c r="BJ69" s="84"/>
      <c r="BK69" s="84"/>
      <c r="BL69" s="84"/>
      <c r="BM69" s="84"/>
      <c r="BN69" s="84"/>
      <c r="BO69" s="84"/>
      <c r="BP69" s="84"/>
      <c r="BQ69" s="84"/>
      <c r="BR69" s="84"/>
      <c r="BS69" s="84"/>
      <c r="BT69" s="262">
        <f t="shared" si="15"/>
        <v>44442</v>
      </c>
      <c r="BU69" s="84"/>
      <c r="BV69" s="290"/>
      <c r="BW69" s="263" t="s">
        <v>114</v>
      </c>
      <c r="BX69" s="291"/>
      <c r="BY69" s="291"/>
      <c r="BZ69" s="291"/>
      <c r="CA69" s="291"/>
      <c r="CB69" s="291"/>
      <c r="CC69" s="291"/>
      <c r="CD69" s="291"/>
      <c r="CE69" s="70">
        <v>44257</v>
      </c>
      <c r="CF69" s="291" t="s">
        <v>115</v>
      </c>
      <c r="CG69" s="291">
        <v>1</v>
      </c>
      <c r="CH69" s="309" t="str">
        <f t="shared" ca="1" si="10"/>
        <v>EN EJECUCION</v>
      </c>
      <c r="CI69" s="213">
        <f t="shared" ca="1" si="11"/>
        <v>137</v>
      </c>
      <c r="CJ69" s="221"/>
      <c r="CK69" s="221"/>
      <c r="CL69" s="265"/>
      <c r="CM69" s="265"/>
    </row>
    <row r="70" spans="1:100" s="169" customFormat="1" ht="34.200000000000003" x14ac:dyDescent="0.25">
      <c r="A70" s="257">
        <v>68</v>
      </c>
      <c r="B70" s="84" t="s">
        <v>273</v>
      </c>
      <c r="C70" s="160" t="s">
        <v>636</v>
      </c>
      <c r="D70" s="152" t="s">
        <v>637</v>
      </c>
      <c r="E70" s="152" t="s">
        <v>273</v>
      </c>
      <c r="F70" s="152"/>
      <c r="G70" s="152"/>
      <c r="H70" s="84">
        <v>54457</v>
      </c>
      <c r="I70" s="84">
        <v>23703</v>
      </c>
      <c r="J70" s="161" t="s">
        <v>638</v>
      </c>
      <c r="K70" s="161" t="s">
        <v>639</v>
      </c>
      <c r="L70" s="161" t="s">
        <v>116</v>
      </c>
      <c r="M70" s="84" t="s">
        <v>236</v>
      </c>
      <c r="N70" s="152" t="s">
        <v>640</v>
      </c>
      <c r="O70" s="84" t="s">
        <v>174</v>
      </c>
      <c r="P70" s="84" t="s">
        <v>149</v>
      </c>
      <c r="Q70" s="84" t="s">
        <v>114</v>
      </c>
      <c r="R70" s="152" t="s">
        <v>149</v>
      </c>
      <c r="S70" s="84">
        <v>79912636</v>
      </c>
      <c r="T70" s="84" t="s">
        <v>254</v>
      </c>
      <c r="U70" s="84">
        <v>2105</v>
      </c>
      <c r="V70" s="84" t="s">
        <v>408</v>
      </c>
      <c r="W70" s="84">
        <v>402</v>
      </c>
      <c r="X70" s="153">
        <v>44231</v>
      </c>
      <c r="Y70" s="163">
        <v>46800000</v>
      </c>
      <c r="Z70" s="133">
        <v>15600000</v>
      </c>
      <c r="AA70" s="167">
        <f t="shared" si="8"/>
        <v>2600000</v>
      </c>
      <c r="AB70" s="84">
        <v>493</v>
      </c>
      <c r="AC70" s="164">
        <v>44258</v>
      </c>
      <c r="AD70" s="84">
        <f>+AD69</f>
        <v>6</v>
      </c>
      <c r="AE70" s="164" t="s">
        <v>111</v>
      </c>
      <c r="AF70" s="164">
        <v>44259</v>
      </c>
      <c r="AG70" s="164">
        <v>44442</v>
      </c>
      <c r="AH70" s="84" t="s">
        <v>112</v>
      </c>
      <c r="AI70" s="164">
        <v>44258</v>
      </c>
      <c r="AJ70" s="84" t="s">
        <v>641</v>
      </c>
      <c r="AK70" s="290" t="s">
        <v>113</v>
      </c>
      <c r="AL70" s="293">
        <v>44259</v>
      </c>
      <c r="AM70" s="221" t="s">
        <v>257</v>
      </c>
      <c r="AN70" s="291" t="s">
        <v>111</v>
      </c>
      <c r="AO70" s="291" t="s">
        <v>111</v>
      </c>
      <c r="AP70" s="310" t="s">
        <v>111</v>
      </c>
      <c r="AQ70" s="291" t="s">
        <v>111</v>
      </c>
      <c r="AR70" s="291" t="s">
        <v>14</v>
      </c>
      <c r="AS70" s="162">
        <v>19466050</v>
      </c>
      <c r="AT70" s="207">
        <v>20215320004763</v>
      </c>
      <c r="AU70" s="291"/>
      <c r="AV70" s="291"/>
      <c r="AW70" s="215"/>
      <c r="AX70" s="84"/>
      <c r="AY70" s="84"/>
      <c r="AZ70" s="84"/>
      <c r="BA70" s="84"/>
      <c r="BB70" s="133">
        <f t="shared" si="13"/>
        <v>0</v>
      </c>
      <c r="BC70" s="133">
        <f t="shared" si="14"/>
        <v>15600000</v>
      </c>
      <c r="BD70" s="84"/>
      <c r="BE70" s="84"/>
      <c r="BF70" s="84"/>
      <c r="BG70" s="84"/>
      <c r="BH70" s="84"/>
      <c r="BI70" s="84"/>
      <c r="BJ70" s="84"/>
      <c r="BK70" s="84"/>
      <c r="BL70" s="84"/>
      <c r="BM70" s="84"/>
      <c r="BN70" s="84"/>
      <c r="BO70" s="84"/>
      <c r="BP70" s="84"/>
      <c r="BQ70" s="84"/>
      <c r="BR70" s="84"/>
      <c r="BS70" s="84"/>
      <c r="BT70" s="262">
        <f t="shared" si="15"/>
        <v>44442</v>
      </c>
      <c r="BU70" s="84"/>
      <c r="BV70" s="290"/>
      <c r="BW70" s="263" t="s">
        <v>114</v>
      </c>
      <c r="BX70" s="291"/>
      <c r="BY70" s="291"/>
      <c r="BZ70" s="291"/>
      <c r="CA70" s="291"/>
      <c r="CB70" s="291"/>
      <c r="CC70" s="291"/>
      <c r="CD70" s="291"/>
      <c r="CE70" s="70">
        <v>44257</v>
      </c>
      <c r="CF70" s="291" t="s">
        <v>115</v>
      </c>
      <c r="CG70" s="291">
        <v>2</v>
      </c>
      <c r="CH70" s="309" t="str">
        <f t="shared" ca="1" si="10"/>
        <v>EN EJECUCION</v>
      </c>
      <c r="CI70" s="213">
        <f t="shared" ca="1" si="11"/>
        <v>137</v>
      </c>
      <c r="CJ70" s="221"/>
      <c r="CK70" s="221"/>
      <c r="CL70" s="265"/>
      <c r="CM70" s="265"/>
    </row>
    <row r="71" spans="1:100" s="17" customFormat="1" ht="12.75" customHeight="1" x14ac:dyDescent="0.25">
      <c r="A71" s="423">
        <v>69</v>
      </c>
      <c r="B71" s="424"/>
      <c r="C71" s="16" t="s">
        <v>642</v>
      </c>
      <c r="D71" s="425"/>
      <c r="E71" s="426"/>
      <c r="F71" s="425"/>
      <c r="G71" s="425"/>
      <c r="H71" s="424"/>
      <c r="I71" s="424"/>
      <c r="J71" s="427"/>
      <c r="K71" s="427"/>
      <c r="L71" s="427"/>
      <c r="M71" s="424"/>
      <c r="N71" s="425"/>
      <c r="O71" s="424"/>
      <c r="P71" s="424"/>
      <c r="Q71" s="424"/>
      <c r="R71" s="425"/>
      <c r="S71" s="424"/>
      <c r="T71" s="424"/>
      <c r="U71" s="424"/>
      <c r="V71" s="424"/>
      <c r="W71" s="424"/>
      <c r="X71" s="428"/>
      <c r="Y71" s="429"/>
      <c r="Z71" s="430"/>
      <c r="AA71" s="431"/>
      <c r="AB71" s="424"/>
      <c r="AC71" s="431"/>
      <c r="AD71" s="431"/>
      <c r="AE71" s="431"/>
      <c r="AF71" s="431"/>
      <c r="AG71" s="431"/>
      <c r="AH71" s="424"/>
      <c r="AI71" s="431"/>
      <c r="AJ71" s="424"/>
      <c r="AK71" s="425"/>
      <c r="AL71" s="432"/>
      <c r="AM71" s="433"/>
      <c r="AN71" s="434"/>
      <c r="AO71" s="434"/>
      <c r="AP71" s="424"/>
      <c r="AQ71" s="434"/>
      <c r="AR71" s="434"/>
      <c r="AS71" s="434"/>
      <c r="AT71" s="434"/>
      <c r="AU71" s="435"/>
      <c r="AV71" s="435"/>
      <c r="AW71" s="436"/>
      <c r="AX71" s="436"/>
      <c r="AY71" s="436"/>
      <c r="AZ71" s="436"/>
      <c r="BA71" s="436"/>
      <c r="BB71" s="437"/>
      <c r="BC71" s="437"/>
      <c r="BD71" s="436"/>
      <c r="BE71" s="436"/>
      <c r="BF71" s="436"/>
      <c r="BG71" s="436"/>
      <c r="BH71" s="436"/>
      <c r="BI71" s="436"/>
      <c r="BJ71" s="436"/>
      <c r="BK71" s="436"/>
      <c r="BL71" s="436"/>
      <c r="BM71" s="436"/>
      <c r="BN71" s="436"/>
      <c r="BO71" s="436"/>
      <c r="BP71" s="436"/>
      <c r="BQ71" s="436"/>
      <c r="BR71" s="436"/>
      <c r="BS71" s="436"/>
      <c r="BT71" s="438"/>
      <c r="BU71" s="436"/>
      <c r="BV71" s="439"/>
      <c r="BW71" s="186"/>
      <c r="BX71" s="186"/>
      <c r="BY71" s="186"/>
      <c r="BZ71" s="186"/>
      <c r="CA71" s="186"/>
      <c r="CB71" s="440"/>
      <c r="CC71" s="440"/>
      <c r="CD71" s="440"/>
      <c r="CE71" s="434"/>
      <c r="CF71" s="440"/>
      <c r="CG71" s="440"/>
      <c r="CH71" s="441"/>
      <c r="CI71" s="442"/>
      <c r="CJ71" s="443"/>
      <c r="CK71" s="443"/>
      <c r="CL71" s="444"/>
      <c r="CM71" s="444"/>
    </row>
    <row r="72" spans="1:100" s="169" customFormat="1" ht="45.6" x14ac:dyDescent="0.25">
      <c r="A72" s="257">
        <v>70</v>
      </c>
      <c r="B72" s="84" t="s">
        <v>296</v>
      </c>
      <c r="C72" s="160" t="s">
        <v>643</v>
      </c>
      <c r="D72" s="152" t="s">
        <v>644</v>
      </c>
      <c r="E72" s="314" t="s">
        <v>645</v>
      </c>
      <c r="F72" s="152"/>
      <c r="G72" s="152"/>
      <c r="H72" s="84">
        <v>54634</v>
      </c>
      <c r="I72" s="84">
        <v>23709</v>
      </c>
      <c r="J72" s="161" t="s">
        <v>646</v>
      </c>
      <c r="K72" s="161" t="s">
        <v>647</v>
      </c>
      <c r="L72" s="161" t="s">
        <v>648</v>
      </c>
      <c r="M72" s="84" t="s">
        <v>236</v>
      </c>
      <c r="N72" s="152" t="s">
        <v>299</v>
      </c>
      <c r="O72" s="84" t="s">
        <v>174</v>
      </c>
      <c r="P72" s="286" t="s">
        <v>649</v>
      </c>
      <c r="Q72" s="286" t="s">
        <v>114</v>
      </c>
      <c r="R72" s="286" t="s">
        <v>649</v>
      </c>
      <c r="S72" s="84">
        <v>1010185467</v>
      </c>
      <c r="T72" s="84" t="s">
        <v>254</v>
      </c>
      <c r="U72" s="84">
        <v>2105</v>
      </c>
      <c r="V72" s="84" t="s">
        <v>408</v>
      </c>
      <c r="W72" s="84">
        <v>410</v>
      </c>
      <c r="X72" s="153">
        <v>44237</v>
      </c>
      <c r="Y72" s="163">
        <v>200880000</v>
      </c>
      <c r="Z72" s="133">
        <v>33480000</v>
      </c>
      <c r="AA72" s="167">
        <f t="shared" ref="AA72:AA81" si="16">Z72/AD72</f>
        <v>5580000</v>
      </c>
      <c r="AB72" s="84">
        <v>506</v>
      </c>
      <c r="AC72" s="164">
        <v>44260</v>
      </c>
      <c r="AD72" s="84">
        <f>+AD70</f>
        <v>6</v>
      </c>
      <c r="AE72" s="164" t="s">
        <v>111</v>
      </c>
      <c r="AF72" s="164">
        <v>44263</v>
      </c>
      <c r="AG72" s="164">
        <v>44446</v>
      </c>
      <c r="AH72" s="84" t="s">
        <v>112</v>
      </c>
      <c r="AI72" s="164">
        <v>44260</v>
      </c>
      <c r="AJ72" s="84" t="s">
        <v>650</v>
      </c>
      <c r="AK72" s="84" t="s">
        <v>113</v>
      </c>
      <c r="AL72" s="153">
        <v>44260</v>
      </c>
      <c r="AM72" s="152" t="s">
        <v>257</v>
      </c>
      <c r="AN72" s="84" t="s">
        <v>111</v>
      </c>
      <c r="AO72" s="84" t="s">
        <v>111</v>
      </c>
      <c r="AP72" s="84" t="s">
        <v>111</v>
      </c>
      <c r="AQ72" s="84" t="s">
        <v>111</v>
      </c>
      <c r="AR72" s="84" t="s">
        <v>22</v>
      </c>
      <c r="AS72" s="162">
        <v>79765033</v>
      </c>
      <c r="AT72" s="214">
        <v>20215320004723</v>
      </c>
      <c r="AU72" s="291"/>
      <c r="AV72" s="291"/>
      <c r="AW72" s="291"/>
      <c r="AX72" s="291"/>
      <c r="AY72" s="291"/>
      <c r="AZ72" s="291"/>
      <c r="BA72" s="291"/>
      <c r="BB72" s="204">
        <f t="shared" si="13"/>
        <v>0</v>
      </c>
      <c r="BC72" s="204">
        <f t="shared" ref="BC72:BC80" si="17">BB72+Z72</f>
        <v>33480000</v>
      </c>
      <c r="BD72" s="291"/>
      <c r="BE72" s="291"/>
      <c r="BF72" s="291"/>
      <c r="BG72" s="291"/>
      <c r="BH72" s="291"/>
      <c r="BI72" s="291"/>
      <c r="BJ72" s="291"/>
      <c r="BK72" s="291"/>
      <c r="BL72" s="291"/>
      <c r="BM72" s="291"/>
      <c r="BN72" s="291"/>
      <c r="BO72" s="291"/>
      <c r="BP72" s="291"/>
      <c r="BQ72" s="291"/>
      <c r="BR72" s="291"/>
      <c r="BS72" s="291"/>
      <c r="BT72" s="212">
        <f t="shared" ref="BT72:BT102" si="18">IF(BL72&lt;&gt;"",BL72,IF(BI72&lt;&gt;"",BI72,IF(BF72&lt;&gt;"",BF72,IF(AG72&lt;&gt;"",AG72,"SIN FECHA DE TERMINACION"))))</f>
        <v>44446</v>
      </c>
      <c r="BU72" s="291"/>
      <c r="BV72" s="291"/>
      <c r="BW72" s="300" t="s">
        <v>114</v>
      </c>
      <c r="BX72" s="291"/>
      <c r="BY72" s="291"/>
      <c r="BZ72" s="291"/>
      <c r="CA72" s="291"/>
      <c r="CB72" s="315"/>
      <c r="CC72" s="313"/>
      <c r="CD72" s="291"/>
      <c r="CE72" s="70">
        <v>44260</v>
      </c>
      <c r="CF72" s="291" t="s">
        <v>115</v>
      </c>
      <c r="CG72" s="291">
        <v>1</v>
      </c>
      <c r="CH72" s="309" t="str">
        <f t="shared" ca="1" si="10"/>
        <v>EN EJECUCION</v>
      </c>
      <c r="CI72" s="213">
        <f t="shared" ca="1" si="11"/>
        <v>141</v>
      </c>
      <c r="CJ72" s="221"/>
      <c r="CK72" s="316"/>
      <c r="CL72" s="221"/>
      <c r="CM72" s="221"/>
      <c r="CN72" s="222"/>
      <c r="CO72" s="222"/>
      <c r="CP72" s="222"/>
      <c r="CQ72" s="222"/>
      <c r="CR72" s="222"/>
      <c r="CS72" s="222"/>
      <c r="CT72" s="222"/>
      <c r="CU72" s="222"/>
      <c r="CV72" s="222"/>
    </row>
    <row r="73" spans="1:100" s="169" customFormat="1" ht="34.200000000000003" x14ac:dyDescent="0.25">
      <c r="A73" s="257">
        <v>71</v>
      </c>
      <c r="B73" s="286" t="s">
        <v>651</v>
      </c>
      <c r="C73" s="317" t="s">
        <v>652</v>
      </c>
      <c r="D73" s="285" t="s">
        <v>653</v>
      </c>
      <c r="F73" s="318"/>
      <c r="H73" s="84">
        <v>54494</v>
      </c>
      <c r="I73" s="84">
        <v>24718</v>
      </c>
      <c r="J73" s="319" t="s">
        <v>646</v>
      </c>
      <c r="K73" s="319" t="s">
        <v>647</v>
      </c>
      <c r="L73" s="319" t="s">
        <v>116</v>
      </c>
      <c r="M73" s="286" t="s">
        <v>236</v>
      </c>
      <c r="N73" s="285" t="s">
        <v>654</v>
      </c>
      <c r="O73" s="312" t="s">
        <v>174</v>
      </c>
      <c r="P73" s="291" t="s">
        <v>127</v>
      </c>
      <c r="Q73" s="291" t="s">
        <v>114</v>
      </c>
      <c r="R73" s="291" t="s">
        <v>127</v>
      </c>
      <c r="S73" s="84">
        <v>82360623</v>
      </c>
      <c r="T73" s="286" t="s">
        <v>254</v>
      </c>
      <c r="U73" s="286">
        <v>2105</v>
      </c>
      <c r="V73" s="286" t="s">
        <v>408</v>
      </c>
      <c r="W73" s="84">
        <v>424</v>
      </c>
      <c r="X73" s="288">
        <v>44244</v>
      </c>
      <c r="Y73" s="320">
        <v>27240000</v>
      </c>
      <c r="Z73" s="269">
        <v>13620000</v>
      </c>
      <c r="AA73" s="268">
        <f>Z73/AD73</f>
        <v>2270000</v>
      </c>
      <c r="AB73" s="84">
        <v>504</v>
      </c>
      <c r="AC73" s="267">
        <v>44260</v>
      </c>
      <c r="AD73" s="84">
        <v>6</v>
      </c>
      <c r="AE73" s="164" t="s">
        <v>111</v>
      </c>
      <c r="AF73" s="267">
        <v>44260</v>
      </c>
      <c r="AG73" s="267">
        <v>44443</v>
      </c>
      <c r="AH73" s="84" t="s">
        <v>112</v>
      </c>
      <c r="AI73" s="267">
        <v>44259</v>
      </c>
      <c r="AJ73" s="84" t="s">
        <v>655</v>
      </c>
      <c r="AK73" s="84" t="s">
        <v>113</v>
      </c>
      <c r="AL73" s="288">
        <v>44260</v>
      </c>
      <c r="AM73" s="285" t="s">
        <v>257</v>
      </c>
      <c r="AN73" s="286" t="s">
        <v>111</v>
      </c>
      <c r="AO73" s="286" t="s">
        <v>111</v>
      </c>
      <c r="AP73" s="286" t="s">
        <v>111</v>
      </c>
      <c r="AQ73" s="286" t="s">
        <v>111</v>
      </c>
      <c r="AR73" s="291" t="s">
        <v>2</v>
      </c>
      <c r="AS73" s="306">
        <v>9652614</v>
      </c>
      <c r="AT73" s="214">
        <v>20215320003443</v>
      </c>
      <c r="AU73" s="321"/>
      <c r="AV73" s="321"/>
      <c r="AW73" s="321"/>
      <c r="AX73" s="321"/>
      <c r="AY73" s="321"/>
      <c r="AZ73" s="321"/>
      <c r="BA73" s="321"/>
      <c r="BB73" s="322">
        <f t="shared" si="13"/>
        <v>0</v>
      </c>
      <c r="BC73" s="323">
        <f t="shared" si="17"/>
        <v>13620000</v>
      </c>
      <c r="BD73" s="321"/>
      <c r="BE73" s="321"/>
      <c r="BF73" s="321"/>
      <c r="BG73" s="321"/>
      <c r="BH73" s="321"/>
      <c r="BI73" s="321"/>
      <c r="BJ73" s="321"/>
      <c r="BK73" s="321"/>
      <c r="BL73" s="321"/>
      <c r="BM73" s="321"/>
      <c r="BN73" s="321"/>
      <c r="BO73" s="321"/>
      <c r="BP73" s="321"/>
      <c r="BQ73" s="321"/>
      <c r="BR73" s="321"/>
      <c r="BS73" s="321"/>
      <c r="BT73" s="324">
        <f t="shared" si="18"/>
        <v>44443</v>
      </c>
      <c r="BU73" s="321"/>
      <c r="BV73" s="321"/>
      <c r="BW73" s="282" t="s">
        <v>114</v>
      </c>
      <c r="BX73" s="321"/>
      <c r="BY73" s="321"/>
      <c r="BZ73" s="321"/>
      <c r="CA73" s="321"/>
      <c r="CB73" s="325"/>
      <c r="CC73" s="325"/>
      <c r="CD73" s="326"/>
      <c r="CE73" s="70">
        <v>44260</v>
      </c>
      <c r="CF73" s="291" t="s">
        <v>115</v>
      </c>
      <c r="CG73" s="291">
        <v>5</v>
      </c>
      <c r="CH73" s="307" t="str">
        <f t="shared" ref="CH73:CH76" ca="1" si="19">IF(BT73&lt;TODAY(),"TERMINADO","EN EJECUCION")</f>
        <v>EN EJECUCION</v>
      </c>
      <c r="CI73" s="274">
        <f t="shared" ref="CI73:CI76" ca="1" si="20">IF(BT73-$CM$1&lt;0,"EJECUTADO",BT73-$CM$1+1)</f>
        <v>138</v>
      </c>
      <c r="CJ73" s="222"/>
      <c r="CK73" s="222"/>
      <c r="CL73" s="265">
        <v>1</v>
      </c>
    </row>
    <row r="74" spans="1:100" s="328" customFormat="1" ht="34.200000000000003" x14ac:dyDescent="0.2">
      <c r="A74" s="257">
        <v>72</v>
      </c>
      <c r="B74" s="291" t="s">
        <v>651</v>
      </c>
      <c r="C74" s="327" t="s">
        <v>656</v>
      </c>
      <c r="D74" s="221" t="s">
        <v>657</v>
      </c>
      <c r="F74" s="107"/>
      <c r="H74" s="84">
        <v>54494</v>
      </c>
      <c r="I74" s="84">
        <v>24718</v>
      </c>
      <c r="J74" s="329" t="s">
        <v>646</v>
      </c>
      <c r="K74" s="329" t="s">
        <v>647</v>
      </c>
      <c r="L74" s="329" t="s">
        <v>116</v>
      </c>
      <c r="M74" s="291" t="s">
        <v>236</v>
      </c>
      <c r="N74" s="221" t="s">
        <v>654</v>
      </c>
      <c r="O74" s="312" t="s">
        <v>174</v>
      </c>
      <c r="P74" s="291" t="s">
        <v>658</v>
      </c>
      <c r="Q74" s="291" t="s">
        <v>114</v>
      </c>
      <c r="R74" s="291" t="s">
        <v>658</v>
      </c>
      <c r="S74" s="84">
        <v>1010229140</v>
      </c>
      <c r="T74" s="291" t="s">
        <v>254</v>
      </c>
      <c r="U74" s="291">
        <v>2105</v>
      </c>
      <c r="V74" s="291" t="s">
        <v>408</v>
      </c>
      <c r="W74" s="84">
        <v>424</v>
      </c>
      <c r="X74" s="293">
        <v>44244</v>
      </c>
      <c r="Y74" s="330">
        <v>27240000</v>
      </c>
      <c r="Z74" s="204">
        <v>13620000</v>
      </c>
      <c r="AA74" s="209">
        <f t="shared" si="16"/>
        <v>2270000</v>
      </c>
      <c r="AB74" s="84">
        <v>503</v>
      </c>
      <c r="AC74" s="208">
        <v>44260</v>
      </c>
      <c r="AD74" s="84">
        <v>6</v>
      </c>
      <c r="AE74" s="164" t="s">
        <v>111</v>
      </c>
      <c r="AF74" s="208">
        <v>44260</v>
      </c>
      <c r="AG74" s="208">
        <v>44443</v>
      </c>
      <c r="AH74" s="84" t="s">
        <v>112</v>
      </c>
      <c r="AI74" s="208">
        <v>44259</v>
      </c>
      <c r="AJ74" s="84" t="s">
        <v>659</v>
      </c>
      <c r="AK74" s="84" t="s">
        <v>113</v>
      </c>
      <c r="AL74" s="293">
        <v>44260</v>
      </c>
      <c r="AM74" s="221" t="s">
        <v>257</v>
      </c>
      <c r="AN74" s="286" t="s">
        <v>111</v>
      </c>
      <c r="AO74" s="286" t="s">
        <v>111</v>
      </c>
      <c r="AP74" s="286" t="s">
        <v>111</v>
      </c>
      <c r="AQ74" s="286" t="s">
        <v>111</v>
      </c>
      <c r="AR74" s="291" t="s">
        <v>2</v>
      </c>
      <c r="AS74" s="306">
        <v>9652614</v>
      </c>
      <c r="AT74" s="259">
        <v>20215320003443</v>
      </c>
      <c r="AU74" s="331"/>
      <c r="AV74" s="331"/>
      <c r="AW74" s="331"/>
      <c r="AX74" s="331"/>
      <c r="AY74" s="331"/>
      <c r="AZ74" s="331"/>
      <c r="BA74" s="331"/>
      <c r="BB74" s="322">
        <f t="shared" ref="BB74:BB75" si="21">BA74+AY74</f>
        <v>0</v>
      </c>
      <c r="BC74" s="269">
        <f t="shared" si="17"/>
        <v>13620000</v>
      </c>
      <c r="BD74" s="331"/>
      <c r="BE74" s="331"/>
      <c r="BF74" s="331"/>
      <c r="BG74" s="331"/>
      <c r="BH74" s="331"/>
      <c r="BI74" s="331"/>
      <c r="BJ74" s="331"/>
      <c r="BK74" s="331"/>
      <c r="BL74" s="331"/>
      <c r="BM74" s="331"/>
      <c r="BN74" s="331"/>
      <c r="BO74" s="331"/>
      <c r="BP74" s="331"/>
      <c r="BQ74" s="331"/>
      <c r="BR74" s="331"/>
      <c r="BS74" s="331"/>
      <c r="BT74" s="281">
        <f t="shared" si="18"/>
        <v>44443</v>
      </c>
      <c r="BU74" s="331"/>
      <c r="BV74" s="332"/>
      <c r="BW74" s="263" t="s">
        <v>114</v>
      </c>
      <c r="BX74" s="331"/>
      <c r="BY74" s="331"/>
      <c r="BZ74" s="331"/>
      <c r="CA74" s="331"/>
      <c r="CB74" s="331"/>
      <c r="CC74" s="331"/>
      <c r="CD74" s="333"/>
      <c r="CE74" s="70">
        <v>44260</v>
      </c>
      <c r="CF74" s="291" t="s">
        <v>115</v>
      </c>
      <c r="CG74" s="291">
        <v>5</v>
      </c>
      <c r="CH74" s="307" t="str">
        <f t="shared" ca="1" si="19"/>
        <v>EN EJECUCION</v>
      </c>
      <c r="CI74" s="274">
        <f t="shared" ca="1" si="20"/>
        <v>138</v>
      </c>
      <c r="CL74" s="265">
        <v>1</v>
      </c>
    </row>
    <row r="75" spans="1:100" s="328" customFormat="1" ht="68.400000000000006" x14ac:dyDescent="0.2">
      <c r="A75" s="257">
        <v>73</v>
      </c>
      <c r="B75" s="291" t="s">
        <v>660</v>
      </c>
      <c r="C75" s="327" t="s">
        <v>661</v>
      </c>
      <c r="D75" s="107" t="s">
        <v>662</v>
      </c>
      <c r="F75" s="107"/>
      <c r="H75" s="84" t="s">
        <v>111</v>
      </c>
      <c r="I75" s="84" t="s">
        <v>111</v>
      </c>
      <c r="J75" s="329" t="s">
        <v>663</v>
      </c>
      <c r="K75" s="329" t="s">
        <v>647</v>
      </c>
      <c r="L75" s="329" t="s">
        <v>664</v>
      </c>
      <c r="M75" s="329" t="s">
        <v>663</v>
      </c>
      <c r="N75" s="221" t="s">
        <v>665</v>
      </c>
      <c r="O75" s="312" t="s">
        <v>174</v>
      </c>
      <c r="P75" s="291" t="s">
        <v>666</v>
      </c>
      <c r="Q75" s="291" t="s">
        <v>114</v>
      </c>
      <c r="R75" s="291" t="s">
        <v>667</v>
      </c>
      <c r="S75" s="84">
        <v>4280650</v>
      </c>
      <c r="T75" s="291" t="s">
        <v>668</v>
      </c>
      <c r="U75" s="291">
        <v>501</v>
      </c>
      <c r="V75" s="291" t="s">
        <v>669</v>
      </c>
      <c r="W75" s="84">
        <v>369</v>
      </c>
      <c r="X75" s="293">
        <v>44228</v>
      </c>
      <c r="Y75" s="334">
        <v>307498000</v>
      </c>
      <c r="Z75" s="204">
        <v>307498000</v>
      </c>
      <c r="AA75" s="209">
        <f t="shared" si="16"/>
        <v>38437250</v>
      </c>
      <c r="AB75" s="84">
        <v>495</v>
      </c>
      <c r="AC75" s="208">
        <v>44258</v>
      </c>
      <c r="AD75" s="84">
        <v>8</v>
      </c>
      <c r="AE75" s="164" t="s">
        <v>111</v>
      </c>
      <c r="AF75" s="208">
        <v>44260</v>
      </c>
      <c r="AG75" s="208">
        <v>44517</v>
      </c>
      <c r="AH75" s="84" t="s">
        <v>112</v>
      </c>
      <c r="AI75" s="208">
        <v>44258</v>
      </c>
      <c r="AJ75" s="84" t="s">
        <v>670</v>
      </c>
      <c r="AK75" s="84" t="s">
        <v>113</v>
      </c>
      <c r="AL75" s="293">
        <v>44260</v>
      </c>
      <c r="AM75" s="221" t="s">
        <v>671</v>
      </c>
      <c r="AN75" s="286" t="s">
        <v>672</v>
      </c>
      <c r="AO75" s="221" t="s">
        <v>113</v>
      </c>
      <c r="AP75" s="208">
        <v>44260</v>
      </c>
      <c r="AQ75" s="286">
        <v>200</v>
      </c>
      <c r="AR75" s="84" t="s">
        <v>673</v>
      </c>
      <c r="AS75" s="284">
        <v>72152335</v>
      </c>
      <c r="AT75" s="259">
        <v>20215320004813</v>
      </c>
      <c r="AU75" s="333"/>
      <c r="AV75" s="333"/>
      <c r="AW75" s="333"/>
      <c r="AX75" s="333"/>
      <c r="AY75" s="333"/>
      <c r="AZ75" s="333"/>
      <c r="BA75" s="333"/>
      <c r="BB75" s="322">
        <f t="shared" si="21"/>
        <v>0</v>
      </c>
      <c r="BC75" s="269">
        <f t="shared" si="17"/>
        <v>307498000</v>
      </c>
      <c r="BD75" s="333"/>
      <c r="BE75" s="333"/>
      <c r="BF75" s="333"/>
      <c r="BG75" s="333"/>
      <c r="BH75" s="333"/>
      <c r="BI75" s="333"/>
      <c r="BJ75" s="333"/>
      <c r="BK75" s="333"/>
      <c r="BL75" s="333"/>
      <c r="BM75" s="333"/>
      <c r="BN75" s="333"/>
      <c r="BO75" s="333"/>
      <c r="BP75" s="333"/>
      <c r="BQ75" s="333"/>
      <c r="BR75" s="333"/>
      <c r="BS75" s="333"/>
      <c r="BT75" s="262">
        <f t="shared" si="18"/>
        <v>44517</v>
      </c>
      <c r="BU75" s="333"/>
      <c r="BV75" s="335"/>
      <c r="BW75" s="263" t="s">
        <v>114</v>
      </c>
      <c r="BX75" s="333"/>
      <c r="BY75" s="333"/>
      <c r="BZ75" s="333"/>
      <c r="CA75" s="333"/>
      <c r="CB75" s="333"/>
      <c r="CC75" s="333"/>
      <c r="CD75" s="333"/>
      <c r="CE75" s="70" t="s">
        <v>111</v>
      </c>
      <c r="CF75" s="291" t="s">
        <v>111</v>
      </c>
      <c r="CG75" s="291" t="s">
        <v>111</v>
      </c>
      <c r="CH75" s="168" t="str">
        <f t="shared" ca="1" si="19"/>
        <v>EN EJECUCION</v>
      </c>
      <c r="CI75" s="162">
        <f t="shared" ca="1" si="20"/>
        <v>212</v>
      </c>
      <c r="CL75" s="336"/>
    </row>
    <row r="76" spans="1:100" s="328" customFormat="1" ht="45.6" x14ac:dyDescent="0.2">
      <c r="A76" s="257">
        <v>74</v>
      </c>
      <c r="B76" s="291" t="s">
        <v>674</v>
      </c>
      <c r="C76" s="327" t="s">
        <v>675</v>
      </c>
      <c r="D76" s="107" t="s">
        <v>676</v>
      </c>
      <c r="F76" s="107"/>
      <c r="H76" s="84">
        <v>54473</v>
      </c>
      <c r="I76" s="84">
        <v>24201</v>
      </c>
      <c r="J76" s="329" t="s">
        <v>646</v>
      </c>
      <c r="K76" s="329" t="s">
        <v>647</v>
      </c>
      <c r="L76" s="329" t="s">
        <v>648</v>
      </c>
      <c r="M76" s="291" t="s">
        <v>236</v>
      </c>
      <c r="N76" s="221" t="s">
        <v>677</v>
      </c>
      <c r="O76" s="286" t="s">
        <v>174</v>
      </c>
      <c r="P76" s="295" t="s">
        <v>125</v>
      </c>
      <c r="Q76" s="291" t="s">
        <v>114</v>
      </c>
      <c r="R76" s="291" t="s">
        <v>125</v>
      </c>
      <c r="S76" s="84">
        <v>52581670</v>
      </c>
      <c r="T76" s="291" t="s">
        <v>254</v>
      </c>
      <c r="U76" s="291">
        <v>2105</v>
      </c>
      <c r="V76" s="291" t="s">
        <v>408</v>
      </c>
      <c r="W76" s="84">
        <v>449</v>
      </c>
      <c r="X76" s="293">
        <v>44220</v>
      </c>
      <c r="Y76" s="334">
        <v>33480000</v>
      </c>
      <c r="Z76" s="204">
        <v>33480000</v>
      </c>
      <c r="AA76" s="209">
        <f t="shared" si="16"/>
        <v>5580000</v>
      </c>
      <c r="AB76" s="84">
        <v>507</v>
      </c>
      <c r="AC76" s="208">
        <v>44260</v>
      </c>
      <c r="AD76" s="84">
        <v>6</v>
      </c>
      <c r="AE76" s="164" t="s">
        <v>111</v>
      </c>
      <c r="AF76" s="208">
        <v>44263</v>
      </c>
      <c r="AG76" s="208">
        <v>44446</v>
      </c>
      <c r="AH76" s="84" t="s">
        <v>112</v>
      </c>
      <c r="AI76" s="208">
        <v>44260</v>
      </c>
      <c r="AJ76" s="84" t="s">
        <v>678</v>
      </c>
      <c r="AK76" s="84" t="s">
        <v>113</v>
      </c>
      <c r="AL76" s="293">
        <v>44260</v>
      </c>
      <c r="AM76" s="221" t="s">
        <v>257</v>
      </c>
      <c r="AN76" s="291" t="s">
        <v>111</v>
      </c>
      <c r="AO76" s="291" t="s">
        <v>111</v>
      </c>
      <c r="AP76" s="291" t="s">
        <v>111</v>
      </c>
      <c r="AQ76" s="291" t="s">
        <v>111</v>
      </c>
      <c r="AR76" s="311" t="s">
        <v>17</v>
      </c>
      <c r="AS76" s="304">
        <v>51998215</v>
      </c>
      <c r="AT76" s="259">
        <v>20215320004733</v>
      </c>
      <c r="AU76" s="333"/>
      <c r="AV76" s="333"/>
      <c r="AW76" s="333"/>
      <c r="AX76" s="333"/>
      <c r="AY76" s="333"/>
      <c r="AZ76" s="333"/>
      <c r="BA76" s="333"/>
      <c r="BB76" s="204">
        <f t="shared" ref="BB76:BB112" si="22">BA76+AY76</f>
        <v>0</v>
      </c>
      <c r="BC76" s="133">
        <f t="shared" si="17"/>
        <v>33480000</v>
      </c>
      <c r="BD76" s="333"/>
      <c r="BE76" s="333"/>
      <c r="BF76" s="333"/>
      <c r="BG76" s="333"/>
      <c r="BH76" s="333"/>
      <c r="BI76" s="333"/>
      <c r="BJ76" s="333"/>
      <c r="BK76" s="333"/>
      <c r="BL76" s="333"/>
      <c r="BM76" s="333"/>
      <c r="BN76" s="333"/>
      <c r="BO76" s="333"/>
      <c r="BP76" s="333"/>
      <c r="BQ76" s="333"/>
      <c r="BR76" s="333"/>
      <c r="BS76" s="333"/>
      <c r="BT76" s="262">
        <f t="shared" si="18"/>
        <v>44446</v>
      </c>
      <c r="BU76" s="333"/>
      <c r="BV76" s="335"/>
      <c r="BW76" s="263" t="s">
        <v>114</v>
      </c>
      <c r="BX76" s="333"/>
      <c r="BY76" s="333"/>
      <c r="BZ76" s="333"/>
      <c r="CA76" s="333"/>
      <c r="CB76" s="333"/>
      <c r="CC76" s="333"/>
      <c r="CD76" s="333"/>
      <c r="CE76" s="70">
        <v>44261</v>
      </c>
      <c r="CF76" s="291" t="s">
        <v>115</v>
      </c>
      <c r="CG76" s="291">
        <v>1</v>
      </c>
      <c r="CH76" s="168" t="str">
        <f t="shared" ca="1" si="19"/>
        <v>EN EJECUCION</v>
      </c>
      <c r="CI76" s="162">
        <f t="shared" ca="1" si="20"/>
        <v>141</v>
      </c>
      <c r="CL76" s="336"/>
    </row>
    <row r="77" spans="1:100" s="328" customFormat="1" ht="57" x14ac:dyDescent="0.2">
      <c r="A77" s="257">
        <v>75</v>
      </c>
      <c r="B77" s="291" t="s">
        <v>679</v>
      </c>
      <c r="C77" s="327" t="s">
        <v>680</v>
      </c>
      <c r="D77" s="107" t="s">
        <v>681</v>
      </c>
      <c r="F77" s="107"/>
      <c r="H77" s="84">
        <v>54574</v>
      </c>
      <c r="I77" s="84">
        <v>23762</v>
      </c>
      <c r="J77" s="329" t="s">
        <v>646</v>
      </c>
      <c r="K77" s="329" t="s">
        <v>647</v>
      </c>
      <c r="L77" s="329" t="s">
        <v>648</v>
      </c>
      <c r="M77" s="291" t="s">
        <v>236</v>
      </c>
      <c r="N77" s="221" t="s">
        <v>682</v>
      </c>
      <c r="O77" s="286" t="s">
        <v>174</v>
      </c>
      <c r="P77" s="84" t="s">
        <v>683</v>
      </c>
      <c r="Q77" s="291" t="s">
        <v>114</v>
      </c>
      <c r="R77" s="291" t="s">
        <v>683</v>
      </c>
      <c r="S77" s="84">
        <v>80845552</v>
      </c>
      <c r="T77" s="291" t="s">
        <v>254</v>
      </c>
      <c r="U77" s="291">
        <v>2105</v>
      </c>
      <c r="V77" s="291" t="s">
        <v>408</v>
      </c>
      <c r="W77" s="84">
        <v>397</v>
      </c>
      <c r="X77" s="293">
        <v>44230</v>
      </c>
      <c r="Y77" s="334">
        <v>31020000</v>
      </c>
      <c r="Z77" s="204">
        <v>31020000</v>
      </c>
      <c r="AA77" s="209">
        <f t="shared" si="16"/>
        <v>5170000</v>
      </c>
      <c r="AB77" s="84">
        <v>510</v>
      </c>
      <c r="AC77" s="208" t="s">
        <v>684</v>
      </c>
      <c r="AD77" s="84">
        <v>6</v>
      </c>
      <c r="AE77" s="164" t="s">
        <v>111</v>
      </c>
      <c r="AF77" s="208">
        <v>44265</v>
      </c>
      <c r="AG77" s="208">
        <v>44448</v>
      </c>
      <c r="AH77" s="84" t="s">
        <v>112</v>
      </c>
      <c r="AI77" s="208">
        <v>44264</v>
      </c>
      <c r="AJ77" s="84" t="s">
        <v>685</v>
      </c>
      <c r="AK77" s="84" t="s">
        <v>113</v>
      </c>
      <c r="AL77" s="293">
        <v>44265</v>
      </c>
      <c r="AM77" s="221" t="s">
        <v>257</v>
      </c>
      <c r="AN77" s="291" t="s">
        <v>111</v>
      </c>
      <c r="AO77" s="291" t="s">
        <v>111</v>
      </c>
      <c r="AP77" s="291" t="s">
        <v>111</v>
      </c>
      <c r="AQ77" s="291" t="s">
        <v>111</v>
      </c>
      <c r="AR77" s="84" t="s">
        <v>1</v>
      </c>
      <c r="AS77" s="162">
        <v>19369960</v>
      </c>
      <c r="AT77" s="259">
        <v>20215320003833</v>
      </c>
      <c r="AU77" s="333"/>
      <c r="AV77" s="333"/>
      <c r="AW77" s="333"/>
      <c r="AX77" s="333"/>
      <c r="AY77" s="333"/>
      <c r="AZ77" s="333"/>
      <c r="BA77" s="333"/>
      <c r="BB77" s="204">
        <f t="shared" si="22"/>
        <v>0</v>
      </c>
      <c r="BC77" s="133">
        <f t="shared" si="17"/>
        <v>31020000</v>
      </c>
      <c r="BD77" s="333"/>
      <c r="BE77" s="333"/>
      <c r="BF77" s="333"/>
      <c r="BG77" s="333"/>
      <c r="BH77" s="333"/>
      <c r="BI77" s="333"/>
      <c r="BJ77" s="333"/>
      <c r="BK77" s="333"/>
      <c r="BL77" s="333"/>
      <c r="BM77" s="333"/>
      <c r="BN77" s="333"/>
      <c r="BO77" s="333"/>
      <c r="BP77" s="333"/>
      <c r="BQ77" s="333"/>
      <c r="BR77" s="333"/>
      <c r="BS77" s="333"/>
      <c r="BT77" s="262">
        <f t="shared" si="18"/>
        <v>44448</v>
      </c>
      <c r="BU77" s="333"/>
      <c r="BV77" s="335"/>
      <c r="BW77" s="263" t="s">
        <v>114</v>
      </c>
      <c r="BX77" s="333"/>
      <c r="BY77" s="333"/>
      <c r="BZ77" s="333"/>
      <c r="CA77" s="333"/>
      <c r="CB77" s="333"/>
      <c r="CC77" s="333"/>
      <c r="CD77" s="333"/>
      <c r="CE77" s="70">
        <v>44263</v>
      </c>
      <c r="CF77" s="291" t="s">
        <v>115</v>
      </c>
      <c r="CG77" s="291">
        <v>5</v>
      </c>
      <c r="CH77" s="309" t="str">
        <f t="shared" ref="CH77:CH78" ca="1" si="23">IF(BT77&lt;TODAY(),"TERMINADO","EN EJECUCION")</f>
        <v>EN EJECUCION</v>
      </c>
      <c r="CI77" s="213">
        <f t="shared" ref="CI77:CI78" ca="1" si="24">IF(BT77-$CM$1&lt;0,"EJECUTADO",BT77-$CM$1+1)</f>
        <v>143</v>
      </c>
      <c r="CL77" s="265">
        <v>1</v>
      </c>
    </row>
    <row r="78" spans="1:100" s="328" customFormat="1" ht="34.200000000000003" x14ac:dyDescent="0.2">
      <c r="A78" s="257">
        <v>76</v>
      </c>
      <c r="B78" s="291" t="s">
        <v>686</v>
      </c>
      <c r="C78" s="327" t="s">
        <v>687</v>
      </c>
      <c r="D78" s="107" t="s">
        <v>688</v>
      </c>
      <c r="F78" s="107"/>
      <c r="H78" s="84">
        <v>54511</v>
      </c>
      <c r="I78" s="84">
        <v>24838</v>
      </c>
      <c r="J78" s="329" t="s">
        <v>646</v>
      </c>
      <c r="K78" s="329" t="s">
        <v>647</v>
      </c>
      <c r="L78" s="329" t="s">
        <v>648</v>
      </c>
      <c r="M78" s="291" t="s">
        <v>236</v>
      </c>
      <c r="N78" s="221" t="s">
        <v>689</v>
      </c>
      <c r="O78" s="286" t="s">
        <v>174</v>
      </c>
      <c r="P78" s="84" t="s">
        <v>690</v>
      </c>
      <c r="Q78" s="291" t="s">
        <v>114</v>
      </c>
      <c r="R78" s="291" t="s">
        <v>690</v>
      </c>
      <c r="S78" s="84">
        <v>91517570</v>
      </c>
      <c r="T78" s="291" t="s">
        <v>254</v>
      </c>
      <c r="U78" s="291">
        <v>2105</v>
      </c>
      <c r="V78" s="291" t="s">
        <v>408</v>
      </c>
      <c r="W78" s="84">
        <v>443</v>
      </c>
      <c r="X78" s="293">
        <v>44251</v>
      </c>
      <c r="Y78" s="334">
        <v>33480000</v>
      </c>
      <c r="Z78" s="204">
        <v>33480000</v>
      </c>
      <c r="AA78" s="209">
        <f t="shared" si="16"/>
        <v>5580000</v>
      </c>
      <c r="AB78" s="84">
        <v>514</v>
      </c>
      <c r="AC78" s="208" t="s">
        <v>684</v>
      </c>
      <c r="AD78" s="84">
        <v>6</v>
      </c>
      <c r="AE78" s="164" t="s">
        <v>111</v>
      </c>
      <c r="AF78" s="208">
        <v>44264</v>
      </c>
      <c r="AG78" s="208">
        <v>44447</v>
      </c>
      <c r="AH78" s="84" t="s">
        <v>112</v>
      </c>
      <c r="AI78" s="208">
        <v>44262</v>
      </c>
      <c r="AJ78" s="84" t="s">
        <v>691</v>
      </c>
      <c r="AK78" s="84" t="s">
        <v>113</v>
      </c>
      <c r="AL78" s="293">
        <v>44264</v>
      </c>
      <c r="AM78" s="221" t="s">
        <v>257</v>
      </c>
      <c r="AN78" s="291" t="s">
        <v>111</v>
      </c>
      <c r="AO78" s="291" t="s">
        <v>111</v>
      </c>
      <c r="AP78" s="291" t="s">
        <v>111</v>
      </c>
      <c r="AQ78" s="291" t="s">
        <v>111</v>
      </c>
      <c r="AR78" s="84" t="s">
        <v>336</v>
      </c>
      <c r="AS78" s="162">
        <v>36306305</v>
      </c>
      <c r="AT78" s="259">
        <v>20215320003703</v>
      </c>
      <c r="AU78" s="333"/>
      <c r="AV78" s="333"/>
      <c r="AW78" s="333"/>
      <c r="AX78" s="333"/>
      <c r="AY78" s="333"/>
      <c r="AZ78" s="333"/>
      <c r="BA78" s="333"/>
      <c r="BB78" s="204">
        <f t="shared" si="22"/>
        <v>0</v>
      </c>
      <c r="BC78" s="133">
        <f t="shared" si="17"/>
        <v>33480000</v>
      </c>
      <c r="BD78" s="333"/>
      <c r="BE78" s="333"/>
      <c r="BF78" s="333"/>
      <c r="BG78" s="333"/>
      <c r="BH78" s="333"/>
      <c r="BI78" s="333"/>
      <c r="BJ78" s="333"/>
      <c r="BK78" s="333"/>
      <c r="BL78" s="333"/>
      <c r="BM78" s="333"/>
      <c r="BN78" s="333"/>
      <c r="BO78" s="333"/>
      <c r="BP78" s="333"/>
      <c r="BQ78" s="333"/>
      <c r="BR78" s="333"/>
      <c r="BS78" s="333"/>
      <c r="BT78" s="262">
        <f t="shared" si="18"/>
        <v>44447</v>
      </c>
      <c r="BU78" s="333"/>
      <c r="BV78" s="335"/>
      <c r="BW78" s="263" t="s">
        <v>114</v>
      </c>
      <c r="BX78" s="333"/>
      <c r="BY78" s="333"/>
      <c r="BZ78" s="333"/>
      <c r="CA78" s="333"/>
      <c r="CB78" s="333"/>
      <c r="CC78" s="333"/>
      <c r="CD78" s="333"/>
      <c r="CE78" s="70">
        <v>44261</v>
      </c>
      <c r="CF78" s="291" t="s">
        <v>115</v>
      </c>
      <c r="CG78" s="291">
        <v>1</v>
      </c>
      <c r="CH78" s="168" t="str">
        <f t="shared" ca="1" si="23"/>
        <v>EN EJECUCION</v>
      </c>
      <c r="CI78" s="162">
        <f t="shared" ca="1" si="24"/>
        <v>142</v>
      </c>
      <c r="CL78" s="336"/>
    </row>
    <row r="79" spans="1:100" s="328" customFormat="1" ht="45.6" x14ac:dyDescent="0.2">
      <c r="A79" s="257">
        <v>77</v>
      </c>
      <c r="B79" s="291" t="s">
        <v>354</v>
      </c>
      <c r="C79" s="327" t="s">
        <v>692</v>
      </c>
      <c r="D79" s="107" t="s">
        <v>693</v>
      </c>
      <c r="F79" s="107"/>
      <c r="H79" s="84">
        <v>54472</v>
      </c>
      <c r="I79" s="84">
        <v>24778</v>
      </c>
      <c r="J79" s="329" t="s">
        <v>646</v>
      </c>
      <c r="K79" s="329" t="s">
        <v>647</v>
      </c>
      <c r="L79" s="329" t="s">
        <v>116</v>
      </c>
      <c r="M79" s="291" t="s">
        <v>236</v>
      </c>
      <c r="N79" s="337" t="s">
        <v>172</v>
      </c>
      <c r="O79" s="286" t="s">
        <v>174</v>
      </c>
      <c r="P79" s="286" t="s">
        <v>173</v>
      </c>
      <c r="Q79" s="313" t="s">
        <v>114</v>
      </c>
      <c r="R79" s="313" t="s">
        <v>173</v>
      </c>
      <c r="S79" s="286">
        <v>53134051</v>
      </c>
      <c r="T79" s="313" t="s">
        <v>254</v>
      </c>
      <c r="U79" s="313">
        <v>2105</v>
      </c>
      <c r="V79" s="313" t="s">
        <v>408</v>
      </c>
      <c r="W79" s="286">
        <v>413</v>
      </c>
      <c r="X79" s="338">
        <v>44238</v>
      </c>
      <c r="Y79" s="339">
        <v>40860000</v>
      </c>
      <c r="Z79" s="340">
        <v>13620000</v>
      </c>
      <c r="AA79" s="341">
        <f t="shared" si="16"/>
        <v>2270000</v>
      </c>
      <c r="AB79" s="286">
        <v>505</v>
      </c>
      <c r="AC79" s="342" t="s">
        <v>694</v>
      </c>
      <c r="AD79" s="286">
        <v>6</v>
      </c>
      <c r="AE79" s="164" t="s">
        <v>111</v>
      </c>
      <c r="AF79" s="208">
        <v>44260</v>
      </c>
      <c r="AG79" s="208">
        <v>44443</v>
      </c>
      <c r="AH79" s="84" t="s">
        <v>112</v>
      </c>
      <c r="AI79" s="208">
        <v>44260</v>
      </c>
      <c r="AJ79" s="84" t="s">
        <v>695</v>
      </c>
      <c r="AK79" s="84" t="s">
        <v>696</v>
      </c>
      <c r="AL79" s="293">
        <v>44260</v>
      </c>
      <c r="AM79" s="221" t="s">
        <v>257</v>
      </c>
      <c r="AN79" s="291" t="s">
        <v>111</v>
      </c>
      <c r="AO79" s="291" t="s">
        <v>111</v>
      </c>
      <c r="AP79" s="291" t="s">
        <v>111</v>
      </c>
      <c r="AQ79" s="291" t="s">
        <v>111</v>
      </c>
      <c r="AR79" s="291" t="s">
        <v>2</v>
      </c>
      <c r="AS79" s="306">
        <v>9652614</v>
      </c>
      <c r="AT79" s="259">
        <v>20215320003443</v>
      </c>
      <c r="AU79" s="333"/>
      <c r="AV79" s="333"/>
      <c r="AW79" s="333"/>
      <c r="AX79" s="333"/>
      <c r="AY79" s="333"/>
      <c r="AZ79" s="333"/>
      <c r="BA79" s="333"/>
      <c r="BB79" s="204">
        <f t="shared" si="22"/>
        <v>0</v>
      </c>
      <c r="BC79" s="269">
        <f t="shared" si="17"/>
        <v>13620000</v>
      </c>
      <c r="BD79" s="333"/>
      <c r="BE79" s="333"/>
      <c r="BF79" s="333"/>
      <c r="BG79" s="333"/>
      <c r="BH79" s="333"/>
      <c r="BI79" s="333"/>
      <c r="BJ79" s="333"/>
      <c r="BK79" s="333"/>
      <c r="BL79" s="333"/>
      <c r="BM79" s="333"/>
      <c r="BN79" s="333"/>
      <c r="BO79" s="333"/>
      <c r="BP79" s="333"/>
      <c r="BQ79" s="333"/>
      <c r="BR79" s="333"/>
      <c r="BS79" s="333"/>
      <c r="BT79" s="262">
        <f t="shared" si="18"/>
        <v>44443</v>
      </c>
      <c r="BU79" s="333"/>
      <c r="BV79" s="335"/>
      <c r="BW79" s="263" t="s">
        <v>114</v>
      </c>
      <c r="BX79" s="333"/>
      <c r="BY79" s="333"/>
      <c r="BZ79" s="333"/>
      <c r="CA79" s="333"/>
      <c r="CB79" s="333"/>
      <c r="CC79" s="333"/>
      <c r="CD79" s="333"/>
      <c r="CE79" s="70">
        <v>44261</v>
      </c>
      <c r="CF79" s="291" t="s">
        <v>115</v>
      </c>
      <c r="CG79" s="291">
        <v>1</v>
      </c>
      <c r="CH79" s="307" t="str">
        <f t="shared" ref="CH79:CH80" ca="1" si="25">IF(BT79&lt;TODAY(),"TERMINADO","EN EJECUCION")</f>
        <v>EN EJECUCION</v>
      </c>
      <c r="CI79" s="274">
        <f t="shared" ref="CI79:CI80" ca="1" si="26">IF(BT79-$CM$1&lt;0,"EJECUTADO",BT79-$CM$1+1)</f>
        <v>138</v>
      </c>
      <c r="CL79" s="336"/>
    </row>
    <row r="80" spans="1:100" s="328" customFormat="1" ht="68.400000000000006" x14ac:dyDescent="0.2">
      <c r="A80" s="257">
        <v>78</v>
      </c>
      <c r="B80" s="291" t="s">
        <v>415</v>
      </c>
      <c r="C80" s="327" t="s">
        <v>697</v>
      </c>
      <c r="D80" s="107" t="s">
        <v>698</v>
      </c>
      <c r="F80" s="107"/>
      <c r="H80" s="84">
        <v>55755</v>
      </c>
      <c r="I80" s="84">
        <v>25333</v>
      </c>
      <c r="J80" s="329" t="s">
        <v>646</v>
      </c>
      <c r="K80" s="329" t="s">
        <v>647</v>
      </c>
      <c r="L80" s="329" t="s">
        <v>648</v>
      </c>
      <c r="M80" s="343" t="s">
        <v>236</v>
      </c>
      <c r="N80" s="221" t="s">
        <v>699</v>
      </c>
      <c r="O80" s="291" t="s">
        <v>174</v>
      </c>
      <c r="P80" s="291" t="s">
        <v>700</v>
      </c>
      <c r="Q80" s="291" t="s">
        <v>114</v>
      </c>
      <c r="R80" s="291" t="s">
        <v>700</v>
      </c>
      <c r="S80" s="291">
        <v>53178369</v>
      </c>
      <c r="T80" s="291" t="s">
        <v>254</v>
      </c>
      <c r="U80" s="291">
        <v>2105</v>
      </c>
      <c r="V80" s="291" t="s">
        <v>408</v>
      </c>
      <c r="W80" s="291">
        <v>439</v>
      </c>
      <c r="X80" s="293">
        <v>44247</v>
      </c>
      <c r="Y80" s="334">
        <v>75600000</v>
      </c>
      <c r="Z80" s="204">
        <v>37800000</v>
      </c>
      <c r="AA80" s="209">
        <f t="shared" si="16"/>
        <v>6300000</v>
      </c>
      <c r="AB80" s="291">
        <v>500</v>
      </c>
      <c r="AC80" s="208" t="s">
        <v>694</v>
      </c>
      <c r="AD80" s="291">
        <v>6</v>
      </c>
      <c r="AE80" s="299" t="s">
        <v>111</v>
      </c>
      <c r="AF80" s="208">
        <v>44263</v>
      </c>
      <c r="AG80" s="208">
        <v>44446</v>
      </c>
      <c r="AH80" s="84" t="s">
        <v>112</v>
      </c>
      <c r="AI80" s="208">
        <v>44260</v>
      </c>
      <c r="AJ80" s="84" t="s">
        <v>701</v>
      </c>
      <c r="AK80" s="84" t="s">
        <v>113</v>
      </c>
      <c r="AL80" s="293">
        <v>44263</v>
      </c>
      <c r="AM80" s="221" t="s">
        <v>257</v>
      </c>
      <c r="AN80" s="291" t="s">
        <v>111</v>
      </c>
      <c r="AO80" s="291" t="s">
        <v>111</v>
      </c>
      <c r="AP80" s="291" t="s">
        <v>111</v>
      </c>
      <c r="AQ80" s="291" t="s">
        <v>111</v>
      </c>
      <c r="AR80" s="84" t="s">
        <v>16</v>
      </c>
      <c r="AS80" s="162">
        <v>1010192128</v>
      </c>
      <c r="AT80" s="259">
        <v>20215320004573</v>
      </c>
      <c r="AU80" s="333"/>
      <c r="AV80" s="333"/>
      <c r="AW80" s="333"/>
      <c r="AX80" s="333"/>
      <c r="AY80" s="333"/>
      <c r="AZ80" s="333"/>
      <c r="BA80" s="333"/>
      <c r="BB80" s="204">
        <f t="shared" si="22"/>
        <v>0</v>
      </c>
      <c r="BC80" s="133">
        <f t="shared" si="17"/>
        <v>37800000</v>
      </c>
      <c r="BD80" s="333"/>
      <c r="BE80" s="333"/>
      <c r="BF80" s="333"/>
      <c r="BG80" s="333"/>
      <c r="BH80" s="333"/>
      <c r="BI80" s="333"/>
      <c r="BJ80" s="333"/>
      <c r="BK80" s="333"/>
      <c r="BL80" s="333"/>
      <c r="BM80" s="333"/>
      <c r="BN80" s="333"/>
      <c r="BO80" s="333"/>
      <c r="BP80" s="333"/>
      <c r="BQ80" s="333"/>
      <c r="BR80" s="333"/>
      <c r="BS80" s="333"/>
      <c r="BT80" s="262">
        <f t="shared" si="18"/>
        <v>44446</v>
      </c>
      <c r="BU80" s="333"/>
      <c r="BV80" s="335"/>
      <c r="BW80" s="263" t="s">
        <v>114</v>
      </c>
      <c r="BX80" s="333"/>
      <c r="BY80" s="333"/>
      <c r="BZ80" s="333"/>
      <c r="CA80" s="333"/>
      <c r="CB80" s="333"/>
      <c r="CC80" s="333"/>
      <c r="CD80" s="333"/>
      <c r="CE80" s="70">
        <v>44261</v>
      </c>
      <c r="CF80" s="291" t="s">
        <v>115</v>
      </c>
      <c r="CG80" s="291">
        <v>1</v>
      </c>
      <c r="CH80" s="168" t="str">
        <f t="shared" ca="1" si="25"/>
        <v>EN EJECUCION</v>
      </c>
      <c r="CI80" s="162">
        <f t="shared" ca="1" si="26"/>
        <v>141</v>
      </c>
      <c r="CL80" s="336"/>
    </row>
    <row r="81" spans="1:90" s="328" customFormat="1" ht="34.200000000000003" x14ac:dyDescent="0.2">
      <c r="A81" s="257">
        <v>79</v>
      </c>
      <c r="B81" s="291" t="s">
        <v>702</v>
      </c>
      <c r="C81" s="327" t="s">
        <v>703</v>
      </c>
      <c r="D81" s="107" t="s">
        <v>704</v>
      </c>
      <c r="F81" s="107"/>
      <c r="H81" s="84">
        <v>55766</v>
      </c>
      <c r="I81" s="84">
        <v>24775</v>
      </c>
      <c r="J81" s="329" t="s">
        <v>646</v>
      </c>
      <c r="K81" s="329" t="s">
        <v>647</v>
      </c>
      <c r="L81" s="329" t="s">
        <v>648</v>
      </c>
      <c r="M81" s="291" t="s">
        <v>236</v>
      </c>
      <c r="N81" s="344" t="s">
        <v>705</v>
      </c>
      <c r="O81" s="311" t="s">
        <v>174</v>
      </c>
      <c r="P81" s="295" t="s">
        <v>706</v>
      </c>
      <c r="Q81" s="345" t="s">
        <v>114</v>
      </c>
      <c r="R81" s="345" t="s">
        <v>706</v>
      </c>
      <c r="S81" s="295">
        <v>80087939</v>
      </c>
      <c r="T81" s="345" t="s">
        <v>254</v>
      </c>
      <c r="U81" s="345">
        <v>2105</v>
      </c>
      <c r="V81" s="345" t="s">
        <v>408</v>
      </c>
      <c r="W81" s="295">
        <v>454</v>
      </c>
      <c r="X81" s="346">
        <v>44251</v>
      </c>
      <c r="Y81" s="347">
        <v>33480000</v>
      </c>
      <c r="Z81" s="322">
        <v>33480000</v>
      </c>
      <c r="AA81" s="348">
        <f t="shared" si="16"/>
        <v>5580000</v>
      </c>
      <c r="AB81" s="295">
        <v>515</v>
      </c>
      <c r="AC81" s="349">
        <v>44265</v>
      </c>
      <c r="AD81" s="295">
        <v>6</v>
      </c>
      <c r="AE81" s="164" t="s">
        <v>111</v>
      </c>
      <c r="AF81" s="208">
        <v>44265</v>
      </c>
      <c r="AG81" s="208">
        <v>44448</v>
      </c>
      <c r="AH81" s="84" t="s">
        <v>112</v>
      </c>
      <c r="AI81" s="208">
        <v>44265</v>
      </c>
      <c r="AJ81" s="84" t="s">
        <v>707</v>
      </c>
      <c r="AK81" s="84" t="s">
        <v>113</v>
      </c>
      <c r="AL81" s="293">
        <v>44265</v>
      </c>
      <c r="AM81" s="221" t="s">
        <v>257</v>
      </c>
      <c r="AN81" s="291" t="s">
        <v>111</v>
      </c>
      <c r="AO81" s="291" t="s">
        <v>111</v>
      </c>
      <c r="AP81" s="291" t="s">
        <v>111</v>
      </c>
      <c r="AQ81" s="291" t="s">
        <v>111</v>
      </c>
      <c r="AR81" s="84" t="s">
        <v>708</v>
      </c>
      <c r="AS81" s="333"/>
      <c r="AT81" s="259">
        <v>20215320003613</v>
      </c>
      <c r="AU81" s="333"/>
      <c r="AV81" s="333"/>
      <c r="AW81" s="333"/>
      <c r="AX81" s="333"/>
      <c r="AY81" s="333"/>
      <c r="AZ81" s="333"/>
      <c r="BA81" s="333"/>
      <c r="BB81" s="204">
        <f t="shared" si="22"/>
        <v>0</v>
      </c>
      <c r="BC81" s="133"/>
      <c r="BD81" s="333"/>
      <c r="BE81" s="333"/>
      <c r="BF81" s="333"/>
      <c r="BG81" s="333"/>
      <c r="BH81" s="333"/>
      <c r="BI81" s="333"/>
      <c r="BJ81" s="333"/>
      <c r="BK81" s="333"/>
      <c r="BL81" s="333"/>
      <c r="BM81" s="333"/>
      <c r="BN81" s="333"/>
      <c r="BO81" s="333"/>
      <c r="BP81" s="333"/>
      <c r="BQ81" s="333"/>
      <c r="BR81" s="333"/>
      <c r="BS81" s="333"/>
      <c r="BT81" s="262">
        <f t="shared" si="18"/>
        <v>44448</v>
      </c>
      <c r="BU81" s="333"/>
      <c r="BV81" s="335"/>
      <c r="BW81" s="263" t="s">
        <v>114</v>
      </c>
      <c r="BX81" s="333"/>
      <c r="BY81" s="333"/>
      <c r="BZ81" s="333"/>
      <c r="CA81" s="333"/>
      <c r="CB81" s="333"/>
      <c r="CC81" s="333"/>
      <c r="CD81" s="333"/>
      <c r="CE81" s="70">
        <v>44263</v>
      </c>
      <c r="CF81" s="291" t="s">
        <v>115</v>
      </c>
      <c r="CG81" s="291">
        <v>1</v>
      </c>
      <c r="CH81" s="333"/>
      <c r="CI81" s="333"/>
      <c r="CL81" s="336"/>
    </row>
    <row r="82" spans="1:90" s="328" customFormat="1" ht="34.200000000000003" x14ac:dyDescent="0.2">
      <c r="A82" s="257">
        <v>80</v>
      </c>
      <c r="B82" s="291" t="s">
        <v>709</v>
      </c>
      <c r="C82" s="327" t="s">
        <v>710</v>
      </c>
      <c r="D82" s="107" t="s">
        <v>711</v>
      </c>
      <c r="F82" s="107"/>
      <c r="H82" s="84">
        <v>54407</v>
      </c>
      <c r="I82" s="84">
        <v>25380</v>
      </c>
      <c r="J82" s="329" t="s">
        <v>646</v>
      </c>
      <c r="K82" s="329" t="s">
        <v>647</v>
      </c>
      <c r="L82" s="329" t="s">
        <v>648</v>
      </c>
      <c r="M82" s="291" t="s">
        <v>236</v>
      </c>
      <c r="N82" s="350" t="s">
        <v>712</v>
      </c>
      <c r="O82" s="286" t="s">
        <v>174</v>
      </c>
      <c r="P82" s="84" t="s">
        <v>18</v>
      </c>
      <c r="Q82" s="291" t="s">
        <v>114</v>
      </c>
      <c r="R82" s="291" t="s">
        <v>18</v>
      </c>
      <c r="S82" s="84">
        <v>52849930</v>
      </c>
      <c r="T82" s="291" t="s">
        <v>254</v>
      </c>
      <c r="U82" s="291">
        <v>2105</v>
      </c>
      <c r="V82" s="291" t="s">
        <v>408</v>
      </c>
      <c r="W82" s="84">
        <v>458</v>
      </c>
      <c r="X82" s="293">
        <v>44258</v>
      </c>
      <c r="Y82" s="334">
        <v>200880000</v>
      </c>
      <c r="Z82" s="204">
        <v>33480000</v>
      </c>
      <c r="AA82" s="209">
        <f t="shared" ref="AA82:AA84" si="27">Z82/AD82</f>
        <v>5580000</v>
      </c>
      <c r="AB82" s="84">
        <v>508</v>
      </c>
      <c r="AC82" s="208">
        <v>44263</v>
      </c>
      <c r="AD82" s="84">
        <v>6</v>
      </c>
      <c r="AE82" s="164" t="s">
        <v>111</v>
      </c>
      <c r="AF82" s="208">
        <v>44264</v>
      </c>
      <c r="AG82" s="208">
        <v>44447</v>
      </c>
      <c r="AH82" s="84" t="s">
        <v>112</v>
      </c>
      <c r="AI82" s="208">
        <v>44263</v>
      </c>
      <c r="AJ82" s="84" t="s">
        <v>713</v>
      </c>
      <c r="AK82" s="84" t="s">
        <v>113</v>
      </c>
      <c r="AL82" s="293">
        <v>44264</v>
      </c>
      <c r="AM82" s="221" t="s">
        <v>257</v>
      </c>
      <c r="AN82" s="291" t="s">
        <v>111</v>
      </c>
      <c r="AO82" s="291" t="s">
        <v>111</v>
      </c>
      <c r="AP82" s="291" t="s">
        <v>111</v>
      </c>
      <c r="AQ82" s="291" t="s">
        <v>111</v>
      </c>
      <c r="AR82" s="84" t="s">
        <v>1</v>
      </c>
      <c r="AS82" s="162">
        <v>19369960</v>
      </c>
      <c r="AT82" s="259">
        <v>20215320003593</v>
      </c>
      <c r="AU82" s="351"/>
      <c r="AV82" s="351"/>
      <c r="AW82" s="351"/>
      <c r="AX82" s="351"/>
      <c r="AY82" s="351"/>
      <c r="AZ82" s="351"/>
      <c r="BA82" s="351"/>
      <c r="BB82" s="340">
        <f t="shared" si="22"/>
        <v>0</v>
      </c>
      <c r="BC82" s="133">
        <f t="shared" ref="BC82:BC95" si="28">BB82+Z82</f>
        <v>33480000</v>
      </c>
      <c r="BD82" s="351"/>
      <c r="BE82" s="351"/>
      <c r="BF82" s="351"/>
      <c r="BG82" s="351"/>
      <c r="BH82" s="351"/>
      <c r="BI82" s="351"/>
      <c r="BJ82" s="351"/>
      <c r="BK82" s="351"/>
      <c r="BL82" s="351"/>
      <c r="BM82" s="351"/>
      <c r="BN82" s="351"/>
      <c r="BO82" s="351"/>
      <c r="BP82" s="351"/>
      <c r="BQ82" s="351"/>
      <c r="BR82" s="351"/>
      <c r="BS82" s="351"/>
      <c r="BT82" s="272">
        <f t="shared" si="18"/>
        <v>44447</v>
      </c>
      <c r="BU82" s="351"/>
      <c r="BV82" s="352"/>
      <c r="BW82" s="273" t="s">
        <v>114</v>
      </c>
      <c r="BX82" s="351"/>
      <c r="BY82" s="351"/>
      <c r="BZ82" s="333"/>
      <c r="CA82" s="333"/>
      <c r="CB82" s="333"/>
      <c r="CC82" s="333"/>
      <c r="CD82" s="333"/>
      <c r="CE82" s="70">
        <v>44261</v>
      </c>
      <c r="CF82" s="291" t="s">
        <v>115</v>
      </c>
      <c r="CG82" s="291">
        <v>5</v>
      </c>
      <c r="CH82" s="309" t="str">
        <f t="shared" ref="CH82:CH87" ca="1" si="29">IF(BT82&lt;TODAY(),"TERMINADO","EN EJECUCION")</f>
        <v>EN EJECUCION</v>
      </c>
      <c r="CI82" s="213">
        <f t="shared" ref="CI82:CI87" ca="1" si="30">IF(BT82-$CM$1&lt;0,"EJECUTADO",BT82-$CM$1+1)</f>
        <v>142</v>
      </c>
      <c r="CL82" s="265">
        <v>1</v>
      </c>
    </row>
    <row r="83" spans="1:90" s="328" customFormat="1" ht="34.200000000000003" x14ac:dyDescent="0.2">
      <c r="A83" s="257">
        <v>81</v>
      </c>
      <c r="B83" s="291" t="s">
        <v>709</v>
      </c>
      <c r="C83" s="327" t="s">
        <v>714</v>
      </c>
      <c r="D83" s="107" t="s">
        <v>715</v>
      </c>
      <c r="F83" s="107"/>
      <c r="H83" s="84">
        <v>54407</v>
      </c>
      <c r="I83" s="84">
        <v>25380</v>
      </c>
      <c r="J83" s="329" t="s">
        <v>646</v>
      </c>
      <c r="K83" s="329" t="s">
        <v>647</v>
      </c>
      <c r="L83" s="329" t="s">
        <v>648</v>
      </c>
      <c r="M83" s="291" t="s">
        <v>236</v>
      </c>
      <c r="N83" s="350" t="s">
        <v>712</v>
      </c>
      <c r="O83" s="286" t="s">
        <v>174</v>
      </c>
      <c r="P83" s="84" t="s">
        <v>165</v>
      </c>
      <c r="Q83" s="291" t="s">
        <v>114</v>
      </c>
      <c r="R83" s="291" t="s">
        <v>165</v>
      </c>
      <c r="S83" s="84">
        <v>72005283</v>
      </c>
      <c r="T83" s="291" t="s">
        <v>254</v>
      </c>
      <c r="U83" s="291">
        <v>2105</v>
      </c>
      <c r="V83" s="291" t="s">
        <v>408</v>
      </c>
      <c r="W83" s="84">
        <v>458</v>
      </c>
      <c r="X83" s="293">
        <v>44258</v>
      </c>
      <c r="Y83" s="334">
        <v>200880000</v>
      </c>
      <c r="Z83" s="204">
        <v>33480000</v>
      </c>
      <c r="AA83" s="209">
        <f t="shared" si="27"/>
        <v>5580000</v>
      </c>
      <c r="AB83" s="84">
        <v>509</v>
      </c>
      <c r="AC83" s="208">
        <v>44263</v>
      </c>
      <c r="AD83" s="84">
        <v>6</v>
      </c>
      <c r="AE83" s="164" t="s">
        <v>111</v>
      </c>
      <c r="AF83" s="208">
        <v>44264</v>
      </c>
      <c r="AG83" s="208">
        <v>44447</v>
      </c>
      <c r="AH83" s="84" t="s">
        <v>112</v>
      </c>
      <c r="AI83" s="208">
        <v>44263</v>
      </c>
      <c r="AJ83" s="84" t="s">
        <v>716</v>
      </c>
      <c r="AK83" s="84" t="s">
        <v>113</v>
      </c>
      <c r="AL83" s="293">
        <v>44264</v>
      </c>
      <c r="AM83" s="221" t="s">
        <v>257</v>
      </c>
      <c r="AN83" s="291" t="s">
        <v>111</v>
      </c>
      <c r="AO83" s="291" t="s">
        <v>111</v>
      </c>
      <c r="AP83" s="291" t="s">
        <v>111</v>
      </c>
      <c r="AQ83" s="291" t="s">
        <v>111</v>
      </c>
      <c r="AR83" s="84" t="s">
        <v>1</v>
      </c>
      <c r="AS83" s="162">
        <v>19369960</v>
      </c>
      <c r="AT83" s="214">
        <v>20215320003593</v>
      </c>
      <c r="AU83" s="351"/>
      <c r="AV83" s="351"/>
      <c r="AW83" s="351"/>
      <c r="AX83" s="351"/>
      <c r="AY83" s="351"/>
      <c r="AZ83" s="351"/>
      <c r="BA83" s="351"/>
      <c r="BB83" s="340">
        <f t="shared" si="22"/>
        <v>0</v>
      </c>
      <c r="BC83" s="269">
        <f t="shared" si="28"/>
        <v>33480000</v>
      </c>
      <c r="BD83" s="351"/>
      <c r="BE83" s="351"/>
      <c r="BF83" s="351"/>
      <c r="BG83" s="351"/>
      <c r="BH83" s="351"/>
      <c r="BI83" s="351"/>
      <c r="BJ83" s="351"/>
      <c r="BK83" s="351"/>
      <c r="BL83" s="351"/>
      <c r="BM83" s="351"/>
      <c r="BN83" s="351"/>
      <c r="BO83" s="351"/>
      <c r="BP83" s="351"/>
      <c r="BQ83" s="351"/>
      <c r="BR83" s="351"/>
      <c r="BS83" s="351"/>
      <c r="BT83" s="353">
        <f t="shared" si="18"/>
        <v>44447</v>
      </c>
      <c r="BU83" s="351"/>
      <c r="BV83" s="351"/>
      <c r="BW83" s="354" t="s">
        <v>114</v>
      </c>
      <c r="BX83" s="351"/>
      <c r="BY83" s="351"/>
      <c r="BZ83" s="355"/>
      <c r="CA83" s="351"/>
      <c r="CB83" s="333"/>
      <c r="CC83" s="333"/>
      <c r="CD83" s="333"/>
      <c r="CE83" s="70">
        <v>44261</v>
      </c>
      <c r="CF83" s="291" t="s">
        <v>115</v>
      </c>
      <c r="CG83" s="291">
        <v>5</v>
      </c>
      <c r="CH83" s="309" t="str">
        <f t="shared" ca="1" si="29"/>
        <v>EN EJECUCION</v>
      </c>
      <c r="CI83" s="213">
        <f t="shared" ca="1" si="30"/>
        <v>142</v>
      </c>
      <c r="CL83" s="265">
        <v>1</v>
      </c>
    </row>
    <row r="84" spans="1:90" s="328" customFormat="1" ht="45.6" x14ac:dyDescent="0.2">
      <c r="A84" s="257">
        <v>82</v>
      </c>
      <c r="B84" s="291" t="s">
        <v>296</v>
      </c>
      <c r="C84" s="327" t="s">
        <v>717</v>
      </c>
      <c r="D84" s="107" t="s">
        <v>718</v>
      </c>
      <c r="F84" s="107"/>
      <c r="H84" s="84">
        <v>54634</v>
      </c>
      <c r="I84" s="84">
        <v>23709</v>
      </c>
      <c r="J84" s="329" t="s">
        <v>646</v>
      </c>
      <c r="K84" s="329" t="s">
        <v>647</v>
      </c>
      <c r="L84" s="329" t="s">
        <v>648</v>
      </c>
      <c r="M84" s="291" t="s">
        <v>236</v>
      </c>
      <c r="N84" s="350" t="s">
        <v>719</v>
      </c>
      <c r="O84" s="286" t="s">
        <v>174</v>
      </c>
      <c r="P84" s="84" t="s">
        <v>720</v>
      </c>
      <c r="Q84" s="291" t="s">
        <v>114</v>
      </c>
      <c r="R84" s="291" t="s">
        <v>720</v>
      </c>
      <c r="S84" s="84">
        <v>53116983</v>
      </c>
      <c r="T84" s="291" t="s">
        <v>254</v>
      </c>
      <c r="U84" s="291">
        <v>2105</v>
      </c>
      <c r="V84" s="291" t="s">
        <v>408</v>
      </c>
      <c r="W84" s="84">
        <v>410</v>
      </c>
      <c r="X84" s="293">
        <v>44237</v>
      </c>
      <c r="Y84" s="334">
        <v>200880000</v>
      </c>
      <c r="Z84" s="204">
        <v>33480000</v>
      </c>
      <c r="AA84" s="209">
        <f t="shared" si="27"/>
        <v>5580000</v>
      </c>
      <c r="AB84" s="84">
        <v>511</v>
      </c>
      <c r="AC84" s="208">
        <v>44264</v>
      </c>
      <c r="AD84" s="84">
        <v>6</v>
      </c>
      <c r="AE84" s="164" t="s">
        <v>111</v>
      </c>
      <c r="AF84" s="208">
        <v>44264</v>
      </c>
      <c r="AG84" s="208">
        <v>44447</v>
      </c>
      <c r="AH84" s="84" t="s">
        <v>112</v>
      </c>
      <c r="AI84" s="208">
        <v>44264</v>
      </c>
      <c r="AJ84" s="84" t="s">
        <v>721</v>
      </c>
      <c r="AK84" s="84" t="s">
        <v>113</v>
      </c>
      <c r="AL84" s="293">
        <v>44264</v>
      </c>
      <c r="AM84" s="221" t="s">
        <v>257</v>
      </c>
      <c r="AN84" s="291" t="s">
        <v>111</v>
      </c>
      <c r="AO84" s="291" t="s">
        <v>111</v>
      </c>
      <c r="AP84" s="291" t="s">
        <v>111</v>
      </c>
      <c r="AQ84" s="291" t="s">
        <v>111</v>
      </c>
      <c r="AR84" s="84" t="s">
        <v>4</v>
      </c>
      <c r="AS84" s="162">
        <v>79765033</v>
      </c>
      <c r="AT84" s="214">
        <v>20215320003303</v>
      </c>
      <c r="AU84" s="333"/>
      <c r="AV84" s="333"/>
      <c r="AW84" s="333"/>
      <c r="AX84" s="333"/>
      <c r="AY84" s="333"/>
      <c r="AZ84" s="333"/>
      <c r="BA84" s="333"/>
      <c r="BB84" s="204">
        <f t="shared" si="22"/>
        <v>0</v>
      </c>
      <c r="BC84" s="204">
        <f t="shared" si="28"/>
        <v>33480000</v>
      </c>
      <c r="BD84" s="333"/>
      <c r="BE84" s="333"/>
      <c r="BF84" s="333"/>
      <c r="BG84" s="333"/>
      <c r="BH84" s="333"/>
      <c r="BI84" s="333"/>
      <c r="BJ84" s="333"/>
      <c r="BK84" s="333"/>
      <c r="BL84" s="333"/>
      <c r="BM84" s="333"/>
      <c r="BN84" s="333"/>
      <c r="BO84" s="333"/>
      <c r="BP84" s="333"/>
      <c r="BQ84" s="333"/>
      <c r="BR84" s="333"/>
      <c r="BS84" s="333"/>
      <c r="BT84" s="212">
        <f t="shared" si="18"/>
        <v>44447</v>
      </c>
      <c r="BU84" s="333"/>
      <c r="BV84" s="333"/>
      <c r="BW84" s="300" t="s">
        <v>114</v>
      </c>
      <c r="BX84" s="333"/>
      <c r="BY84" s="333"/>
      <c r="BZ84" s="333"/>
      <c r="CA84" s="333"/>
      <c r="CB84" s="356"/>
      <c r="CC84" s="333"/>
      <c r="CD84" s="333"/>
      <c r="CE84" s="70">
        <v>44263</v>
      </c>
      <c r="CF84" s="291" t="s">
        <v>115</v>
      </c>
      <c r="CG84" s="291">
        <v>1</v>
      </c>
      <c r="CH84" s="309" t="str">
        <f t="shared" ca="1" si="29"/>
        <v>EN EJECUCION</v>
      </c>
      <c r="CI84" s="213">
        <f t="shared" ca="1" si="30"/>
        <v>142</v>
      </c>
      <c r="CL84" s="336"/>
    </row>
    <row r="85" spans="1:90" s="328" customFormat="1" ht="56.25" customHeight="1" x14ac:dyDescent="0.2">
      <c r="A85" s="257">
        <v>83</v>
      </c>
      <c r="B85" s="291" t="s">
        <v>722</v>
      </c>
      <c r="C85" s="327" t="s">
        <v>723</v>
      </c>
      <c r="D85" s="107" t="s">
        <v>724</v>
      </c>
      <c r="F85" s="107"/>
      <c r="H85" s="84">
        <v>54641</v>
      </c>
      <c r="I85" s="84">
        <v>24226</v>
      </c>
      <c r="J85" s="329" t="s">
        <v>646</v>
      </c>
      <c r="K85" s="329" t="s">
        <v>647</v>
      </c>
      <c r="L85" s="329" t="s">
        <v>648</v>
      </c>
      <c r="M85" s="291" t="s">
        <v>236</v>
      </c>
      <c r="N85" s="107" t="s">
        <v>725</v>
      </c>
      <c r="O85" s="286" t="s">
        <v>174</v>
      </c>
      <c r="P85" s="84" t="s">
        <v>11</v>
      </c>
      <c r="Q85" s="291" t="s">
        <v>114</v>
      </c>
      <c r="R85" s="291" t="s">
        <v>11</v>
      </c>
      <c r="S85" s="84">
        <v>1126000396</v>
      </c>
      <c r="T85" s="291" t="s">
        <v>254</v>
      </c>
      <c r="U85" s="291">
        <v>2105</v>
      </c>
      <c r="V85" s="291" t="s">
        <v>408</v>
      </c>
      <c r="W85" s="84">
        <v>453</v>
      </c>
      <c r="X85" s="293" t="s">
        <v>243</v>
      </c>
      <c r="Y85" s="334">
        <v>50040000</v>
      </c>
      <c r="Z85" s="204">
        <v>25020000</v>
      </c>
      <c r="AA85" s="209">
        <v>4170000</v>
      </c>
      <c r="AB85" s="84">
        <v>512</v>
      </c>
      <c r="AC85" s="208">
        <v>44264</v>
      </c>
      <c r="AD85" s="84">
        <v>6</v>
      </c>
      <c r="AE85" s="164" t="s">
        <v>111</v>
      </c>
      <c r="AF85" s="208">
        <v>44264</v>
      </c>
      <c r="AG85" s="208">
        <v>44447</v>
      </c>
      <c r="AH85" s="84" t="s">
        <v>112</v>
      </c>
      <c r="AI85" s="208" t="s">
        <v>684</v>
      </c>
      <c r="AJ85" s="84" t="s">
        <v>726</v>
      </c>
      <c r="AK85" s="84" t="s">
        <v>113</v>
      </c>
      <c r="AL85" s="293" t="s">
        <v>727</v>
      </c>
      <c r="AM85" s="107" t="s">
        <v>257</v>
      </c>
      <c r="AN85" s="291" t="s">
        <v>111</v>
      </c>
      <c r="AO85" s="291" t="s">
        <v>111</v>
      </c>
      <c r="AP85" s="291" t="s">
        <v>111</v>
      </c>
      <c r="AQ85" s="291" t="s">
        <v>111</v>
      </c>
      <c r="AR85" s="84" t="s">
        <v>4</v>
      </c>
      <c r="AS85" s="162">
        <v>79765033</v>
      </c>
      <c r="AT85" s="214">
        <v>20215320003303</v>
      </c>
      <c r="AU85" s="333"/>
      <c r="AV85" s="333"/>
      <c r="AW85" s="333"/>
      <c r="AX85" s="333"/>
      <c r="AY85" s="333"/>
      <c r="AZ85" s="333"/>
      <c r="BA85" s="333"/>
      <c r="BB85" s="204">
        <f t="shared" si="22"/>
        <v>0</v>
      </c>
      <c r="BC85" s="204">
        <f t="shared" si="28"/>
        <v>25020000</v>
      </c>
      <c r="BD85" s="333"/>
      <c r="BE85" s="333"/>
      <c r="BF85" s="333"/>
      <c r="BG85" s="333"/>
      <c r="BH85" s="333"/>
      <c r="BI85" s="333"/>
      <c r="BJ85" s="333"/>
      <c r="BK85" s="333"/>
      <c r="BL85" s="333"/>
      <c r="BM85" s="333"/>
      <c r="BN85" s="333"/>
      <c r="BO85" s="333"/>
      <c r="BP85" s="333"/>
      <c r="BQ85" s="333"/>
      <c r="BR85" s="333"/>
      <c r="BS85" s="333"/>
      <c r="BT85" s="212">
        <f t="shared" si="18"/>
        <v>44447</v>
      </c>
      <c r="BU85" s="333"/>
      <c r="BV85" s="333"/>
      <c r="BW85" s="300" t="s">
        <v>114</v>
      </c>
      <c r="BX85" s="333"/>
      <c r="BY85" s="333"/>
      <c r="BZ85" s="333"/>
      <c r="CA85" s="333"/>
      <c r="CB85" s="356"/>
      <c r="CC85" s="333"/>
      <c r="CD85" s="333"/>
      <c r="CE85" s="70" t="s">
        <v>728</v>
      </c>
      <c r="CF85" s="291" t="s">
        <v>115</v>
      </c>
      <c r="CG85" s="291">
        <v>1</v>
      </c>
      <c r="CH85" s="309" t="str">
        <f t="shared" ca="1" si="29"/>
        <v>EN EJECUCION</v>
      </c>
      <c r="CI85" s="213">
        <f t="shared" ca="1" si="30"/>
        <v>142</v>
      </c>
      <c r="CL85" s="336"/>
    </row>
    <row r="86" spans="1:90" s="9" customFormat="1" ht="58.5" customHeight="1" x14ac:dyDescent="0.2">
      <c r="A86" s="36">
        <v>84</v>
      </c>
      <c r="B86" s="98" t="s">
        <v>722</v>
      </c>
      <c r="C86" s="99" t="s">
        <v>729</v>
      </c>
      <c r="D86" s="10" t="s">
        <v>730</v>
      </c>
      <c r="F86" s="10"/>
      <c r="H86" s="40">
        <v>54641</v>
      </c>
      <c r="I86" s="40">
        <v>24226</v>
      </c>
      <c r="J86" s="101" t="s">
        <v>646</v>
      </c>
      <c r="K86" s="101" t="s">
        <v>647</v>
      </c>
      <c r="L86" s="101" t="s">
        <v>648</v>
      </c>
      <c r="M86" s="98" t="s">
        <v>236</v>
      </c>
      <c r="N86" s="107" t="s">
        <v>725</v>
      </c>
      <c r="O86" s="94" t="s">
        <v>174</v>
      </c>
      <c r="P86" s="40" t="s">
        <v>731</v>
      </c>
      <c r="Q86" s="98" t="s">
        <v>114</v>
      </c>
      <c r="R86" s="98" t="s">
        <v>731</v>
      </c>
      <c r="S86" s="40">
        <v>1033713062</v>
      </c>
      <c r="T86" s="98" t="s">
        <v>254</v>
      </c>
      <c r="U86" s="98">
        <v>2105</v>
      </c>
      <c r="V86" s="98" t="s">
        <v>408</v>
      </c>
      <c r="W86" s="40">
        <v>453</v>
      </c>
      <c r="X86" s="102" t="s">
        <v>243</v>
      </c>
      <c r="Y86" s="104">
        <v>50040000</v>
      </c>
      <c r="Z86" s="175">
        <v>25020000</v>
      </c>
      <c r="AA86" s="174">
        <v>4170000</v>
      </c>
      <c r="AB86" s="40">
        <v>513</v>
      </c>
      <c r="AC86" s="108">
        <v>44264</v>
      </c>
      <c r="AD86" s="40">
        <v>6</v>
      </c>
      <c r="AE86" s="69" t="s">
        <v>111</v>
      </c>
      <c r="AF86" s="108">
        <v>44264</v>
      </c>
      <c r="AG86" s="108">
        <v>44447</v>
      </c>
      <c r="AH86" s="40" t="s">
        <v>112</v>
      </c>
      <c r="AI86" s="108" t="s">
        <v>684</v>
      </c>
      <c r="AJ86" s="40" t="s">
        <v>732</v>
      </c>
      <c r="AK86" s="40" t="s">
        <v>113</v>
      </c>
      <c r="AL86" s="102" t="s">
        <v>727</v>
      </c>
      <c r="AM86" s="10" t="s">
        <v>257</v>
      </c>
      <c r="AN86" s="98" t="s">
        <v>111</v>
      </c>
      <c r="AO86" s="98" t="s">
        <v>111</v>
      </c>
      <c r="AP86" s="98" t="s">
        <v>111</v>
      </c>
      <c r="AQ86" s="98" t="s">
        <v>111</v>
      </c>
      <c r="AR86" s="40" t="s">
        <v>4</v>
      </c>
      <c r="AS86" s="67">
        <v>79765033</v>
      </c>
      <c r="AT86" s="179">
        <v>20215320003303</v>
      </c>
      <c r="AU86" s="11"/>
      <c r="AV86" s="11"/>
      <c r="AW86" s="11"/>
      <c r="AX86" s="11"/>
      <c r="AY86" s="11"/>
      <c r="AZ86" s="11"/>
      <c r="BA86" s="11"/>
      <c r="BB86" s="106">
        <f t="shared" si="22"/>
        <v>0</v>
      </c>
      <c r="BC86" s="106">
        <f t="shared" si="28"/>
        <v>25020000</v>
      </c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9">
        <f t="shared" si="18"/>
        <v>44447</v>
      </c>
      <c r="BU86" s="11"/>
      <c r="BV86" s="11"/>
      <c r="BW86" s="189" t="s">
        <v>114</v>
      </c>
      <c r="BX86" s="11"/>
      <c r="BY86" s="11"/>
      <c r="BZ86" s="11"/>
      <c r="CA86" s="11"/>
      <c r="CB86" s="170"/>
      <c r="CC86" s="11"/>
      <c r="CD86" s="11"/>
      <c r="CE86" s="70" t="s">
        <v>728</v>
      </c>
      <c r="CF86" s="98" t="s">
        <v>115</v>
      </c>
      <c r="CG86" s="98">
        <v>1</v>
      </c>
      <c r="CH86" s="126" t="str">
        <f t="shared" ca="1" si="29"/>
        <v>EN EJECUCION</v>
      </c>
      <c r="CI86" s="127">
        <f t="shared" ca="1" si="30"/>
        <v>142</v>
      </c>
      <c r="CL86" s="131"/>
    </row>
    <row r="87" spans="1:90" s="9" customFormat="1" ht="55.5" customHeight="1" x14ac:dyDescent="0.2">
      <c r="A87" s="36">
        <v>85</v>
      </c>
      <c r="B87" s="98" t="s">
        <v>733</v>
      </c>
      <c r="C87" s="99" t="s">
        <v>734</v>
      </c>
      <c r="D87" s="10" t="s">
        <v>735</v>
      </c>
      <c r="F87" s="10"/>
      <c r="H87" s="40">
        <v>54607</v>
      </c>
      <c r="I87" s="40">
        <v>25123</v>
      </c>
      <c r="J87" s="101" t="s">
        <v>646</v>
      </c>
      <c r="K87" s="101" t="s">
        <v>647</v>
      </c>
      <c r="L87" s="101" t="s">
        <v>648</v>
      </c>
      <c r="M87" s="98" t="s">
        <v>236</v>
      </c>
      <c r="N87" s="107" t="s">
        <v>725</v>
      </c>
      <c r="O87" s="94" t="s">
        <v>174</v>
      </c>
      <c r="P87" s="40" t="s">
        <v>6</v>
      </c>
      <c r="Q87" s="98" t="s">
        <v>114</v>
      </c>
      <c r="R87" s="98" t="s">
        <v>6</v>
      </c>
      <c r="S87" s="40">
        <v>1026568535</v>
      </c>
      <c r="T87" s="98" t="s">
        <v>254</v>
      </c>
      <c r="U87" s="98">
        <v>2105</v>
      </c>
      <c r="V87" s="98" t="s">
        <v>408</v>
      </c>
      <c r="W87" s="40">
        <v>461</v>
      </c>
      <c r="X87" s="102" t="s">
        <v>728</v>
      </c>
      <c r="Y87" s="104">
        <v>43800000</v>
      </c>
      <c r="Z87" s="175">
        <v>43800000</v>
      </c>
      <c r="AA87" s="175">
        <v>7300000</v>
      </c>
      <c r="AB87" s="40">
        <v>516</v>
      </c>
      <c r="AC87" s="108" t="s">
        <v>736</v>
      </c>
      <c r="AD87" s="40">
        <v>6</v>
      </c>
      <c r="AE87" s="69" t="s">
        <v>111</v>
      </c>
      <c r="AF87" s="108">
        <v>44266</v>
      </c>
      <c r="AG87" s="108">
        <v>44449</v>
      </c>
      <c r="AH87" s="40" t="s">
        <v>112</v>
      </c>
      <c r="AI87" s="108" t="s">
        <v>736</v>
      </c>
      <c r="AJ87" s="40" t="s">
        <v>737</v>
      </c>
      <c r="AK87" s="40" t="s">
        <v>113</v>
      </c>
      <c r="AL87" s="102" t="s">
        <v>738</v>
      </c>
      <c r="AM87" s="10" t="s">
        <v>257</v>
      </c>
      <c r="AN87" s="98" t="s">
        <v>111</v>
      </c>
      <c r="AO87" s="98" t="s">
        <v>111</v>
      </c>
      <c r="AP87" s="98" t="s">
        <v>111</v>
      </c>
      <c r="AQ87" s="98" t="s">
        <v>111</v>
      </c>
      <c r="AR87" s="40" t="s">
        <v>19</v>
      </c>
      <c r="AS87" s="171">
        <v>16934608</v>
      </c>
      <c r="AT87" s="71">
        <v>20215320004313</v>
      </c>
      <c r="AU87" s="137"/>
      <c r="AV87" s="137"/>
      <c r="AW87" s="137"/>
      <c r="AX87" s="137"/>
      <c r="AY87" s="137"/>
      <c r="AZ87" s="137"/>
      <c r="BA87" s="137"/>
      <c r="BB87" s="181">
        <f t="shared" si="22"/>
        <v>0</v>
      </c>
      <c r="BC87" s="73">
        <f t="shared" si="28"/>
        <v>43800000</v>
      </c>
      <c r="BD87" s="137"/>
      <c r="BE87" s="137"/>
      <c r="BF87" s="137"/>
      <c r="BG87" s="137"/>
      <c r="BH87" s="137"/>
      <c r="BI87" s="137"/>
      <c r="BJ87" s="137"/>
      <c r="BK87" s="137"/>
      <c r="BL87" s="137"/>
      <c r="BM87" s="137"/>
      <c r="BN87" s="137"/>
      <c r="BO87" s="137"/>
      <c r="BP87" s="137"/>
      <c r="BQ87" s="137"/>
      <c r="BR87" s="137"/>
      <c r="BS87" s="137"/>
      <c r="BT87" s="182">
        <f t="shared" si="18"/>
        <v>44449</v>
      </c>
      <c r="BU87" s="137"/>
      <c r="BV87" s="183"/>
      <c r="BW87" s="194" t="s">
        <v>114</v>
      </c>
      <c r="BX87" s="137"/>
      <c r="BY87" s="137"/>
      <c r="BZ87" s="137"/>
      <c r="CA87" s="137"/>
      <c r="CB87" s="11"/>
      <c r="CC87" s="11"/>
      <c r="CD87" s="11"/>
      <c r="CE87" s="70" t="s">
        <v>736</v>
      </c>
      <c r="CF87" s="98" t="s">
        <v>115</v>
      </c>
      <c r="CG87" s="98">
        <v>3</v>
      </c>
      <c r="CH87" s="126" t="str">
        <f t="shared" ca="1" si="29"/>
        <v>EN EJECUCION</v>
      </c>
      <c r="CI87" s="127">
        <f t="shared" ca="1" si="30"/>
        <v>144</v>
      </c>
      <c r="CL87" s="131"/>
    </row>
    <row r="88" spans="1:90" s="9" customFormat="1" ht="68.400000000000006" x14ac:dyDescent="0.2">
      <c r="A88" s="36">
        <v>86</v>
      </c>
      <c r="B88" s="98" t="s">
        <v>739</v>
      </c>
      <c r="C88" s="99" t="s">
        <v>740</v>
      </c>
      <c r="D88" s="10" t="s">
        <v>741</v>
      </c>
      <c r="F88" s="10"/>
      <c r="H88" s="40">
        <v>57801</v>
      </c>
      <c r="I88" s="40">
        <v>25938</v>
      </c>
      <c r="J88" s="101" t="s">
        <v>646</v>
      </c>
      <c r="K88" s="101" t="s">
        <v>647</v>
      </c>
      <c r="L88" s="101" t="s">
        <v>648</v>
      </c>
      <c r="M88" s="98" t="s">
        <v>236</v>
      </c>
      <c r="N88" s="10" t="s">
        <v>190</v>
      </c>
      <c r="O88" s="94" t="s">
        <v>174</v>
      </c>
      <c r="P88" s="40" t="s">
        <v>159</v>
      </c>
      <c r="Q88" s="98" t="s">
        <v>114</v>
      </c>
      <c r="R88" s="98" t="s">
        <v>159</v>
      </c>
      <c r="S88" s="40">
        <v>1018453666</v>
      </c>
      <c r="T88" s="98" t="s">
        <v>254</v>
      </c>
      <c r="U88" s="98">
        <v>2105</v>
      </c>
      <c r="V88" s="98" t="s">
        <v>408</v>
      </c>
      <c r="W88" s="40">
        <v>465</v>
      </c>
      <c r="X88" s="102" t="s">
        <v>742</v>
      </c>
      <c r="Y88" s="104">
        <v>26166000</v>
      </c>
      <c r="Z88" s="175">
        <v>26166000</v>
      </c>
      <c r="AA88" s="175">
        <f>Z88/6</f>
        <v>4361000</v>
      </c>
      <c r="AB88" s="40">
        <v>530</v>
      </c>
      <c r="AC88" s="108" t="s">
        <v>743</v>
      </c>
      <c r="AD88" s="40">
        <v>6</v>
      </c>
      <c r="AE88" s="69" t="s">
        <v>111</v>
      </c>
      <c r="AF88" s="108">
        <v>44279</v>
      </c>
      <c r="AG88" s="108">
        <v>44462</v>
      </c>
      <c r="AH88" s="40" t="s">
        <v>112</v>
      </c>
      <c r="AI88" s="108" t="s">
        <v>743</v>
      </c>
      <c r="AJ88" s="40" t="s">
        <v>744</v>
      </c>
      <c r="AK88" s="40" t="s">
        <v>113</v>
      </c>
      <c r="AL88" s="102" t="s">
        <v>745</v>
      </c>
      <c r="AM88" s="64" t="s">
        <v>257</v>
      </c>
      <c r="AN88" s="98" t="s">
        <v>111</v>
      </c>
      <c r="AO88" s="98" t="s">
        <v>111</v>
      </c>
      <c r="AP88" s="98" t="s">
        <v>111</v>
      </c>
      <c r="AQ88" s="98" t="s">
        <v>111</v>
      </c>
      <c r="AR88" s="40" t="s">
        <v>6</v>
      </c>
      <c r="AS88" s="67">
        <v>1026568535</v>
      </c>
      <c r="AT88" s="71">
        <v>20215320004263</v>
      </c>
      <c r="AU88" s="11"/>
      <c r="AV88" s="11"/>
      <c r="AW88" s="11"/>
      <c r="AX88" s="11"/>
      <c r="AY88" s="11"/>
      <c r="AZ88" s="11"/>
      <c r="BA88" s="11"/>
      <c r="BB88" s="106">
        <f t="shared" si="22"/>
        <v>0</v>
      </c>
      <c r="BC88" s="73">
        <f t="shared" si="28"/>
        <v>26166000</v>
      </c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76">
        <f t="shared" si="18"/>
        <v>44462</v>
      </c>
      <c r="BU88" s="11"/>
      <c r="BV88" s="129"/>
      <c r="BW88" s="55" t="s">
        <v>114</v>
      </c>
      <c r="BX88" s="11"/>
      <c r="BY88" s="11"/>
      <c r="BZ88" s="11"/>
      <c r="CA88" s="11"/>
      <c r="CB88" s="11"/>
      <c r="CC88" s="11"/>
      <c r="CD88" s="11"/>
      <c r="CE88" s="70" t="s">
        <v>746</v>
      </c>
      <c r="CF88" s="98" t="s">
        <v>115</v>
      </c>
      <c r="CG88" s="98">
        <v>3</v>
      </c>
      <c r="CH88" s="78" t="str">
        <f t="shared" ref="CH88" ca="1" si="31">IF(BT88&lt;TODAY(),"TERMINADO","EN EJECUCION")</f>
        <v>EN EJECUCION</v>
      </c>
      <c r="CI88" s="67">
        <f t="shared" ref="CI88" ca="1" si="32">IF(BT88-$CM$1&lt;0,"EJECUTADO",BT88-$CM$1+1)</f>
        <v>157</v>
      </c>
      <c r="CL88" s="131"/>
    </row>
    <row r="89" spans="1:90" s="328" customFormat="1" ht="45.6" x14ac:dyDescent="0.2">
      <c r="A89" s="257">
        <v>87</v>
      </c>
      <c r="B89" s="291" t="s">
        <v>341</v>
      </c>
      <c r="C89" s="327" t="s">
        <v>747</v>
      </c>
      <c r="D89" s="107" t="s">
        <v>748</v>
      </c>
      <c r="F89" s="107"/>
      <c r="H89" s="84">
        <v>54492</v>
      </c>
      <c r="I89" s="84">
        <v>24257</v>
      </c>
      <c r="J89" s="329" t="s">
        <v>646</v>
      </c>
      <c r="K89" s="329" t="s">
        <v>647</v>
      </c>
      <c r="L89" s="329" t="s">
        <v>648</v>
      </c>
      <c r="M89" s="291" t="s">
        <v>236</v>
      </c>
      <c r="N89" s="107" t="s">
        <v>140</v>
      </c>
      <c r="O89" s="286" t="s">
        <v>174</v>
      </c>
      <c r="P89" s="84" t="s">
        <v>150</v>
      </c>
      <c r="Q89" s="291" t="s">
        <v>114</v>
      </c>
      <c r="R89" s="291" t="s">
        <v>150</v>
      </c>
      <c r="S89" s="84">
        <v>51841202</v>
      </c>
      <c r="T89" s="291" t="s">
        <v>254</v>
      </c>
      <c r="U89" s="291">
        <v>2105</v>
      </c>
      <c r="V89" s="291" t="s">
        <v>408</v>
      </c>
      <c r="W89" s="84">
        <v>415</v>
      </c>
      <c r="X89" s="208" t="s">
        <v>247</v>
      </c>
      <c r="Y89" s="334">
        <v>334800000</v>
      </c>
      <c r="Z89" s="204">
        <v>33480000</v>
      </c>
      <c r="AA89" s="204">
        <v>5580000</v>
      </c>
      <c r="AB89" s="84">
        <v>518</v>
      </c>
      <c r="AC89" s="208" t="s">
        <v>736</v>
      </c>
      <c r="AD89" s="84">
        <v>6</v>
      </c>
      <c r="AE89" s="164" t="s">
        <v>111</v>
      </c>
      <c r="AF89" s="208">
        <v>44266</v>
      </c>
      <c r="AG89" s="208">
        <v>44449</v>
      </c>
      <c r="AH89" s="84" t="s">
        <v>112</v>
      </c>
      <c r="AI89" s="208" t="s">
        <v>736</v>
      </c>
      <c r="AJ89" s="84" t="s">
        <v>749</v>
      </c>
      <c r="AK89" s="84" t="s">
        <v>113</v>
      </c>
      <c r="AL89" s="293" t="s">
        <v>736</v>
      </c>
      <c r="AM89" s="107" t="s">
        <v>257</v>
      </c>
      <c r="AN89" s="291" t="s">
        <v>111</v>
      </c>
      <c r="AO89" s="291" t="s">
        <v>111</v>
      </c>
      <c r="AP89" s="291" t="s">
        <v>111</v>
      </c>
      <c r="AQ89" s="291" t="s">
        <v>111</v>
      </c>
      <c r="AR89" s="84" t="s">
        <v>5</v>
      </c>
      <c r="AS89" s="162">
        <v>86065671</v>
      </c>
      <c r="AT89" s="259">
        <v>20215320003383</v>
      </c>
      <c r="AU89" s="333"/>
      <c r="AV89" s="333"/>
      <c r="AW89" s="333"/>
      <c r="AX89" s="333"/>
      <c r="AY89" s="333"/>
      <c r="AZ89" s="333"/>
      <c r="BA89" s="333"/>
      <c r="BB89" s="204">
        <f t="shared" si="22"/>
        <v>0</v>
      </c>
      <c r="BC89" s="133">
        <f t="shared" si="28"/>
        <v>33480000</v>
      </c>
      <c r="BD89" s="333"/>
      <c r="BE89" s="333"/>
      <c r="BF89" s="333"/>
      <c r="BG89" s="333"/>
      <c r="BH89" s="333"/>
      <c r="BI89" s="333"/>
      <c r="BJ89" s="333"/>
      <c r="BK89" s="333"/>
      <c r="BL89" s="333"/>
      <c r="BM89" s="333"/>
      <c r="BN89" s="333"/>
      <c r="BO89" s="333"/>
      <c r="BP89" s="333"/>
      <c r="BQ89" s="333"/>
      <c r="BR89" s="333"/>
      <c r="BS89" s="333"/>
      <c r="BT89" s="262">
        <f t="shared" si="18"/>
        <v>44449</v>
      </c>
      <c r="BU89" s="333"/>
      <c r="BV89" s="335"/>
      <c r="BW89" s="263" t="s">
        <v>114</v>
      </c>
      <c r="BX89" s="333"/>
      <c r="BY89" s="333"/>
      <c r="BZ89" s="333"/>
      <c r="CA89" s="333"/>
      <c r="CB89" s="333"/>
      <c r="CC89" s="333"/>
      <c r="CD89" s="333"/>
      <c r="CE89" s="70" t="s">
        <v>738</v>
      </c>
      <c r="CF89" s="291" t="s">
        <v>115</v>
      </c>
      <c r="CG89" s="291">
        <v>5</v>
      </c>
      <c r="CH89" s="168" t="str">
        <f t="shared" ref="CH89:CH90" ca="1" si="33">IF(BT89&lt;TODAY(),"TERMINADO","EN EJECUCION")</f>
        <v>EN EJECUCION</v>
      </c>
      <c r="CI89" s="162">
        <f t="shared" ref="CI89:CI90" ca="1" si="34">IF(BT89-$CM$1&lt;0,"EJECUTADO",BT89-$CM$1+1)</f>
        <v>144</v>
      </c>
      <c r="CL89" s="265">
        <v>1</v>
      </c>
    </row>
    <row r="90" spans="1:90" s="9" customFormat="1" ht="34.200000000000003" x14ac:dyDescent="0.2">
      <c r="A90" s="36">
        <v>88</v>
      </c>
      <c r="B90" s="98" t="s">
        <v>750</v>
      </c>
      <c r="C90" s="99" t="s">
        <v>751</v>
      </c>
      <c r="D90" s="10" t="s">
        <v>752</v>
      </c>
      <c r="F90" s="10"/>
      <c r="H90" s="40">
        <v>54540</v>
      </c>
      <c r="I90" s="40">
        <v>25381</v>
      </c>
      <c r="J90" s="101" t="s">
        <v>646</v>
      </c>
      <c r="K90" s="101" t="s">
        <v>647</v>
      </c>
      <c r="L90" s="101" t="s">
        <v>648</v>
      </c>
      <c r="M90" s="98" t="s">
        <v>236</v>
      </c>
      <c r="N90" s="24" t="s">
        <v>753</v>
      </c>
      <c r="O90" s="94" t="s">
        <v>174</v>
      </c>
      <c r="P90" s="94" t="s">
        <v>336</v>
      </c>
      <c r="Q90" s="111" t="s">
        <v>114</v>
      </c>
      <c r="R90" s="111" t="s">
        <v>336</v>
      </c>
      <c r="S90" s="94">
        <v>36306305</v>
      </c>
      <c r="T90" s="111" t="s">
        <v>254</v>
      </c>
      <c r="U90" s="111">
        <v>2105</v>
      </c>
      <c r="V90" s="111" t="s">
        <v>408</v>
      </c>
      <c r="W90" s="94">
        <v>462</v>
      </c>
      <c r="X90" s="226" t="s">
        <v>728</v>
      </c>
      <c r="Y90" s="113">
        <v>40800000</v>
      </c>
      <c r="Z90" s="178">
        <v>40800000</v>
      </c>
      <c r="AA90" s="178">
        <v>6800000</v>
      </c>
      <c r="AB90" s="94">
        <v>519</v>
      </c>
      <c r="AC90" s="226" t="s">
        <v>736</v>
      </c>
      <c r="AD90" s="94">
        <v>6</v>
      </c>
      <c r="AE90" s="159" t="s">
        <v>111</v>
      </c>
      <c r="AF90" s="226" t="s">
        <v>738</v>
      </c>
      <c r="AG90" s="226">
        <v>44449</v>
      </c>
      <c r="AH90" s="94" t="s">
        <v>112</v>
      </c>
      <c r="AI90" s="226" t="s">
        <v>736</v>
      </c>
      <c r="AJ90" s="94" t="s">
        <v>754</v>
      </c>
      <c r="AK90" s="94" t="s">
        <v>113</v>
      </c>
      <c r="AL90" s="125" t="s">
        <v>738</v>
      </c>
      <c r="AM90" s="26" t="s">
        <v>257</v>
      </c>
      <c r="AN90" s="111" t="s">
        <v>111</v>
      </c>
      <c r="AO90" s="111" t="s">
        <v>111</v>
      </c>
      <c r="AP90" s="111" t="s">
        <v>111</v>
      </c>
      <c r="AQ90" s="111" t="s">
        <v>111</v>
      </c>
      <c r="AR90" s="94" t="s">
        <v>19</v>
      </c>
      <c r="AS90" s="171">
        <v>16934608</v>
      </c>
      <c r="AT90" s="216">
        <v>20215320003403</v>
      </c>
      <c r="AU90" s="11"/>
      <c r="AV90" s="11"/>
      <c r="AW90" s="11"/>
      <c r="AX90" s="11"/>
      <c r="AY90" s="11"/>
      <c r="AZ90" s="11"/>
      <c r="BA90" s="11"/>
      <c r="BB90" s="106">
        <f t="shared" si="22"/>
        <v>0</v>
      </c>
      <c r="BC90" s="73">
        <f t="shared" si="28"/>
        <v>40800000</v>
      </c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76">
        <f t="shared" si="18"/>
        <v>44449</v>
      </c>
      <c r="BU90" s="11"/>
      <c r="BV90" s="129"/>
      <c r="BW90" s="55" t="s">
        <v>114</v>
      </c>
      <c r="BX90" s="11"/>
      <c r="BY90" s="11"/>
      <c r="BZ90" s="11"/>
      <c r="CA90" s="11"/>
      <c r="CB90" s="11"/>
      <c r="CC90" s="11"/>
      <c r="CD90" s="11"/>
      <c r="CE90" s="70" t="s">
        <v>738</v>
      </c>
      <c r="CF90" s="98" t="s">
        <v>115</v>
      </c>
      <c r="CG90" s="98">
        <v>1</v>
      </c>
      <c r="CH90" s="126" t="str">
        <f t="shared" ca="1" si="33"/>
        <v>EN EJECUCION</v>
      </c>
      <c r="CI90" s="127">
        <f t="shared" ca="1" si="34"/>
        <v>144</v>
      </c>
      <c r="CL90" s="131"/>
    </row>
    <row r="91" spans="1:90" s="9" customFormat="1" ht="57" x14ac:dyDescent="0.2">
      <c r="A91" s="36">
        <v>89</v>
      </c>
      <c r="B91" s="98" t="s">
        <v>755</v>
      </c>
      <c r="C91" s="99" t="s">
        <v>756</v>
      </c>
      <c r="D91" s="10" t="s">
        <v>757</v>
      </c>
      <c r="F91" s="10"/>
      <c r="H91" s="40">
        <v>57609</v>
      </c>
      <c r="I91" s="40">
        <v>25752</v>
      </c>
      <c r="J91" s="101" t="s">
        <v>646</v>
      </c>
      <c r="K91" s="101" t="s">
        <v>647</v>
      </c>
      <c r="L91" s="101" t="s">
        <v>648</v>
      </c>
      <c r="M91" s="190" t="s">
        <v>236</v>
      </c>
      <c r="N91" s="12" t="s">
        <v>758</v>
      </c>
      <c r="O91" s="111" t="s">
        <v>174</v>
      </c>
      <c r="P91" s="111" t="s">
        <v>295</v>
      </c>
      <c r="Q91" s="98" t="s">
        <v>114</v>
      </c>
      <c r="R91" s="98" t="s">
        <v>295</v>
      </c>
      <c r="S91" s="98">
        <v>1030532658</v>
      </c>
      <c r="T91" s="98" t="s">
        <v>254</v>
      </c>
      <c r="U91" s="98">
        <v>2105</v>
      </c>
      <c r="V91" s="98" t="s">
        <v>408</v>
      </c>
      <c r="W91" s="98">
        <v>426</v>
      </c>
      <c r="X91" s="108">
        <v>44260</v>
      </c>
      <c r="Y91" s="104">
        <v>26166000</v>
      </c>
      <c r="Z91" s="175">
        <v>26166000</v>
      </c>
      <c r="AA91" s="175">
        <v>4361000</v>
      </c>
      <c r="AB91" s="98">
        <v>517</v>
      </c>
      <c r="AC91" s="108" t="s">
        <v>736</v>
      </c>
      <c r="AD91" s="98">
        <v>6</v>
      </c>
      <c r="AE91" s="108" t="s">
        <v>111</v>
      </c>
      <c r="AF91" s="108">
        <v>44267</v>
      </c>
      <c r="AG91" s="108">
        <v>44450</v>
      </c>
      <c r="AH91" s="98" t="s">
        <v>112</v>
      </c>
      <c r="AI91" s="108" t="s">
        <v>736</v>
      </c>
      <c r="AJ91" s="98" t="s">
        <v>759</v>
      </c>
      <c r="AK91" s="98" t="s">
        <v>113</v>
      </c>
      <c r="AL91" s="125" t="s">
        <v>736</v>
      </c>
      <c r="AM91" s="26" t="s">
        <v>257</v>
      </c>
      <c r="AN91" s="111" t="s">
        <v>111</v>
      </c>
      <c r="AO91" s="111" t="s">
        <v>111</v>
      </c>
      <c r="AP91" s="98" t="s">
        <v>111</v>
      </c>
      <c r="AQ91" s="111" t="s">
        <v>111</v>
      </c>
      <c r="AR91" s="111" t="s">
        <v>13</v>
      </c>
      <c r="AS91" s="246">
        <v>1112905112</v>
      </c>
      <c r="AT91" s="247">
        <v>20215320003813</v>
      </c>
      <c r="AU91" s="218"/>
      <c r="AV91" s="25"/>
      <c r="AW91" s="11"/>
      <c r="AX91" s="11"/>
      <c r="AY91" s="11"/>
      <c r="AZ91" s="11"/>
      <c r="BA91" s="11"/>
      <c r="BB91" s="106">
        <f t="shared" si="22"/>
        <v>0</v>
      </c>
      <c r="BC91" s="73">
        <f t="shared" si="28"/>
        <v>26166000</v>
      </c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76">
        <f t="shared" si="18"/>
        <v>44450</v>
      </c>
      <c r="BU91" s="11"/>
      <c r="BV91" s="129"/>
      <c r="BW91" s="55" t="s">
        <v>114</v>
      </c>
      <c r="BX91" s="11"/>
      <c r="BY91" s="11"/>
      <c r="BZ91" s="11"/>
      <c r="CA91" s="11"/>
      <c r="CB91" s="11"/>
      <c r="CC91" s="11"/>
      <c r="CD91" s="11"/>
      <c r="CE91" s="70" t="s">
        <v>529</v>
      </c>
      <c r="CF91" s="98" t="s">
        <v>115</v>
      </c>
      <c r="CG91" s="98">
        <v>1</v>
      </c>
      <c r="CH91" s="78" t="str">
        <f t="shared" ref="CH91:CH93" ca="1" si="35">IF(BT91&lt;TODAY(),"TERMINADO","EN EJECUCION")</f>
        <v>EN EJECUCION</v>
      </c>
      <c r="CI91" s="67">
        <f t="shared" ref="CI91:CI93" ca="1" si="36">IF(BT91-$CM$1&lt;0,"EJECUTADO",BT91-$CM$1+1)</f>
        <v>145</v>
      </c>
      <c r="CL91" s="131"/>
    </row>
    <row r="92" spans="1:90" s="9" customFormat="1" ht="34.200000000000003" x14ac:dyDescent="0.2">
      <c r="A92" s="36">
        <v>90</v>
      </c>
      <c r="B92" s="98" t="s">
        <v>273</v>
      </c>
      <c r="C92" s="99" t="s">
        <v>760</v>
      </c>
      <c r="D92" s="10" t="s">
        <v>761</v>
      </c>
      <c r="F92" s="10"/>
      <c r="H92" s="40">
        <v>54457</v>
      </c>
      <c r="I92" s="40">
        <v>23703</v>
      </c>
      <c r="J92" s="101" t="s">
        <v>646</v>
      </c>
      <c r="K92" s="101" t="s">
        <v>647</v>
      </c>
      <c r="L92" s="101" t="s">
        <v>648</v>
      </c>
      <c r="M92" s="98" t="s">
        <v>236</v>
      </c>
      <c r="N92" s="254" t="s">
        <v>179</v>
      </c>
      <c r="O92" s="98" t="s">
        <v>174</v>
      </c>
      <c r="P92" s="98" t="s">
        <v>153</v>
      </c>
      <c r="Q92" s="139" t="s">
        <v>114</v>
      </c>
      <c r="R92" s="139" t="s">
        <v>153</v>
      </c>
      <c r="S92" s="143">
        <v>79750912</v>
      </c>
      <c r="T92" s="139" t="s">
        <v>254</v>
      </c>
      <c r="U92" s="139">
        <v>2105</v>
      </c>
      <c r="V92" s="139" t="s">
        <v>408</v>
      </c>
      <c r="W92" s="143">
        <v>402</v>
      </c>
      <c r="X92" s="229">
        <v>44231</v>
      </c>
      <c r="Y92" s="239">
        <v>46800000</v>
      </c>
      <c r="Z92" s="240">
        <v>15600000</v>
      </c>
      <c r="AA92" s="240">
        <v>2600000</v>
      </c>
      <c r="AB92" s="143">
        <v>522</v>
      </c>
      <c r="AC92" s="229" t="s">
        <v>738</v>
      </c>
      <c r="AD92" s="143">
        <v>6</v>
      </c>
      <c r="AE92" s="151" t="s">
        <v>111</v>
      </c>
      <c r="AF92" s="229">
        <v>44267</v>
      </c>
      <c r="AG92" s="229">
        <v>44450</v>
      </c>
      <c r="AH92" s="143" t="s">
        <v>112</v>
      </c>
      <c r="AI92" s="229" t="s">
        <v>738</v>
      </c>
      <c r="AJ92" s="143" t="s">
        <v>762</v>
      </c>
      <c r="AK92" s="231" t="s">
        <v>113</v>
      </c>
      <c r="AL92" s="102" t="s">
        <v>738</v>
      </c>
      <c r="AM92" s="10" t="s">
        <v>257</v>
      </c>
      <c r="AN92" s="98" t="s">
        <v>111</v>
      </c>
      <c r="AO92" s="98" t="s">
        <v>111</v>
      </c>
      <c r="AP92" s="248" t="s">
        <v>111</v>
      </c>
      <c r="AQ92" s="98" t="s">
        <v>111</v>
      </c>
      <c r="AR92" s="98" t="s">
        <v>14</v>
      </c>
      <c r="AS92" s="67">
        <v>19466050</v>
      </c>
      <c r="AT92" s="118">
        <v>20215320004763</v>
      </c>
      <c r="AU92" s="11"/>
      <c r="AV92" s="11"/>
      <c r="AW92" s="170"/>
      <c r="AX92" s="11"/>
      <c r="AY92" s="11"/>
      <c r="AZ92" s="11"/>
      <c r="BA92" s="11"/>
      <c r="BB92" s="106">
        <f t="shared" si="22"/>
        <v>0</v>
      </c>
      <c r="BC92" s="73">
        <f t="shared" si="28"/>
        <v>15600000</v>
      </c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76">
        <f t="shared" si="18"/>
        <v>44450</v>
      </c>
      <c r="BU92" s="11"/>
      <c r="BV92" s="129"/>
      <c r="BW92" s="55" t="s">
        <v>114</v>
      </c>
      <c r="BX92" s="11"/>
      <c r="BY92" s="11"/>
      <c r="BZ92" s="11"/>
      <c r="CA92" s="11"/>
      <c r="CB92" s="11"/>
      <c r="CC92" s="11"/>
      <c r="CD92" s="11"/>
      <c r="CE92" s="70" t="s">
        <v>736</v>
      </c>
      <c r="CF92" s="98" t="s">
        <v>115</v>
      </c>
      <c r="CG92" s="98">
        <v>4</v>
      </c>
      <c r="CH92" s="126" t="str">
        <f t="shared" ca="1" si="35"/>
        <v>EN EJECUCION</v>
      </c>
      <c r="CI92" s="127">
        <f t="shared" ca="1" si="36"/>
        <v>145</v>
      </c>
      <c r="CL92" s="131"/>
    </row>
    <row r="93" spans="1:90" s="13" customFormat="1" ht="34.200000000000003" x14ac:dyDescent="0.2">
      <c r="A93" s="36">
        <v>91</v>
      </c>
      <c r="B93" s="98" t="s">
        <v>763</v>
      </c>
      <c r="C93" s="99" t="s">
        <v>764</v>
      </c>
      <c r="D93" s="10" t="s">
        <v>765</v>
      </c>
      <c r="F93" s="14"/>
      <c r="H93" s="98">
        <v>56371</v>
      </c>
      <c r="I93" s="98">
        <v>24589</v>
      </c>
      <c r="J93" s="101" t="s">
        <v>646</v>
      </c>
      <c r="K93" s="101" t="s">
        <v>647</v>
      </c>
      <c r="L93" s="101" t="s">
        <v>116</v>
      </c>
      <c r="M93" s="98" t="s">
        <v>236</v>
      </c>
      <c r="N93" s="12" t="s">
        <v>766</v>
      </c>
      <c r="O93" s="135" t="s">
        <v>174</v>
      </c>
      <c r="P93" s="143" t="s">
        <v>130</v>
      </c>
      <c r="Q93" s="98" t="s">
        <v>114</v>
      </c>
      <c r="R93" s="98" t="s">
        <v>130</v>
      </c>
      <c r="S93" s="40">
        <v>1101049166</v>
      </c>
      <c r="T93" s="98" t="s">
        <v>254</v>
      </c>
      <c r="U93" s="98">
        <v>2105</v>
      </c>
      <c r="V93" s="98" t="s">
        <v>408</v>
      </c>
      <c r="W93" s="40">
        <v>455</v>
      </c>
      <c r="X93" s="108" t="s">
        <v>308</v>
      </c>
      <c r="Y93" s="103">
        <v>19590000</v>
      </c>
      <c r="Z93" s="175">
        <v>19560000</v>
      </c>
      <c r="AA93" s="175">
        <v>3260000</v>
      </c>
      <c r="AB93" s="40">
        <v>520</v>
      </c>
      <c r="AC93" s="108" t="s">
        <v>738</v>
      </c>
      <c r="AD93" s="40">
        <v>6</v>
      </c>
      <c r="AE93" s="69" t="s">
        <v>111</v>
      </c>
      <c r="AF93" s="108">
        <v>44266</v>
      </c>
      <c r="AG93" s="108">
        <v>44449</v>
      </c>
      <c r="AH93" s="40" t="s">
        <v>112</v>
      </c>
      <c r="AI93" s="226" t="s">
        <v>736</v>
      </c>
      <c r="AJ93" s="94" t="s">
        <v>767</v>
      </c>
      <c r="AK93" s="94" t="s">
        <v>113</v>
      </c>
      <c r="AL93" s="241" t="s">
        <v>738</v>
      </c>
      <c r="AM93" s="242" t="s">
        <v>257</v>
      </c>
      <c r="AN93" s="138" t="s">
        <v>111</v>
      </c>
      <c r="AO93" s="138" t="s">
        <v>111</v>
      </c>
      <c r="AP93" s="111" t="s">
        <v>111</v>
      </c>
      <c r="AQ93" s="138" t="s">
        <v>111</v>
      </c>
      <c r="AR93" s="135" t="s">
        <v>17</v>
      </c>
      <c r="AS93" s="171">
        <v>51998215</v>
      </c>
      <c r="AT93" s="135" t="s">
        <v>768</v>
      </c>
      <c r="AU93" s="196"/>
      <c r="AV93" s="196"/>
      <c r="AW93" s="25"/>
      <c r="AX93" s="25"/>
      <c r="AY93" s="25"/>
      <c r="AZ93" s="25"/>
      <c r="BA93" s="25"/>
      <c r="BB93" s="184">
        <f t="shared" si="22"/>
        <v>0</v>
      </c>
      <c r="BC93" s="73">
        <f t="shared" si="28"/>
        <v>19560000</v>
      </c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117">
        <f t="shared" si="18"/>
        <v>44449</v>
      </c>
      <c r="BU93" s="25"/>
      <c r="BV93" s="191"/>
      <c r="BW93" s="192" t="s">
        <v>114</v>
      </c>
      <c r="BX93" s="25"/>
      <c r="BY93" s="25"/>
      <c r="BZ93" s="25"/>
      <c r="CA93" s="11"/>
      <c r="CB93" s="11"/>
      <c r="CC93" s="11"/>
      <c r="CD93" s="11"/>
      <c r="CE93" s="70" t="s">
        <v>736</v>
      </c>
      <c r="CF93" s="98" t="s">
        <v>115</v>
      </c>
      <c r="CG93" s="98">
        <v>1</v>
      </c>
      <c r="CH93" s="78" t="str">
        <f t="shared" ca="1" si="35"/>
        <v>EN EJECUCION</v>
      </c>
      <c r="CI93" s="67">
        <f t="shared" ca="1" si="36"/>
        <v>144</v>
      </c>
      <c r="CJ93" s="9"/>
      <c r="CK93" s="9"/>
    </row>
    <row r="94" spans="1:90" ht="34.799999999999997" x14ac:dyDescent="0.25">
      <c r="A94" s="36">
        <v>92</v>
      </c>
      <c r="B94" s="98" t="s">
        <v>467</v>
      </c>
      <c r="C94" s="99" t="s">
        <v>769</v>
      </c>
      <c r="D94" s="10" t="s">
        <v>770</v>
      </c>
      <c r="H94" s="98">
        <v>54508</v>
      </c>
      <c r="I94" s="98">
        <v>24422</v>
      </c>
      <c r="J94" s="101" t="s">
        <v>646</v>
      </c>
      <c r="K94" s="101" t="s">
        <v>647</v>
      </c>
      <c r="L94" s="101" t="s">
        <v>116</v>
      </c>
      <c r="M94" s="98" t="s">
        <v>236</v>
      </c>
      <c r="N94" s="12" t="s">
        <v>771</v>
      </c>
      <c r="O94" s="94" t="s">
        <v>174</v>
      </c>
      <c r="P94" s="40" t="s">
        <v>164</v>
      </c>
      <c r="Q94" s="98" t="s">
        <v>114</v>
      </c>
      <c r="R94" s="98" t="s">
        <v>164</v>
      </c>
      <c r="S94" s="40">
        <v>23866211</v>
      </c>
      <c r="T94" s="98" t="s">
        <v>472</v>
      </c>
      <c r="U94" s="98">
        <v>2128</v>
      </c>
      <c r="V94" s="40" t="s">
        <v>473</v>
      </c>
      <c r="W94" s="40">
        <v>436</v>
      </c>
      <c r="X94" s="108" t="s">
        <v>772</v>
      </c>
      <c r="Y94" s="103">
        <v>136200000</v>
      </c>
      <c r="Z94" s="175">
        <v>13620000</v>
      </c>
      <c r="AA94" s="175">
        <v>2270000</v>
      </c>
      <c r="AB94" s="40">
        <v>523</v>
      </c>
      <c r="AC94" s="108" t="s">
        <v>773</v>
      </c>
      <c r="AD94" s="40">
        <v>6</v>
      </c>
      <c r="AE94" s="69" t="s">
        <v>111</v>
      </c>
      <c r="AF94" s="108">
        <v>44273</v>
      </c>
      <c r="AG94" s="108">
        <v>44456</v>
      </c>
      <c r="AH94" s="128" t="s">
        <v>112</v>
      </c>
      <c r="AI94" s="108" t="s">
        <v>529</v>
      </c>
      <c r="AJ94" s="98" t="s">
        <v>774</v>
      </c>
      <c r="AK94" s="98" t="s">
        <v>113</v>
      </c>
      <c r="AL94" s="102" t="s">
        <v>775</v>
      </c>
      <c r="AM94" s="10" t="s">
        <v>257</v>
      </c>
      <c r="AN94" s="98" t="s">
        <v>111</v>
      </c>
      <c r="AO94" s="98" t="s">
        <v>111</v>
      </c>
      <c r="AP94" s="98" t="s">
        <v>111</v>
      </c>
      <c r="AQ94" s="98" t="s">
        <v>111</v>
      </c>
      <c r="AR94" s="98" t="s">
        <v>673</v>
      </c>
      <c r="AS94" s="224">
        <v>72152335</v>
      </c>
      <c r="AT94" s="98" t="s">
        <v>776</v>
      </c>
      <c r="AU94" s="20"/>
      <c r="AV94" s="20"/>
      <c r="AW94" s="20"/>
      <c r="AX94" s="20"/>
      <c r="AY94" s="20"/>
      <c r="AZ94" s="20"/>
      <c r="BA94" s="20"/>
      <c r="BB94" s="106">
        <f t="shared" si="22"/>
        <v>0</v>
      </c>
      <c r="BC94" s="106">
        <f t="shared" si="28"/>
        <v>13620000</v>
      </c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119">
        <f t="shared" si="18"/>
        <v>44456</v>
      </c>
      <c r="BU94" s="20"/>
      <c r="BV94" s="20"/>
      <c r="BW94" s="189" t="s">
        <v>114</v>
      </c>
      <c r="BX94" s="20"/>
      <c r="BY94" s="20"/>
      <c r="BZ94" s="20"/>
      <c r="CA94" s="180"/>
      <c r="CB94" s="20"/>
      <c r="CC94" s="20"/>
      <c r="CD94" s="20"/>
      <c r="CE94" s="70" t="s">
        <v>777</v>
      </c>
      <c r="CF94" s="98" t="s">
        <v>115</v>
      </c>
      <c r="CG94" s="98">
        <v>5</v>
      </c>
      <c r="CH94" s="78" t="str">
        <f t="shared" ref="CH94" ca="1" si="37">IF(BT94&lt;TODAY(),"TERMINADO","EN EJECUCION")</f>
        <v>EN EJECUCION</v>
      </c>
      <c r="CI94" s="67">
        <f t="shared" ref="CI94" ca="1" si="38">IF(BT94-$CM$1&lt;0,"EJECUTADO",BT94-$CM$1+1)</f>
        <v>151</v>
      </c>
      <c r="CJ94" s="21"/>
      <c r="CK94" s="21"/>
      <c r="CL94" s="251">
        <v>1</v>
      </c>
    </row>
    <row r="95" spans="1:90" ht="34.799999999999997" x14ac:dyDescent="0.25">
      <c r="A95" s="36">
        <v>93</v>
      </c>
      <c r="B95" s="111" t="s">
        <v>778</v>
      </c>
      <c r="C95" s="99" t="s">
        <v>779</v>
      </c>
      <c r="D95" s="109" t="s">
        <v>780</v>
      </c>
      <c r="H95" s="98">
        <v>54579</v>
      </c>
      <c r="I95" s="98">
        <v>24708</v>
      </c>
      <c r="J95" s="101" t="s">
        <v>646</v>
      </c>
      <c r="K95" s="101" t="s">
        <v>647</v>
      </c>
      <c r="L95" s="101" t="s">
        <v>109</v>
      </c>
      <c r="M95" s="98" t="s">
        <v>236</v>
      </c>
      <c r="N95" s="12" t="s">
        <v>781</v>
      </c>
      <c r="O95" s="94" t="s">
        <v>174</v>
      </c>
      <c r="P95" s="40" t="s">
        <v>782</v>
      </c>
      <c r="Q95" s="98" t="s">
        <v>114</v>
      </c>
      <c r="R95" s="98" t="s">
        <v>782</v>
      </c>
      <c r="S95" s="40">
        <v>80069750</v>
      </c>
      <c r="T95" s="98" t="s">
        <v>254</v>
      </c>
      <c r="U95" s="98">
        <v>2105</v>
      </c>
      <c r="V95" s="98" t="s">
        <v>408</v>
      </c>
      <c r="W95" s="40">
        <v>446</v>
      </c>
      <c r="X95" s="108" t="s">
        <v>308</v>
      </c>
      <c r="Y95" s="103">
        <v>100440000</v>
      </c>
      <c r="Z95" s="175">
        <v>33480000</v>
      </c>
      <c r="AA95" s="175">
        <v>5580000</v>
      </c>
      <c r="AB95" s="40">
        <v>526</v>
      </c>
      <c r="AC95" s="108" t="s">
        <v>775</v>
      </c>
      <c r="AD95" s="40">
        <v>6</v>
      </c>
      <c r="AE95" s="69" t="s">
        <v>111</v>
      </c>
      <c r="AF95" s="108">
        <v>44272</v>
      </c>
      <c r="AG95" s="108">
        <v>44455</v>
      </c>
      <c r="AH95" s="40" t="s">
        <v>112</v>
      </c>
      <c r="AI95" s="229" t="s">
        <v>773</v>
      </c>
      <c r="AJ95" s="143" t="s">
        <v>783</v>
      </c>
      <c r="AK95" s="143" t="s">
        <v>113</v>
      </c>
      <c r="AL95" s="188" t="s">
        <v>775</v>
      </c>
      <c r="AM95" s="230" t="s">
        <v>257</v>
      </c>
      <c r="AN95" s="139" t="s">
        <v>111</v>
      </c>
      <c r="AO95" s="139" t="s">
        <v>111</v>
      </c>
      <c r="AP95" s="139" t="s">
        <v>111</v>
      </c>
      <c r="AQ95" s="139" t="s">
        <v>111</v>
      </c>
      <c r="AR95" s="143" t="s">
        <v>1</v>
      </c>
      <c r="AS95" s="145">
        <v>19369960</v>
      </c>
      <c r="AT95" s="231" t="s">
        <v>784</v>
      </c>
      <c r="AU95" s="136"/>
      <c r="AV95" s="136"/>
      <c r="AW95" s="136"/>
      <c r="AX95" s="136"/>
      <c r="AY95" s="136"/>
      <c r="AZ95" s="136"/>
      <c r="BA95" s="136"/>
      <c r="BB95" s="181">
        <f t="shared" si="22"/>
        <v>0</v>
      </c>
      <c r="BC95" s="193">
        <f t="shared" si="28"/>
        <v>33480000</v>
      </c>
      <c r="BD95" s="136"/>
      <c r="BE95" s="136"/>
      <c r="BF95" s="136"/>
      <c r="BG95" s="136"/>
      <c r="BH95" s="136"/>
      <c r="BI95" s="136"/>
      <c r="BJ95" s="136"/>
      <c r="BK95" s="136"/>
      <c r="BL95" s="136"/>
      <c r="BM95" s="136"/>
      <c r="BN95" s="136"/>
      <c r="BO95" s="136"/>
      <c r="BP95" s="136"/>
      <c r="BQ95" s="136"/>
      <c r="BR95" s="136"/>
      <c r="BS95" s="136"/>
      <c r="BT95" s="220">
        <f t="shared" si="18"/>
        <v>44455</v>
      </c>
      <c r="BU95" s="136"/>
      <c r="BV95" s="136"/>
      <c r="BW95" s="232" t="s">
        <v>114</v>
      </c>
      <c r="BX95" s="136"/>
      <c r="BY95" s="136"/>
      <c r="BZ95" s="225"/>
      <c r="CA95" s="20"/>
      <c r="CB95" s="20"/>
      <c r="CC95" s="20"/>
      <c r="CD95" s="20"/>
      <c r="CE95" s="70" t="s">
        <v>777</v>
      </c>
      <c r="CF95" s="98" t="s">
        <v>115</v>
      </c>
      <c r="CG95" s="98">
        <v>3</v>
      </c>
      <c r="CH95" s="126" t="str">
        <f t="shared" ref="CH95" ca="1" si="39">IF(BT95&lt;TODAY(),"TERMINADO","EN EJECUCION")</f>
        <v>EN EJECUCION</v>
      </c>
      <c r="CI95" s="127">
        <f t="shared" ref="CI95" ca="1" si="40">IF(BT95-$CM$1&lt;0,"EJECUTADO",BT95-$CM$1+1)</f>
        <v>150</v>
      </c>
      <c r="CJ95" s="21"/>
      <c r="CK95" s="21"/>
    </row>
    <row r="96" spans="1:90" s="17" customFormat="1" x14ac:dyDescent="0.25">
      <c r="A96" s="422">
        <v>94</v>
      </c>
      <c r="B96" s="27"/>
      <c r="C96" s="16" t="s">
        <v>785</v>
      </c>
      <c r="F96" s="18"/>
      <c r="J96" s="15"/>
      <c r="K96" s="15"/>
      <c r="L96" s="15"/>
      <c r="M96" s="15"/>
      <c r="N96" s="19"/>
      <c r="O96" s="15"/>
      <c r="P96" s="15"/>
      <c r="Q96" s="15"/>
      <c r="S96" s="15"/>
      <c r="T96" s="15"/>
      <c r="U96" s="15"/>
      <c r="V96" s="15"/>
      <c r="W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98" t="str">
        <f t="shared" si="18"/>
        <v>SIN FECHA DE TERMINACION</v>
      </c>
      <c r="BU96" s="15"/>
      <c r="BV96" s="15"/>
      <c r="BW96" s="15"/>
      <c r="BX96" s="199"/>
      <c r="BY96" s="199"/>
      <c r="BZ96" s="122"/>
      <c r="CA96" s="122"/>
      <c r="CB96" s="122"/>
      <c r="CC96" s="122"/>
      <c r="CD96" s="122"/>
      <c r="CE96" s="15"/>
      <c r="CF96" s="122"/>
      <c r="CG96" s="122"/>
      <c r="CH96" s="122"/>
      <c r="CI96" s="122"/>
      <c r="CJ96" s="121"/>
      <c r="CK96" s="121"/>
    </row>
    <row r="97" spans="1:196" ht="34.799999999999997" x14ac:dyDescent="0.25">
      <c r="A97" s="36">
        <v>95</v>
      </c>
      <c r="B97" s="139" t="s">
        <v>608</v>
      </c>
      <c r="C97" s="99" t="s">
        <v>786</v>
      </c>
      <c r="D97" s="110" t="s">
        <v>787</v>
      </c>
      <c r="H97" s="111">
        <v>54490</v>
      </c>
      <c r="I97" s="111">
        <v>23707</v>
      </c>
      <c r="J97" s="112" t="s">
        <v>646</v>
      </c>
      <c r="K97" s="112" t="s">
        <v>647</v>
      </c>
      <c r="L97" s="112" t="s">
        <v>109</v>
      </c>
      <c r="M97" s="111" t="s">
        <v>236</v>
      </c>
      <c r="N97" s="100" t="s">
        <v>788</v>
      </c>
      <c r="O97" s="94" t="s">
        <v>174</v>
      </c>
      <c r="P97" s="94" t="s">
        <v>119</v>
      </c>
      <c r="Q97" s="98" t="s">
        <v>114</v>
      </c>
      <c r="R97" s="94" t="s">
        <v>119</v>
      </c>
      <c r="S97" s="111">
        <v>1026282016</v>
      </c>
      <c r="T97" s="94" t="s">
        <v>254</v>
      </c>
      <c r="U97" s="94">
        <v>2105</v>
      </c>
      <c r="V97" s="94" t="s">
        <v>408</v>
      </c>
      <c r="W97" s="40">
        <v>457</v>
      </c>
      <c r="X97" s="95">
        <v>44251</v>
      </c>
      <c r="Y97" s="96">
        <v>27240000</v>
      </c>
      <c r="Z97" s="178">
        <v>13620000</v>
      </c>
      <c r="AA97" s="173">
        <f t="shared" ref="AA97" si="41">Z97/AD97</f>
        <v>2270000</v>
      </c>
      <c r="AB97" s="40">
        <v>521</v>
      </c>
      <c r="AC97" s="108" t="s">
        <v>738</v>
      </c>
      <c r="AD97" s="40">
        <v>6</v>
      </c>
      <c r="AE97" s="69" t="s">
        <v>111</v>
      </c>
      <c r="AF97" s="108">
        <v>44266</v>
      </c>
      <c r="AG97" s="108">
        <v>44449</v>
      </c>
      <c r="AH97" s="40" t="s">
        <v>112</v>
      </c>
      <c r="AI97" s="226" t="s">
        <v>738</v>
      </c>
      <c r="AJ97" s="94" t="s">
        <v>754</v>
      </c>
      <c r="AK97" s="94" t="s">
        <v>113</v>
      </c>
      <c r="AL97" s="125" t="s">
        <v>738</v>
      </c>
      <c r="AM97" s="26" t="s">
        <v>257</v>
      </c>
      <c r="AN97" s="111" t="s">
        <v>111</v>
      </c>
      <c r="AO97" s="111" t="s">
        <v>111</v>
      </c>
      <c r="AP97" s="197" t="s">
        <v>111</v>
      </c>
      <c r="AQ97" s="111" t="s">
        <v>111</v>
      </c>
      <c r="AR97" s="111" t="s">
        <v>2</v>
      </c>
      <c r="AS97" s="228">
        <v>9652614</v>
      </c>
      <c r="AT97" s="111" t="s">
        <v>789</v>
      </c>
      <c r="AU97" s="23"/>
      <c r="AV97" s="23"/>
      <c r="AW97" s="23"/>
      <c r="AX97" s="23"/>
      <c r="AY97" s="23"/>
      <c r="AZ97" s="23"/>
      <c r="BA97" s="23"/>
      <c r="BB97" s="184">
        <f t="shared" si="22"/>
        <v>0</v>
      </c>
      <c r="BC97" s="97">
        <f t="shared" ref="BC97:BC102" si="42">BB97+Z97</f>
        <v>13620000</v>
      </c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124">
        <f t="shared" si="18"/>
        <v>44449</v>
      </c>
      <c r="BU97" s="23"/>
      <c r="BV97" s="23"/>
      <c r="BW97" s="217" t="s">
        <v>114</v>
      </c>
      <c r="BX97" s="23"/>
      <c r="BY97" s="23"/>
      <c r="BZ97" s="23"/>
      <c r="CA97" s="20"/>
      <c r="CB97" s="20"/>
      <c r="CC97" s="20"/>
      <c r="CD97" s="20"/>
      <c r="CE97" s="227" t="s">
        <v>738</v>
      </c>
      <c r="CF97" s="190" t="s">
        <v>115</v>
      </c>
      <c r="CG97" s="98">
        <v>1</v>
      </c>
      <c r="CH97" s="126" t="str">
        <f t="shared" ref="CH97:CH98" ca="1" si="43">IF(BT97&lt;TODAY(),"TERMINADO","EN EJECUCION")</f>
        <v>EN EJECUCION</v>
      </c>
      <c r="CI97" s="127">
        <f t="shared" ref="CI97:CI98" ca="1" si="44">IF(BT97-$CM$1&lt;0,"EJECUTADO",BT97-$CM$1+1)</f>
        <v>144</v>
      </c>
      <c r="CJ97" s="21"/>
      <c r="CK97" s="202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</row>
    <row r="98" spans="1:196" ht="34.799999999999997" x14ac:dyDescent="0.25">
      <c r="A98" s="36">
        <v>96</v>
      </c>
      <c r="B98" s="98" t="s">
        <v>467</v>
      </c>
      <c r="C98" s="99" t="s">
        <v>790</v>
      </c>
      <c r="D98" s="107" t="s">
        <v>791</v>
      </c>
      <c r="E98" s="9"/>
      <c r="F98" s="10"/>
      <c r="G98" s="9"/>
      <c r="H98" s="98">
        <v>54508</v>
      </c>
      <c r="I98" s="98">
        <v>24422</v>
      </c>
      <c r="J98" s="101" t="s">
        <v>646</v>
      </c>
      <c r="K98" s="101" t="s">
        <v>647</v>
      </c>
      <c r="L98" s="101" t="s">
        <v>116</v>
      </c>
      <c r="M98" s="98" t="s">
        <v>236</v>
      </c>
      <c r="N98" s="12" t="s">
        <v>771</v>
      </c>
      <c r="O98" s="94" t="s">
        <v>174</v>
      </c>
      <c r="P98" s="94" t="s">
        <v>166</v>
      </c>
      <c r="Q98" s="98" t="s">
        <v>114</v>
      </c>
      <c r="R98" s="10" t="s">
        <v>166</v>
      </c>
      <c r="S98" s="111">
        <v>52445223</v>
      </c>
      <c r="T98" s="98" t="s">
        <v>254</v>
      </c>
      <c r="U98" s="98">
        <v>2105</v>
      </c>
      <c r="V98" s="98" t="s">
        <v>408</v>
      </c>
      <c r="W98" s="40">
        <v>457</v>
      </c>
      <c r="X98" s="102">
        <v>44251</v>
      </c>
      <c r="Y98" s="103">
        <v>27240000</v>
      </c>
      <c r="Z98" s="175">
        <v>13620000</v>
      </c>
      <c r="AA98" s="174">
        <f t="shared" ref="AA98" si="45">Z98/AD98</f>
        <v>2270000</v>
      </c>
      <c r="AB98" s="40">
        <v>524</v>
      </c>
      <c r="AC98" s="108" t="s">
        <v>773</v>
      </c>
      <c r="AD98" s="40">
        <v>6</v>
      </c>
      <c r="AE98" s="69" t="s">
        <v>111</v>
      </c>
      <c r="AF98" s="108">
        <v>44272</v>
      </c>
      <c r="AG98" s="108">
        <v>44455</v>
      </c>
      <c r="AH98" s="128" t="s">
        <v>120</v>
      </c>
      <c r="AI98" s="108" t="s">
        <v>531</v>
      </c>
      <c r="AJ98" s="98" t="s">
        <v>792</v>
      </c>
      <c r="AK98" s="98" t="s">
        <v>113</v>
      </c>
      <c r="AL98" s="102" t="s">
        <v>775</v>
      </c>
      <c r="AM98" s="10" t="s">
        <v>257</v>
      </c>
      <c r="AN98" s="98" t="s">
        <v>111</v>
      </c>
      <c r="AO98" s="98" t="s">
        <v>111</v>
      </c>
      <c r="AP98" s="98" t="s">
        <v>111</v>
      </c>
      <c r="AQ98" s="98" t="s">
        <v>111</v>
      </c>
      <c r="AR98" s="98" t="s">
        <v>673</v>
      </c>
      <c r="AS98" s="224">
        <v>72152335</v>
      </c>
      <c r="AT98" s="98" t="s">
        <v>776</v>
      </c>
      <c r="AU98" s="20"/>
      <c r="AV98" s="20"/>
      <c r="AW98" s="20"/>
      <c r="AX98" s="20"/>
      <c r="AY98" s="20"/>
      <c r="AZ98" s="20"/>
      <c r="BA98" s="20"/>
      <c r="BB98" s="106">
        <f t="shared" si="22"/>
        <v>0</v>
      </c>
      <c r="BC98" s="106">
        <f t="shared" si="42"/>
        <v>13620000</v>
      </c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119">
        <f t="shared" si="18"/>
        <v>44455</v>
      </c>
      <c r="BU98" s="20"/>
      <c r="BV98" s="20"/>
      <c r="BW98" s="189" t="s">
        <v>114</v>
      </c>
      <c r="BX98" s="20"/>
      <c r="BY98" s="20"/>
      <c r="BZ98" s="20"/>
      <c r="CA98" s="225"/>
      <c r="CB98" s="136"/>
      <c r="CC98" s="136"/>
      <c r="CD98" s="136"/>
      <c r="CE98" s="105" t="s">
        <v>775</v>
      </c>
      <c r="CF98" s="139" t="s">
        <v>115</v>
      </c>
      <c r="CG98" s="139">
        <v>5</v>
      </c>
      <c r="CH98" s="78" t="str">
        <f t="shared" ca="1" si="43"/>
        <v>EN EJECUCION</v>
      </c>
      <c r="CI98" s="67">
        <f t="shared" ca="1" si="44"/>
        <v>150</v>
      </c>
      <c r="CJ98" s="134"/>
      <c r="CK98" s="134"/>
      <c r="CL98" s="251">
        <v>1</v>
      </c>
    </row>
    <row r="99" spans="1:196" ht="34.799999999999997" x14ac:dyDescent="0.25">
      <c r="A99" s="36">
        <v>97</v>
      </c>
      <c r="B99" s="111" t="s">
        <v>793</v>
      </c>
      <c r="C99" s="114" t="s">
        <v>794</v>
      </c>
      <c r="D99" s="107" t="s">
        <v>795</v>
      </c>
      <c r="E99" s="9"/>
      <c r="F99" s="10"/>
      <c r="G99" s="9"/>
      <c r="H99" s="111">
        <v>54563</v>
      </c>
      <c r="I99" s="111">
        <v>24037</v>
      </c>
      <c r="J99" s="112" t="s">
        <v>646</v>
      </c>
      <c r="K99" s="112" t="s">
        <v>647</v>
      </c>
      <c r="L99" s="112" t="s">
        <v>109</v>
      </c>
      <c r="M99" s="111" t="s">
        <v>236</v>
      </c>
      <c r="N99" s="24" t="s">
        <v>796</v>
      </c>
      <c r="O99" s="94" t="s">
        <v>174</v>
      </c>
      <c r="P99" s="111" t="s">
        <v>13</v>
      </c>
      <c r="Q99" s="111" t="s">
        <v>114</v>
      </c>
      <c r="R99" s="111" t="s">
        <v>13</v>
      </c>
      <c r="S99" s="111">
        <v>1112905112</v>
      </c>
      <c r="T99" s="111" t="s">
        <v>254</v>
      </c>
      <c r="U99" s="111">
        <v>2105</v>
      </c>
      <c r="V99" s="111" t="s">
        <v>408</v>
      </c>
      <c r="W99" s="94">
        <v>447</v>
      </c>
      <c r="X99" s="115">
        <v>44251</v>
      </c>
      <c r="Y99" s="116">
        <v>43800000</v>
      </c>
      <c r="Z99" s="176">
        <v>43800000</v>
      </c>
      <c r="AA99" s="176" t="s">
        <v>797</v>
      </c>
      <c r="AB99" s="94">
        <v>525</v>
      </c>
      <c r="AC99" s="108" t="s">
        <v>773</v>
      </c>
      <c r="AD99" s="40">
        <v>6</v>
      </c>
      <c r="AE99" s="69" t="s">
        <v>111</v>
      </c>
      <c r="AF99" s="108">
        <v>44271</v>
      </c>
      <c r="AG99" s="108">
        <v>44456</v>
      </c>
      <c r="AH99" s="40" t="s">
        <v>120</v>
      </c>
      <c r="AI99" s="229" t="s">
        <v>773</v>
      </c>
      <c r="AJ99" s="143" t="s">
        <v>798</v>
      </c>
      <c r="AK99" s="143" t="s">
        <v>113</v>
      </c>
      <c r="AL99" s="188" t="s">
        <v>773</v>
      </c>
      <c r="AM99" s="230" t="s">
        <v>257</v>
      </c>
      <c r="AN99" s="139" t="s">
        <v>111</v>
      </c>
      <c r="AO99" s="139" t="s">
        <v>111</v>
      </c>
      <c r="AP99" s="139" t="s">
        <v>111</v>
      </c>
      <c r="AQ99" s="139" t="s">
        <v>111</v>
      </c>
      <c r="AR99" s="143" t="s">
        <v>0</v>
      </c>
      <c r="AS99" s="145">
        <v>93290908</v>
      </c>
      <c r="AT99" s="233" t="s">
        <v>111</v>
      </c>
      <c r="AU99" s="146"/>
      <c r="AV99" s="146"/>
      <c r="AW99" s="146"/>
      <c r="AX99" s="146"/>
      <c r="AY99" s="146"/>
      <c r="AZ99" s="146"/>
      <c r="BA99" s="146"/>
      <c r="BB99" s="201">
        <f t="shared" si="22"/>
        <v>0</v>
      </c>
      <c r="BC99" s="206">
        <f t="shared" si="42"/>
        <v>43800000</v>
      </c>
      <c r="BD99" s="146"/>
      <c r="BE99" s="146"/>
      <c r="BF99" s="146"/>
      <c r="BG99" s="146"/>
      <c r="BH99" s="146"/>
      <c r="BI99" s="146"/>
      <c r="BJ99" s="146"/>
      <c r="BK99" s="234"/>
      <c r="BL99" s="146"/>
      <c r="BM99" s="146"/>
      <c r="BN99" s="146"/>
      <c r="BO99" s="146"/>
      <c r="BP99" s="146"/>
      <c r="BQ99" s="146"/>
      <c r="BR99" s="146"/>
      <c r="BS99" s="146"/>
      <c r="BT99" s="235">
        <f t="shared" si="18"/>
        <v>44456</v>
      </c>
      <c r="BU99" s="146"/>
      <c r="BV99" s="146"/>
      <c r="BW99" s="236" t="s">
        <v>114</v>
      </c>
      <c r="BX99" s="146"/>
      <c r="BY99" s="146"/>
      <c r="BZ99" s="136"/>
      <c r="CA99" s="20"/>
      <c r="CB99" s="20"/>
      <c r="CC99" s="20"/>
      <c r="CD99" s="20"/>
      <c r="CE99" s="200" t="s">
        <v>773</v>
      </c>
      <c r="CF99" s="98" t="s">
        <v>115</v>
      </c>
      <c r="CG99" s="98">
        <v>1</v>
      </c>
      <c r="CH99" s="126" t="str">
        <f t="shared" ref="CH99:CH101" ca="1" si="46">IF(BT99&lt;TODAY(),"TERMINADO","EN EJECUCION")</f>
        <v>EN EJECUCION</v>
      </c>
      <c r="CI99" s="127">
        <f t="shared" ref="CI99:CI101" ca="1" si="47">IF(BT99-$CM$1&lt;0,"EJECUTADO",BT99-$CM$1+1)</f>
        <v>151</v>
      </c>
      <c r="CJ99" s="21"/>
      <c r="CK99" s="21"/>
    </row>
    <row r="100" spans="1:196" s="169" customFormat="1" ht="34.799999999999997" x14ac:dyDescent="0.25">
      <c r="A100" s="357">
        <v>98</v>
      </c>
      <c r="B100" s="291" t="s">
        <v>709</v>
      </c>
      <c r="C100" s="327" t="s">
        <v>799</v>
      </c>
      <c r="D100" s="195" t="s">
        <v>800</v>
      </c>
      <c r="E100" s="328"/>
      <c r="F100" s="107"/>
      <c r="G100" s="358"/>
      <c r="H100" s="291">
        <v>54407</v>
      </c>
      <c r="I100" s="291">
        <v>25380</v>
      </c>
      <c r="J100" s="329" t="s">
        <v>646</v>
      </c>
      <c r="K100" s="329" t="s">
        <v>647</v>
      </c>
      <c r="L100" s="329" t="s">
        <v>109</v>
      </c>
      <c r="M100" s="291" t="s">
        <v>236</v>
      </c>
      <c r="N100" s="350" t="s">
        <v>801</v>
      </c>
      <c r="O100" s="291" t="s">
        <v>174</v>
      </c>
      <c r="P100" s="291" t="s">
        <v>133</v>
      </c>
      <c r="Q100" s="291" t="s">
        <v>114</v>
      </c>
      <c r="R100" s="291" t="s">
        <v>133</v>
      </c>
      <c r="S100" s="291">
        <v>1051818449</v>
      </c>
      <c r="T100" s="291" t="s">
        <v>254</v>
      </c>
      <c r="U100" s="291">
        <v>2105</v>
      </c>
      <c r="V100" s="291" t="s">
        <v>408</v>
      </c>
      <c r="W100" s="291">
        <v>458</v>
      </c>
      <c r="X100" s="359">
        <v>44258</v>
      </c>
      <c r="Y100" s="330">
        <v>200880000</v>
      </c>
      <c r="Z100" s="209">
        <v>33480000</v>
      </c>
      <c r="AA100" s="209">
        <v>5580000</v>
      </c>
      <c r="AB100" s="291">
        <v>527</v>
      </c>
      <c r="AC100" s="360" t="s">
        <v>775</v>
      </c>
      <c r="AD100" s="361">
        <v>6</v>
      </c>
      <c r="AE100" s="362" t="s">
        <v>111</v>
      </c>
      <c r="AF100" s="208">
        <v>44272</v>
      </c>
      <c r="AG100" s="208">
        <v>44455</v>
      </c>
      <c r="AH100" s="361" t="s">
        <v>112</v>
      </c>
      <c r="AI100" s="208" t="s">
        <v>773</v>
      </c>
      <c r="AJ100" s="84" t="s">
        <v>802</v>
      </c>
      <c r="AK100" s="84" t="s">
        <v>113</v>
      </c>
      <c r="AL100" s="293" t="s">
        <v>775</v>
      </c>
      <c r="AM100" s="107" t="s">
        <v>257</v>
      </c>
      <c r="AN100" s="291" t="s">
        <v>111</v>
      </c>
      <c r="AO100" s="313" t="s">
        <v>111</v>
      </c>
      <c r="AP100" s="313" t="s">
        <v>111</v>
      </c>
      <c r="AQ100" s="313" t="s">
        <v>111</v>
      </c>
      <c r="AR100" s="286" t="s">
        <v>1</v>
      </c>
      <c r="AS100" s="274">
        <v>19369960</v>
      </c>
      <c r="AT100" s="363" t="s">
        <v>803</v>
      </c>
      <c r="AU100" s="364"/>
      <c r="AV100" s="364"/>
      <c r="AW100" s="364"/>
      <c r="AX100" s="364"/>
      <c r="AY100" s="364"/>
      <c r="AZ100" s="364"/>
      <c r="BA100" s="364"/>
      <c r="BB100" s="340">
        <f t="shared" si="22"/>
        <v>0</v>
      </c>
      <c r="BC100" s="269">
        <f t="shared" si="42"/>
        <v>33480000</v>
      </c>
      <c r="BD100" s="364"/>
      <c r="BE100" s="364"/>
      <c r="BF100" s="364"/>
      <c r="BG100" s="364"/>
      <c r="BH100" s="364"/>
      <c r="BI100" s="364"/>
      <c r="BJ100" s="364"/>
      <c r="BK100" s="364"/>
      <c r="BL100" s="364"/>
      <c r="BM100" s="364"/>
      <c r="BN100" s="364"/>
      <c r="BO100" s="364"/>
      <c r="BP100" s="364"/>
      <c r="BQ100" s="364"/>
      <c r="BR100" s="364"/>
      <c r="BS100" s="364"/>
      <c r="BT100" s="353">
        <f t="shared" si="18"/>
        <v>44455</v>
      </c>
      <c r="BU100" s="364"/>
      <c r="BV100" s="364"/>
      <c r="BW100" s="354" t="s">
        <v>114</v>
      </c>
      <c r="BX100" s="364"/>
      <c r="BY100" s="364"/>
      <c r="BZ100" s="365"/>
      <c r="CA100" s="325"/>
      <c r="CB100" s="325"/>
      <c r="CC100" s="325"/>
      <c r="CD100" s="325"/>
      <c r="CE100" s="200" t="s">
        <v>773</v>
      </c>
      <c r="CF100" s="291" t="s">
        <v>115</v>
      </c>
      <c r="CG100" s="291">
        <v>5</v>
      </c>
      <c r="CH100" s="309" t="str">
        <f t="shared" ca="1" si="46"/>
        <v>EN EJECUCION</v>
      </c>
      <c r="CI100" s="213">
        <f t="shared" ca="1" si="47"/>
        <v>150</v>
      </c>
      <c r="CJ100" s="222"/>
      <c r="CK100" s="222"/>
      <c r="CL100" s="265">
        <v>1</v>
      </c>
    </row>
    <row r="101" spans="1:196" s="169" customFormat="1" ht="79.8" x14ac:dyDescent="0.25">
      <c r="A101" s="366">
        <v>99</v>
      </c>
      <c r="B101" s="345" t="s">
        <v>376</v>
      </c>
      <c r="C101" s="367" t="s">
        <v>804</v>
      </c>
      <c r="D101" s="110" t="s">
        <v>805</v>
      </c>
      <c r="E101" s="368"/>
      <c r="F101" s="110"/>
      <c r="G101" s="368"/>
      <c r="H101" s="369">
        <v>54684</v>
      </c>
      <c r="I101" s="369">
        <v>24224</v>
      </c>
      <c r="J101" s="370" t="s">
        <v>646</v>
      </c>
      <c r="K101" s="370" t="s">
        <v>647</v>
      </c>
      <c r="L101" s="370" t="s">
        <v>109</v>
      </c>
      <c r="M101" s="371" t="s">
        <v>236</v>
      </c>
      <c r="N101" s="344" t="s">
        <v>806</v>
      </c>
      <c r="O101" s="345" t="s">
        <v>174</v>
      </c>
      <c r="P101" s="345" t="s">
        <v>807</v>
      </c>
      <c r="Q101" s="345" t="s">
        <v>114</v>
      </c>
      <c r="R101" s="345" t="s">
        <v>807</v>
      </c>
      <c r="S101" s="345">
        <v>52264611</v>
      </c>
      <c r="T101" s="345" t="s">
        <v>254</v>
      </c>
      <c r="U101" s="345">
        <v>2105</v>
      </c>
      <c r="V101" s="345" t="s">
        <v>408</v>
      </c>
      <c r="W101" s="345">
        <v>429</v>
      </c>
      <c r="X101" s="372">
        <v>44244</v>
      </c>
      <c r="Y101" s="373">
        <v>50040000</v>
      </c>
      <c r="Z101" s="348">
        <v>25020000</v>
      </c>
      <c r="AA101" s="348">
        <v>4170000</v>
      </c>
      <c r="AB101" s="345">
        <v>529</v>
      </c>
      <c r="AC101" s="349" t="s">
        <v>742</v>
      </c>
      <c r="AD101" s="345">
        <v>6</v>
      </c>
      <c r="AE101" s="374" t="s">
        <v>111</v>
      </c>
      <c r="AF101" s="349">
        <v>44274</v>
      </c>
      <c r="AG101" s="349">
        <v>44457</v>
      </c>
      <c r="AH101" s="295" t="s">
        <v>120</v>
      </c>
      <c r="AI101" s="208" t="s">
        <v>808</v>
      </c>
      <c r="AJ101" s="84" t="s">
        <v>809</v>
      </c>
      <c r="AK101" s="84" t="s">
        <v>113</v>
      </c>
      <c r="AL101" s="293" t="s">
        <v>808</v>
      </c>
      <c r="AM101" s="221" t="s">
        <v>257</v>
      </c>
      <c r="AN101" s="363" t="s">
        <v>111</v>
      </c>
      <c r="AO101" s="291" t="s">
        <v>111</v>
      </c>
      <c r="AP101" s="291" t="s">
        <v>111</v>
      </c>
      <c r="AQ101" s="291" t="s">
        <v>111</v>
      </c>
      <c r="AR101" s="291" t="s">
        <v>16</v>
      </c>
      <c r="AS101" s="213">
        <v>1010192128</v>
      </c>
      <c r="AT101" s="291" t="s">
        <v>810</v>
      </c>
      <c r="AU101" s="325"/>
      <c r="AV101" s="325"/>
      <c r="AW101" s="325"/>
      <c r="AX101" s="325"/>
      <c r="AY101" s="325"/>
      <c r="AZ101" s="325"/>
      <c r="BA101" s="325"/>
      <c r="BB101" s="204">
        <f t="shared" si="22"/>
        <v>0</v>
      </c>
      <c r="BC101" s="133">
        <f t="shared" si="42"/>
        <v>25020000</v>
      </c>
      <c r="BD101" s="325"/>
      <c r="BE101" s="375"/>
      <c r="BF101" s="325"/>
      <c r="BG101" s="325"/>
      <c r="BH101" s="325"/>
      <c r="BI101" s="325"/>
      <c r="BJ101" s="325"/>
      <c r="BK101" s="325"/>
      <c r="BL101" s="325"/>
      <c r="BM101" s="325"/>
      <c r="BN101" s="325"/>
      <c r="BO101" s="325"/>
      <c r="BP101" s="325"/>
      <c r="BQ101" s="325"/>
      <c r="BR101" s="325"/>
      <c r="BS101" s="325"/>
      <c r="BT101" s="212">
        <f t="shared" si="18"/>
        <v>44457</v>
      </c>
      <c r="BU101" s="325"/>
      <c r="BV101" s="325"/>
      <c r="BW101" s="300" t="s">
        <v>138</v>
      </c>
      <c r="BX101" s="291" t="s">
        <v>110</v>
      </c>
      <c r="BY101" s="291">
        <v>1010218952</v>
      </c>
      <c r="BZ101" s="212" t="s">
        <v>811</v>
      </c>
      <c r="CA101" s="212" t="s">
        <v>812</v>
      </c>
      <c r="CB101" s="212" t="s">
        <v>113</v>
      </c>
      <c r="CC101" s="208">
        <v>44299</v>
      </c>
      <c r="CD101" s="221" t="s">
        <v>257</v>
      </c>
      <c r="CE101" s="200" t="s">
        <v>808</v>
      </c>
      <c r="CF101" s="291" t="s">
        <v>115</v>
      </c>
      <c r="CG101" s="291">
        <v>1</v>
      </c>
      <c r="CH101" s="168" t="str">
        <f t="shared" ca="1" si="46"/>
        <v>EN EJECUCION</v>
      </c>
      <c r="CI101" s="162">
        <f t="shared" ca="1" si="47"/>
        <v>152</v>
      </c>
      <c r="CJ101" s="222"/>
      <c r="CK101" s="222"/>
    </row>
    <row r="102" spans="1:196" s="169" customFormat="1" ht="92.4" x14ac:dyDescent="0.25">
      <c r="A102" s="257">
        <v>100</v>
      </c>
      <c r="B102" s="291" t="s">
        <v>813</v>
      </c>
      <c r="C102" s="327" t="s">
        <v>814</v>
      </c>
      <c r="D102" s="107" t="s">
        <v>815</v>
      </c>
      <c r="E102" s="222"/>
      <c r="F102" s="376"/>
      <c r="G102" s="222"/>
      <c r="H102" s="291">
        <v>54808</v>
      </c>
      <c r="I102" s="291">
        <v>23717</v>
      </c>
      <c r="J102" s="329" t="s">
        <v>646</v>
      </c>
      <c r="K102" s="329" t="s">
        <v>647</v>
      </c>
      <c r="L102" s="329" t="s">
        <v>109</v>
      </c>
      <c r="M102" s="291" t="s">
        <v>236</v>
      </c>
      <c r="N102" s="377" t="s">
        <v>816</v>
      </c>
      <c r="O102" s="311" t="s">
        <v>174</v>
      </c>
      <c r="P102" s="345" t="s">
        <v>817</v>
      </c>
      <c r="Q102" s="345" t="s">
        <v>114</v>
      </c>
      <c r="R102" s="345" t="s">
        <v>817</v>
      </c>
      <c r="S102" s="369">
        <v>1030633297</v>
      </c>
      <c r="T102" s="378" t="s">
        <v>265</v>
      </c>
      <c r="U102" s="345">
        <v>2081</v>
      </c>
      <c r="V102" s="345" t="s">
        <v>402</v>
      </c>
      <c r="W102" s="295">
        <v>463</v>
      </c>
      <c r="X102" s="372" t="s">
        <v>773</v>
      </c>
      <c r="Y102" s="373">
        <v>29700000</v>
      </c>
      <c r="Z102" s="348">
        <v>29700000</v>
      </c>
      <c r="AA102" s="348">
        <v>4950000</v>
      </c>
      <c r="AB102" s="295">
        <v>531</v>
      </c>
      <c r="AC102" s="349" t="s">
        <v>743</v>
      </c>
      <c r="AD102" s="295">
        <v>6</v>
      </c>
      <c r="AE102" s="164" t="s">
        <v>111</v>
      </c>
      <c r="AF102" s="208">
        <v>44279</v>
      </c>
      <c r="AG102" s="208">
        <v>44462</v>
      </c>
      <c r="AH102" s="84" t="s">
        <v>112</v>
      </c>
      <c r="AI102" s="208" t="s">
        <v>743</v>
      </c>
      <c r="AJ102" s="84" t="s">
        <v>818</v>
      </c>
      <c r="AK102" s="84" t="s">
        <v>113</v>
      </c>
      <c r="AL102" s="293" t="s">
        <v>745</v>
      </c>
      <c r="AM102" s="152" t="s">
        <v>257</v>
      </c>
      <c r="AN102" s="291" t="s">
        <v>111</v>
      </c>
      <c r="AO102" s="345" t="s">
        <v>111</v>
      </c>
      <c r="AP102" s="345" t="s">
        <v>111</v>
      </c>
      <c r="AQ102" s="345" t="s">
        <v>111</v>
      </c>
      <c r="AR102" s="295" t="s">
        <v>10</v>
      </c>
      <c r="AS102" s="283">
        <v>1026250398</v>
      </c>
      <c r="AT102" s="345" t="s">
        <v>819</v>
      </c>
      <c r="AU102" s="321"/>
      <c r="AV102" s="321"/>
      <c r="AW102" s="321"/>
      <c r="AX102" s="321"/>
      <c r="AY102" s="321"/>
      <c r="AZ102" s="321"/>
      <c r="BA102" s="321"/>
      <c r="BB102" s="322">
        <f t="shared" si="22"/>
        <v>0</v>
      </c>
      <c r="BC102" s="278">
        <f t="shared" si="42"/>
        <v>29700000</v>
      </c>
      <c r="BD102" s="321"/>
      <c r="BE102" s="321"/>
      <c r="BF102" s="321"/>
      <c r="BG102" s="321"/>
      <c r="BH102" s="321"/>
      <c r="BI102" s="321"/>
      <c r="BJ102" s="321"/>
      <c r="BK102" s="321"/>
      <c r="BL102" s="321"/>
      <c r="BM102" s="324" t="s">
        <v>820</v>
      </c>
      <c r="BN102" s="324" t="s">
        <v>821</v>
      </c>
      <c r="BO102" s="324">
        <v>44287</v>
      </c>
      <c r="BP102" s="324" t="s">
        <v>822</v>
      </c>
      <c r="BQ102" s="321"/>
      <c r="BR102" s="321"/>
      <c r="BS102" s="321"/>
      <c r="BT102" s="324">
        <f t="shared" si="18"/>
        <v>44462</v>
      </c>
      <c r="BU102" s="321"/>
      <c r="BV102" s="379"/>
      <c r="BW102" s="282" t="s">
        <v>114</v>
      </c>
      <c r="BX102" s="321"/>
      <c r="BY102" s="321"/>
      <c r="BZ102" s="321"/>
      <c r="CA102" s="325"/>
      <c r="CB102" s="325"/>
      <c r="CC102" s="325"/>
      <c r="CD102" s="325"/>
      <c r="CE102" s="200" t="s">
        <v>808</v>
      </c>
      <c r="CF102" s="291" t="s">
        <v>115</v>
      </c>
      <c r="CG102" s="291">
        <v>5</v>
      </c>
      <c r="CH102" s="168" t="str">
        <f t="shared" ref="CH102" ca="1" si="48">IF(BT102&lt;TODAY(),"TERMINADO","EN EJECUCION")</f>
        <v>EN EJECUCION</v>
      </c>
      <c r="CI102" s="162">
        <f t="shared" ref="CI102" ca="1" si="49">IF(BT102-$CM$1&lt;0,"EJECUTADO",BT102-$CM$1+1)</f>
        <v>157</v>
      </c>
      <c r="CJ102" s="222"/>
      <c r="CK102" s="222"/>
      <c r="CL102" s="265">
        <v>1</v>
      </c>
    </row>
    <row r="103" spans="1:196" s="17" customFormat="1" x14ac:dyDescent="0.25">
      <c r="A103" s="36">
        <v>101</v>
      </c>
      <c r="B103" s="27"/>
      <c r="C103" s="28" t="s">
        <v>823</v>
      </c>
      <c r="D103" s="29"/>
      <c r="E103" s="29"/>
      <c r="F103" s="30"/>
      <c r="G103" s="29"/>
      <c r="H103" s="27"/>
      <c r="I103" s="27"/>
      <c r="J103" s="27"/>
      <c r="K103" s="27"/>
      <c r="L103" s="122"/>
      <c r="M103" s="122"/>
      <c r="N103" s="185"/>
      <c r="O103" s="122"/>
      <c r="P103" s="122"/>
      <c r="Q103" s="122"/>
      <c r="R103" s="121"/>
      <c r="S103" s="122"/>
      <c r="T103" s="186"/>
      <c r="U103" s="122"/>
      <c r="V103" s="122"/>
      <c r="W103" s="122"/>
      <c r="X103" s="187"/>
      <c r="Y103" s="29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9"/>
      <c r="AL103" s="29"/>
      <c r="AM103" s="29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130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9"/>
      <c r="CK103" s="29"/>
    </row>
    <row r="104" spans="1:196" ht="45.6" x14ac:dyDescent="0.25">
      <c r="A104" s="36">
        <v>102</v>
      </c>
      <c r="B104" s="98" t="s">
        <v>296</v>
      </c>
      <c r="C104" s="99" t="s">
        <v>824</v>
      </c>
      <c r="D104" s="107" t="s">
        <v>825</v>
      </c>
      <c r="E104" s="21"/>
      <c r="F104" s="22"/>
      <c r="G104" s="21"/>
      <c r="H104" s="98">
        <v>54634</v>
      </c>
      <c r="I104" s="98">
        <v>23709</v>
      </c>
      <c r="J104" s="101" t="s">
        <v>646</v>
      </c>
      <c r="K104" s="141" t="s">
        <v>647</v>
      </c>
      <c r="L104" s="101" t="s">
        <v>109</v>
      </c>
      <c r="M104" s="98" t="s">
        <v>236</v>
      </c>
      <c r="N104" s="24" t="s">
        <v>826</v>
      </c>
      <c r="O104" s="111" t="s">
        <v>174</v>
      </c>
      <c r="P104" s="111" t="s">
        <v>827</v>
      </c>
      <c r="Q104" s="111" t="s">
        <v>114</v>
      </c>
      <c r="R104" s="111" t="s">
        <v>827</v>
      </c>
      <c r="S104" s="111">
        <v>79463678</v>
      </c>
      <c r="T104" s="111" t="s">
        <v>254</v>
      </c>
      <c r="U104" s="111">
        <v>2105</v>
      </c>
      <c r="V104" s="111" t="s">
        <v>408</v>
      </c>
      <c r="W104" s="111">
        <v>410</v>
      </c>
      <c r="X104" s="125">
        <v>44237</v>
      </c>
      <c r="Y104" s="237">
        <v>200880000</v>
      </c>
      <c r="Z104" s="176">
        <v>33480000</v>
      </c>
      <c r="AA104" s="176">
        <v>5580000</v>
      </c>
      <c r="AB104" s="94">
        <v>518</v>
      </c>
      <c r="AC104" s="226" t="s">
        <v>742</v>
      </c>
      <c r="AD104" s="94">
        <v>6</v>
      </c>
      <c r="AE104" s="159" t="s">
        <v>111</v>
      </c>
      <c r="AF104" s="226">
        <v>44274</v>
      </c>
      <c r="AG104" s="226">
        <v>44457</v>
      </c>
      <c r="AH104" s="94" t="s">
        <v>120</v>
      </c>
      <c r="AI104" s="226" t="s">
        <v>808</v>
      </c>
      <c r="AJ104" s="94" t="s">
        <v>828</v>
      </c>
      <c r="AK104" s="94" t="s">
        <v>113</v>
      </c>
      <c r="AL104" s="125" t="s">
        <v>808</v>
      </c>
      <c r="AM104" s="26" t="s">
        <v>257</v>
      </c>
      <c r="AN104" s="111" t="s">
        <v>111</v>
      </c>
      <c r="AO104" s="111" t="s">
        <v>111</v>
      </c>
      <c r="AP104" s="111" t="s">
        <v>111</v>
      </c>
      <c r="AQ104" s="111" t="s">
        <v>111</v>
      </c>
      <c r="AR104" s="94" t="s">
        <v>0</v>
      </c>
      <c r="AS104" s="132">
        <v>93290908</v>
      </c>
      <c r="AT104" s="216" t="s">
        <v>111</v>
      </c>
      <c r="AU104" s="20"/>
      <c r="AV104" s="20"/>
      <c r="AW104" s="20"/>
      <c r="AX104" s="20"/>
      <c r="AY104" s="20"/>
      <c r="AZ104" s="20"/>
      <c r="BA104" s="20"/>
      <c r="BB104" s="106">
        <f t="shared" si="22"/>
        <v>0</v>
      </c>
      <c r="BC104" s="73">
        <f t="shared" ref="BC104:BC112" si="50">BB104+Z104</f>
        <v>33480000</v>
      </c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119">
        <f t="shared" ref="BT104:BT112" si="51">IF(BL104&lt;&gt;"",BL104,IF(BI104&lt;&gt;"",BI104,IF(BF104&lt;&gt;"",BF104,IF(AG104&lt;&gt;"",AG104,"SIN FECHA DE TERMINACION"))))</f>
        <v>44457</v>
      </c>
      <c r="BU104" s="20"/>
      <c r="BV104" s="120"/>
      <c r="BW104" s="55" t="s">
        <v>114</v>
      </c>
      <c r="BX104" s="20"/>
      <c r="BY104" s="20"/>
      <c r="BZ104" s="20"/>
      <c r="CA104" s="20"/>
      <c r="CB104" s="20"/>
      <c r="CC104" s="20"/>
      <c r="CD104" s="20"/>
      <c r="CE104" s="200" t="s">
        <v>829</v>
      </c>
      <c r="CF104" s="98" t="s">
        <v>115</v>
      </c>
      <c r="CG104" s="98">
        <v>1</v>
      </c>
      <c r="CH104" s="126" t="str">
        <f t="shared" ref="CH104:CH107" ca="1" si="52">IF(BT104&lt;TODAY(),"TERMINADO","EN EJECUCION")</f>
        <v>EN EJECUCION</v>
      </c>
      <c r="CI104" s="127">
        <f t="shared" ref="CI104:CI107" ca="1" si="53">IF(BT104-$CM$1&lt;0,"EJECUTADO",BT104-$CM$1+1)</f>
        <v>152</v>
      </c>
      <c r="CJ104" s="21"/>
      <c r="CK104" s="21"/>
    </row>
    <row r="105" spans="1:196" s="169" customFormat="1" ht="34.200000000000003" x14ac:dyDescent="0.25">
      <c r="A105" s="257">
        <v>103</v>
      </c>
      <c r="B105" s="291" t="s">
        <v>830</v>
      </c>
      <c r="C105" s="327" t="s">
        <v>831</v>
      </c>
      <c r="D105" s="107" t="s">
        <v>832</v>
      </c>
      <c r="E105" s="222"/>
      <c r="F105" s="376"/>
      <c r="G105" s="222"/>
      <c r="H105" s="291">
        <v>54444</v>
      </c>
      <c r="I105" s="291">
        <v>23758</v>
      </c>
      <c r="J105" s="329" t="s">
        <v>646</v>
      </c>
      <c r="K105" s="329" t="s">
        <v>647</v>
      </c>
      <c r="L105" s="380" t="s">
        <v>109</v>
      </c>
      <c r="M105" s="381" t="s">
        <v>236</v>
      </c>
      <c r="N105" s="350" t="s">
        <v>833</v>
      </c>
      <c r="O105" s="291" t="s">
        <v>174</v>
      </c>
      <c r="P105" s="291" t="s">
        <v>834</v>
      </c>
      <c r="Q105" s="291" t="s">
        <v>114</v>
      </c>
      <c r="R105" s="291" t="s">
        <v>835</v>
      </c>
      <c r="S105" s="291">
        <v>79971582</v>
      </c>
      <c r="T105" s="291" t="s">
        <v>254</v>
      </c>
      <c r="U105" s="291">
        <v>2105</v>
      </c>
      <c r="V105" s="291" t="s">
        <v>408</v>
      </c>
      <c r="W105" s="291">
        <v>459</v>
      </c>
      <c r="X105" s="293" t="s">
        <v>836</v>
      </c>
      <c r="Y105" s="330">
        <v>33480000</v>
      </c>
      <c r="Z105" s="209">
        <v>33480000</v>
      </c>
      <c r="AA105" s="209">
        <v>5580000</v>
      </c>
      <c r="AB105" s="291">
        <v>532</v>
      </c>
      <c r="AC105" s="208" t="s">
        <v>837</v>
      </c>
      <c r="AD105" s="291">
        <v>6</v>
      </c>
      <c r="AE105" s="208" t="s">
        <v>111</v>
      </c>
      <c r="AF105" s="208">
        <v>44280</v>
      </c>
      <c r="AG105" s="208">
        <v>44463</v>
      </c>
      <c r="AH105" s="291" t="s">
        <v>112</v>
      </c>
      <c r="AI105" s="208" t="s">
        <v>745</v>
      </c>
      <c r="AJ105" s="291" t="s">
        <v>838</v>
      </c>
      <c r="AK105" s="291" t="s">
        <v>113</v>
      </c>
      <c r="AL105" s="338" t="s">
        <v>837</v>
      </c>
      <c r="AM105" s="337" t="s">
        <v>257</v>
      </c>
      <c r="AN105" s="313" t="s">
        <v>111</v>
      </c>
      <c r="AO105" s="313" t="s">
        <v>111</v>
      </c>
      <c r="AP105" s="313" t="s">
        <v>111</v>
      </c>
      <c r="AQ105" s="313" t="s">
        <v>111</v>
      </c>
      <c r="AR105" s="313" t="s">
        <v>13</v>
      </c>
      <c r="AS105" s="382">
        <v>1112905112</v>
      </c>
      <c r="AT105" s="313" t="s">
        <v>839</v>
      </c>
      <c r="AU105" s="365"/>
      <c r="AV105" s="364"/>
      <c r="AW105" s="325"/>
      <c r="AX105" s="325"/>
      <c r="AY105" s="325"/>
      <c r="AZ105" s="325"/>
      <c r="BA105" s="325"/>
      <c r="BB105" s="204">
        <f t="shared" si="22"/>
        <v>0</v>
      </c>
      <c r="BC105" s="133">
        <f t="shared" si="50"/>
        <v>33480000</v>
      </c>
      <c r="BD105" s="325"/>
      <c r="BE105" s="325"/>
      <c r="BF105" s="325"/>
      <c r="BG105" s="325"/>
      <c r="BH105" s="325"/>
      <c r="BI105" s="325"/>
      <c r="BJ105" s="325"/>
      <c r="BK105" s="325"/>
      <c r="BL105" s="325"/>
      <c r="BM105" s="325"/>
      <c r="BN105" s="325"/>
      <c r="BO105" s="325"/>
      <c r="BP105" s="325"/>
      <c r="BQ105" s="325"/>
      <c r="BR105" s="325"/>
      <c r="BS105" s="325"/>
      <c r="BT105" s="212">
        <f t="shared" si="51"/>
        <v>44463</v>
      </c>
      <c r="BU105" s="325"/>
      <c r="BV105" s="375"/>
      <c r="BW105" s="263" t="s">
        <v>114</v>
      </c>
      <c r="BX105" s="325"/>
      <c r="BY105" s="325"/>
      <c r="BZ105" s="325"/>
      <c r="CA105" s="325"/>
      <c r="CB105" s="325"/>
      <c r="CC105" s="325"/>
      <c r="CD105" s="325"/>
      <c r="CE105" s="200" t="s">
        <v>745</v>
      </c>
      <c r="CF105" s="291" t="s">
        <v>115</v>
      </c>
      <c r="CG105" s="291">
        <v>5</v>
      </c>
      <c r="CH105" s="168" t="str">
        <f t="shared" ca="1" si="52"/>
        <v>EN EJECUCION</v>
      </c>
      <c r="CI105" s="162">
        <f t="shared" ca="1" si="53"/>
        <v>158</v>
      </c>
      <c r="CJ105" s="222"/>
      <c r="CK105" s="222"/>
      <c r="CL105" s="265">
        <v>1</v>
      </c>
    </row>
    <row r="106" spans="1:196" s="169" customFormat="1" ht="57" x14ac:dyDescent="0.25">
      <c r="A106" s="257">
        <v>104</v>
      </c>
      <c r="B106" s="291" t="s">
        <v>316</v>
      </c>
      <c r="C106" s="327" t="s">
        <v>840</v>
      </c>
      <c r="D106" s="110" t="s">
        <v>841</v>
      </c>
      <c r="E106" s="383"/>
      <c r="F106" s="384"/>
      <c r="G106" s="383"/>
      <c r="H106" s="313">
        <v>56032</v>
      </c>
      <c r="I106" s="313">
        <v>24261</v>
      </c>
      <c r="J106" s="385" t="s">
        <v>646</v>
      </c>
      <c r="K106" s="385" t="s">
        <v>647</v>
      </c>
      <c r="L106" s="385" t="s">
        <v>109</v>
      </c>
      <c r="M106" s="369" t="s">
        <v>236</v>
      </c>
      <c r="N106" s="386" t="s">
        <v>319</v>
      </c>
      <c r="O106" s="311" t="s">
        <v>174</v>
      </c>
      <c r="P106" s="369" t="s">
        <v>842</v>
      </c>
      <c r="Q106" s="345" t="s">
        <v>114</v>
      </c>
      <c r="R106" s="345" t="s">
        <v>842</v>
      </c>
      <c r="S106" s="369">
        <v>79824944</v>
      </c>
      <c r="T106" s="387" t="s">
        <v>254</v>
      </c>
      <c r="U106" s="369">
        <v>2105</v>
      </c>
      <c r="V106" s="369" t="s">
        <v>408</v>
      </c>
      <c r="W106" s="295">
        <v>401</v>
      </c>
      <c r="X106" s="388" t="s">
        <v>843</v>
      </c>
      <c r="Y106" s="389">
        <v>204300000</v>
      </c>
      <c r="Z106" s="390">
        <v>13620000</v>
      </c>
      <c r="AA106" s="390">
        <v>2270000</v>
      </c>
      <c r="AB106" s="295">
        <v>533</v>
      </c>
      <c r="AC106" s="349" t="s">
        <v>837</v>
      </c>
      <c r="AD106" s="295">
        <v>6</v>
      </c>
      <c r="AE106" s="276" t="s">
        <v>111</v>
      </c>
      <c r="AF106" s="349">
        <v>44281</v>
      </c>
      <c r="AG106" s="349">
        <v>44464</v>
      </c>
      <c r="AH106" s="295" t="s">
        <v>112</v>
      </c>
      <c r="AI106" s="349" t="s">
        <v>837</v>
      </c>
      <c r="AJ106" s="295" t="s">
        <v>844</v>
      </c>
      <c r="AK106" s="391" t="s">
        <v>113</v>
      </c>
      <c r="AL106" s="293" t="s">
        <v>845</v>
      </c>
      <c r="AM106" s="392" t="s">
        <v>257</v>
      </c>
      <c r="AN106" s="291" t="s">
        <v>111</v>
      </c>
      <c r="AO106" s="291" t="s">
        <v>111</v>
      </c>
      <c r="AP106" s="291" t="s">
        <v>111</v>
      </c>
      <c r="AQ106" s="298" t="s">
        <v>111</v>
      </c>
      <c r="AR106" s="291" t="s">
        <v>846</v>
      </c>
      <c r="AS106" s="162">
        <v>19466050</v>
      </c>
      <c r="AT106" s="291" t="s">
        <v>847</v>
      </c>
      <c r="AU106" s="325"/>
      <c r="AV106" s="325"/>
      <c r="AW106" s="365"/>
      <c r="AX106" s="364"/>
      <c r="AY106" s="364"/>
      <c r="AZ106" s="364"/>
      <c r="BA106" s="364"/>
      <c r="BB106" s="204">
        <f t="shared" si="22"/>
        <v>0</v>
      </c>
      <c r="BC106" s="133">
        <f t="shared" si="50"/>
        <v>13620000</v>
      </c>
      <c r="BD106" s="364"/>
      <c r="BE106" s="364"/>
      <c r="BF106" s="364"/>
      <c r="BG106" s="364"/>
      <c r="BH106" s="364"/>
      <c r="BI106" s="364"/>
      <c r="BJ106" s="364"/>
      <c r="BK106" s="364"/>
      <c r="BL106" s="364"/>
      <c r="BM106" s="364"/>
      <c r="BN106" s="364"/>
      <c r="BO106" s="364"/>
      <c r="BP106" s="364"/>
      <c r="BQ106" s="364"/>
      <c r="BR106" s="364"/>
      <c r="BS106" s="364"/>
      <c r="BT106" s="353">
        <f t="shared" si="51"/>
        <v>44464</v>
      </c>
      <c r="BU106" s="364"/>
      <c r="BV106" s="393"/>
      <c r="BW106" s="263" t="s">
        <v>114</v>
      </c>
      <c r="BX106" s="325"/>
      <c r="BY106" s="325"/>
      <c r="BZ106" s="325"/>
      <c r="CA106" s="325"/>
      <c r="CB106" s="325"/>
      <c r="CC106" s="325"/>
      <c r="CD106" s="325"/>
      <c r="CE106" s="200" t="s">
        <v>837</v>
      </c>
      <c r="CF106" s="291" t="s">
        <v>115</v>
      </c>
      <c r="CG106" s="291">
        <v>5</v>
      </c>
      <c r="CH106" s="309" t="str">
        <f t="shared" ca="1" si="52"/>
        <v>EN EJECUCION</v>
      </c>
      <c r="CI106" s="213">
        <f t="shared" ca="1" si="53"/>
        <v>159</v>
      </c>
      <c r="CJ106" s="222"/>
      <c r="CK106" s="222"/>
      <c r="CL106" s="265">
        <v>1</v>
      </c>
    </row>
    <row r="107" spans="1:196" s="169" customFormat="1" ht="57" x14ac:dyDescent="0.25">
      <c r="A107" s="257">
        <v>105</v>
      </c>
      <c r="B107" s="291" t="s">
        <v>316</v>
      </c>
      <c r="C107" s="327" t="s">
        <v>848</v>
      </c>
      <c r="D107" s="107" t="s">
        <v>849</v>
      </c>
      <c r="E107" s="222"/>
      <c r="F107" s="376"/>
      <c r="G107" s="222"/>
      <c r="H107" s="291">
        <v>56032</v>
      </c>
      <c r="I107" s="291">
        <v>24261</v>
      </c>
      <c r="J107" s="329" t="s">
        <v>646</v>
      </c>
      <c r="K107" s="329" t="s">
        <v>647</v>
      </c>
      <c r="L107" s="329" t="s">
        <v>109</v>
      </c>
      <c r="M107" s="291" t="s">
        <v>236</v>
      </c>
      <c r="N107" s="350" t="s">
        <v>319</v>
      </c>
      <c r="O107" s="286" t="s">
        <v>174</v>
      </c>
      <c r="P107" s="291" t="s">
        <v>850</v>
      </c>
      <c r="Q107" s="291" t="s">
        <v>114</v>
      </c>
      <c r="R107" s="291" t="s">
        <v>850</v>
      </c>
      <c r="S107" s="313">
        <v>79287493</v>
      </c>
      <c r="T107" s="291" t="s">
        <v>254</v>
      </c>
      <c r="U107" s="291">
        <v>2105</v>
      </c>
      <c r="V107" s="291" t="s">
        <v>408</v>
      </c>
      <c r="W107" s="84">
        <v>401</v>
      </c>
      <c r="X107" s="338" t="s">
        <v>843</v>
      </c>
      <c r="Y107" s="330">
        <v>204300000</v>
      </c>
      <c r="Z107" s="209">
        <v>13620000</v>
      </c>
      <c r="AA107" s="209">
        <v>2270000</v>
      </c>
      <c r="AB107" s="84">
        <v>538</v>
      </c>
      <c r="AC107" s="208" t="s">
        <v>851</v>
      </c>
      <c r="AD107" s="84">
        <v>6</v>
      </c>
      <c r="AE107" s="164" t="s">
        <v>111</v>
      </c>
      <c r="AF107" s="208">
        <v>44294</v>
      </c>
      <c r="AG107" s="208">
        <v>44476</v>
      </c>
      <c r="AH107" s="84" t="s">
        <v>112</v>
      </c>
      <c r="AI107" s="342" t="s">
        <v>811</v>
      </c>
      <c r="AJ107" s="286" t="s">
        <v>852</v>
      </c>
      <c r="AK107" s="286" t="s">
        <v>113</v>
      </c>
      <c r="AL107" s="388" t="s">
        <v>851</v>
      </c>
      <c r="AM107" s="394" t="s">
        <v>257</v>
      </c>
      <c r="AN107" s="369" t="s">
        <v>111</v>
      </c>
      <c r="AO107" s="369" t="s">
        <v>111</v>
      </c>
      <c r="AP107" s="369" t="s">
        <v>111</v>
      </c>
      <c r="AQ107" s="369" t="s">
        <v>111</v>
      </c>
      <c r="AR107" s="311" t="s">
        <v>15</v>
      </c>
      <c r="AS107" s="162">
        <v>79951390</v>
      </c>
      <c r="AT107" s="395">
        <v>20215320004583</v>
      </c>
      <c r="AU107" s="396"/>
      <c r="AV107" s="396"/>
      <c r="AW107" s="364"/>
      <c r="AX107" s="364"/>
      <c r="AY107" s="364"/>
      <c r="AZ107" s="364"/>
      <c r="BA107" s="364"/>
      <c r="BB107" s="340">
        <f t="shared" si="22"/>
        <v>0</v>
      </c>
      <c r="BC107" s="133">
        <f t="shared" si="50"/>
        <v>13620000</v>
      </c>
      <c r="BD107" s="364"/>
      <c r="BE107" s="364"/>
      <c r="BF107" s="364"/>
      <c r="BG107" s="364"/>
      <c r="BH107" s="364"/>
      <c r="BI107" s="364"/>
      <c r="BJ107" s="364"/>
      <c r="BK107" s="364"/>
      <c r="BL107" s="364"/>
      <c r="BM107" s="364"/>
      <c r="BN107" s="364"/>
      <c r="BO107" s="364"/>
      <c r="BP107" s="364"/>
      <c r="BQ107" s="364"/>
      <c r="BR107" s="364"/>
      <c r="BS107" s="364"/>
      <c r="BT107" s="353">
        <f t="shared" si="51"/>
        <v>44476</v>
      </c>
      <c r="BU107" s="364"/>
      <c r="BV107" s="393"/>
      <c r="BW107" s="273" t="s">
        <v>114</v>
      </c>
      <c r="BX107" s="364"/>
      <c r="BY107" s="364"/>
      <c r="BZ107" s="364"/>
      <c r="CA107" s="325"/>
      <c r="CB107" s="325"/>
      <c r="CC107" s="325"/>
      <c r="CD107" s="325"/>
      <c r="CE107" s="200" t="s">
        <v>853</v>
      </c>
      <c r="CF107" s="291" t="s">
        <v>115</v>
      </c>
      <c r="CG107" s="291">
        <v>5</v>
      </c>
      <c r="CH107" s="168" t="str">
        <f t="shared" ca="1" si="52"/>
        <v>EN EJECUCION</v>
      </c>
      <c r="CI107" s="162">
        <f t="shared" ca="1" si="53"/>
        <v>171</v>
      </c>
      <c r="CJ107" s="222"/>
      <c r="CK107" s="222"/>
      <c r="CL107" s="265">
        <v>1</v>
      </c>
    </row>
    <row r="108" spans="1:196" s="169" customFormat="1" ht="57" x14ac:dyDescent="0.25">
      <c r="A108" s="257">
        <v>106</v>
      </c>
      <c r="B108" s="291" t="s">
        <v>854</v>
      </c>
      <c r="C108" s="327" t="s">
        <v>855</v>
      </c>
      <c r="D108" s="110" t="s">
        <v>856</v>
      </c>
      <c r="E108" s="383"/>
      <c r="F108" s="384"/>
      <c r="G108" s="383"/>
      <c r="H108" s="313">
        <v>54663</v>
      </c>
      <c r="I108" s="313">
        <v>23763</v>
      </c>
      <c r="J108" s="385" t="s">
        <v>646</v>
      </c>
      <c r="K108" s="385" t="s">
        <v>647</v>
      </c>
      <c r="L108" s="385" t="s">
        <v>109</v>
      </c>
      <c r="M108" s="313" t="s">
        <v>236</v>
      </c>
      <c r="N108" s="397" t="s">
        <v>319</v>
      </c>
      <c r="O108" s="286" t="s">
        <v>174</v>
      </c>
      <c r="P108" s="313" t="s">
        <v>471</v>
      </c>
      <c r="Q108" s="313" t="s">
        <v>114</v>
      </c>
      <c r="R108" s="313" t="s">
        <v>471</v>
      </c>
      <c r="S108" s="313">
        <v>1019113136</v>
      </c>
      <c r="T108" s="313" t="s">
        <v>254</v>
      </c>
      <c r="U108" s="313">
        <v>2105</v>
      </c>
      <c r="V108" s="313" t="s">
        <v>408</v>
      </c>
      <c r="W108" s="286">
        <v>468</v>
      </c>
      <c r="X108" s="338" t="s">
        <v>837</v>
      </c>
      <c r="Y108" s="339">
        <v>13620000</v>
      </c>
      <c r="Z108" s="340">
        <v>13620000</v>
      </c>
      <c r="AA108" s="341">
        <v>2270000</v>
      </c>
      <c r="AB108" s="286">
        <v>535</v>
      </c>
      <c r="AC108" s="342" t="s">
        <v>857</v>
      </c>
      <c r="AD108" s="286">
        <v>6</v>
      </c>
      <c r="AE108" s="267" t="s">
        <v>111</v>
      </c>
      <c r="AF108" s="342">
        <v>44284</v>
      </c>
      <c r="AG108" s="342">
        <v>44467</v>
      </c>
      <c r="AH108" s="312" t="s">
        <v>112</v>
      </c>
      <c r="AI108" s="342" t="s">
        <v>858</v>
      </c>
      <c r="AJ108" s="313" t="s">
        <v>859</v>
      </c>
      <c r="AK108" s="313" t="s">
        <v>113</v>
      </c>
      <c r="AL108" s="338" t="s">
        <v>857</v>
      </c>
      <c r="AM108" s="110" t="s">
        <v>257</v>
      </c>
      <c r="AN108" s="313" t="s">
        <v>111</v>
      </c>
      <c r="AO108" s="313" t="s">
        <v>111</v>
      </c>
      <c r="AP108" s="313" t="s">
        <v>111</v>
      </c>
      <c r="AQ108" s="313" t="s">
        <v>111</v>
      </c>
      <c r="AR108" s="313" t="s">
        <v>673</v>
      </c>
      <c r="AS108" s="398">
        <v>72152335</v>
      </c>
      <c r="AT108" s="313" t="s">
        <v>860</v>
      </c>
      <c r="AU108" s="325"/>
      <c r="AV108" s="325"/>
      <c r="AW108" s="325"/>
      <c r="AX108" s="325"/>
      <c r="AY108" s="325"/>
      <c r="AZ108" s="325"/>
      <c r="BA108" s="325"/>
      <c r="BB108" s="204">
        <f t="shared" si="22"/>
        <v>0</v>
      </c>
      <c r="BC108" s="204">
        <f t="shared" si="50"/>
        <v>13620000</v>
      </c>
      <c r="BD108" s="325"/>
      <c r="BE108" s="325"/>
      <c r="BF108" s="325"/>
      <c r="BG108" s="325"/>
      <c r="BH108" s="325"/>
      <c r="BI108" s="325"/>
      <c r="BJ108" s="325"/>
      <c r="BK108" s="325"/>
      <c r="BL108" s="325"/>
      <c r="BM108" s="325"/>
      <c r="BN108" s="325"/>
      <c r="BO108" s="325"/>
      <c r="BP108" s="325"/>
      <c r="BQ108" s="325"/>
      <c r="BR108" s="325"/>
      <c r="BS108" s="325"/>
      <c r="BT108" s="212">
        <f t="shared" si="51"/>
        <v>44467</v>
      </c>
      <c r="BU108" s="325"/>
      <c r="BV108" s="325"/>
      <c r="BW108" s="300" t="s">
        <v>114</v>
      </c>
      <c r="BX108" s="325"/>
      <c r="BY108" s="325"/>
      <c r="BZ108" s="325"/>
      <c r="CA108" s="365"/>
      <c r="CB108" s="364"/>
      <c r="CC108" s="364"/>
      <c r="CD108" s="364"/>
      <c r="CE108" s="200" t="s">
        <v>857</v>
      </c>
      <c r="CF108" s="291" t="s">
        <v>115</v>
      </c>
      <c r="CG108" s="291">
        <v>1</v>
      </c>
      <c r="CH108" s="168" t="str">
        <f t="shared" ref="CH108:CH110" ca="1" si="54">IF(BT108&lt;TODAY(),"TERMINADO","EN EJECUCION")</f>
        <v>EN EJECUCION</v>
      </c>
      <c r="CI108" s="162">
        <f t="shared" ref="CI108:CI110" ca="1" si="55">IF(BT108-$CM$1&lt;0,"EJECUTADO",BT108-$CM$1+1)</f>
        <v>162</v>
      </c>
      <c r="CJ108" s="383"/>
      <c r="CK108" s="383"/>
    </row>
    <row r="109" spans="1:196" s="405" customFormat="1" ht="57" x14ac:dyDescent="0.25">
      <c r="A109" s="257">
        <v>107</v>
      </c>
      <c r="B109" s="291" t="s">
        <v>861</v>
      </c>
      <c r="C109" s="327" t="s">
        <v>862</v>
      </c>
      <c r="D109" s="291" t="s">
        <v>863</v>
      </c>
      <c r="E109" s="399"/>
      <c r="F109" s="384"/>
      <c r="G109" s="400"/>
      <c r="H109" s="291">
        <v>54687</v>
      </c>
      <c r="I109" s="291">
        <v>24965</v>
      </c>
      <c r="J109" s="329" t="s">
        <v>646</v>
      </c>
      <c r="K109" s="329" t="s">
        <v>647</v>
      </c>
      <c r="L109" s="401" t="s">
        <v>109</v>
      </c>
      <c r="M109" s="343" t="s">
        <v>236</v>
      </c>
      <c r="N109" s="350" t="s">
        <v>864</v>
      </c>
      <c r="O109" s="291" t="s">
        <v>174</v>
      </c>
      <c r="P109" s="291" t="s">
        <v>865</v>
      </c>
      <c r="Q109" s="291" t="s">
        <v>114</v>
      </c>
      <c r="R109" s="291" t="s">
        <v>865</v>
      </c>
      <c r="S109" s="291">
        <v>79951390</v>
      </c>
      <c r="T109" s="291" t="s">
        <v>254</v>
      </c>
      <c r="U109" s="291">
        <v>2105</v>
      </c>
      <c r="V109" s="291" t="s">
        <v>408</v>
      </c>
      <c r="W109" s="291">
        <v>466</v>
      </c>
      <c r="X109" s="293" t="s">
        <v>745</v>
      </c>
      <c r="Y109" s="334">
        <v>43800000</v>
      </c>
      <c r="Z109" s="204">
        <v>43800000</v>
      </c>
      <c r="AA109" s="209">
        <v>7300000</v>
      </c>
      <c r="AB109" s="291">
        <v>537</v>
      </c>
      <c r="AC109" s="208" t="s">
        <v>333</v>
      </c>
      <c r="AD109" s="291">
        <v>6</v>
      </c>
      <c r="AE109" s="208" t="s">
        <v>111</v>
      </c>
      <c r="AF109" s="208">
        <v>44291</v>
      </c>
      <c r="AG109" s="208">
        <v>44473</v>
      </c>
      <c r="AH109" s="291" t="s">
        <v>120</v>
      </c>
      <c r="AI109" s="208" t="s">
        <v>820</v>
      </c>
      <c r="AJ109" s="291" t="s">
        <v>866</v>
      </c>
      <c r="AK109" s="291" t="s">
        <v>113</v>
      </c>
      <c r="AL109" s="338" t="s">
        <v>811</v>
      </c>
      <c r="AM109" s="337" t="s">
        <v>257</v>
      </c>
      <c r="AN109" s="313" t="s">
        <v>111</v>
      </c>
      <c r="AO109" s="313" t="s">
        <v>111</v>
      </c>
      <c r="AP109" s="291" t="s">
        <v>111</v>
      </c>
      <c r="AQ109" s="313" t="s">
        <v>111</v>
      </c>
      <c r="AR109" s="313" t="s">
        <v>13</v>
      </c>
      <c r="AS109" s="382">
        <v>1112905112</v>
      </c>
      <c r="AT109" s="313" t="s">
        <v>867</v>
      </c>
      <c r="AU109" s="402"/>
      <c r="AV109" s="396"/>
      <c r="AW109" s="396"/>
      <c r="AX109" s="396"/>
      <c r="AY109" s="396"/>
      <c r="AZ109" s="396"/>
      <c r="BA109" s="396"/>
      <c r="BB109" s="322">
        <f t="shared" si="22"/>
        <v>0</v>
      </c>
      <c r="BC109" s="133">
        <f t="shared" si="50"/>
        <v>43800000</v>
      </c>
      <c r="BD109" s="396"/>
      <c r="BE109" s="396"/>
      <c r="BF109" s="396"/>
      <c r="BG109" s="396"/>
      <c r="BH109" s="396"/>
      <c r="BI109" s="396"/>
      <c r="BJ109" s="396"/>
      <c r="BK109" s="396"/>
      <c r="BL109" s="396"/>
      <c r="BM109" s="396"/>
      <c r="BN109" s="396"/>
      <c r="BO109" s="396"/>
      <c r="BP109" s="396"/>
      <c r="BQ109" s="396"/>
      <c r="BR109" s="396"/>
      <c r="BS109" s="396"/>
      <c r="BT109" s="403">
        <f t="shared" si="51"/>
        <v>44473</v>
      </c>
      <c r="BU109" s="396"/>
      <c r="BV109" s="396"/>
      <c r="BW109" s="282" t="s">
        <v>114</v>
      </c>
      <c r="BX109" s="396"/>
      <c r="BY109" s="396"/>
      <c r="BZ109" s="396"/>
      <c r="CA109" s="364"/>
      <c r="CB109" s="364"/>
      <c r="CC109" s="364"/>
      <c r="CD109" s="364"/>
      <c r="CE109" s="200" t="s">
        <v>820</v>
      </c>
      <c r="CF109" s="291" t="s">
        <v>115</v>
      </c>
      <c r="CG109" s="404">
        <v>1</v>
      </c>
      <c r="CH109" s="168" t="str">
        <f t="shared" ca="1" si="54"/>
        <v>EN EJECUCION</v>
      </c>
      <c r="CI109" s="162">
        <f t="shared" ca="1" si="55"/>
        <v>168</v>
      </c>
      <c r="CJ109" s="383"/>
      <c r="CK109" s="383"/>
    </row>
    <row r="110" spans="1:196" s="405" customFormat="1" ht="45.6" x14ac:dyDescent="0.25">
      <c r="A110" s="257">
        <v>108</v>
      </c>
      <c r="B110" s="291" t="s">
        <v>868</v>
      </c>
      <c r="C110" s="327">
        <v>63293</v>
      </c>
      <c r="D110" s="369" t="s">
        <v>111</v>
      </c>
      <c r="E110" s="222"/>
      <c r="F110" s="376"/>
      <c r="G110" s="222"/>
      <c r="H110" s="321"/>
      <c r="I110" s="369" t="s">
        <v>111</v>
      </c>
      <c r="J110" s="406" t="s">
        <v>214</v>
      </c>
      <c r="K110" s="406" t="s">
        <v>869</v>
      </c>
      <c r="L110" s="406" t="s">
        <v>194</v>
      </c>
      <c r="M110" s="291" t="s">
        <v>870</v>
      </c>
      <c r="N110" s="344" t="s">
        <v>871</v>
      </c>
      <c r="O110" s="311" t="s">
        <v>195</v>
      </c>
      <c r="P110" s="345" t="s">
        <v>872</v>
      </c>
      <c r="Q110" s="345" t="s">
        <v>114</v>
      </c>
      <c r="R110" s="345" t="s">
        <v>872</v>
      </c>
      <c r="S110" s="369">
        <v>830095213</v>
      </c>
      <c r="T110" s="345" t="s">
        <v>873</v>
      </c>
      <c r="U110" s="369">
        <v>203</v>
      </c>
      <c r="V110" s="369" t="s">
        <v>874</v>
      </c>
      <c r="W110" s="295">
        <v>8</v>
      </c>
      <c r="X110" s="388" t="s">
        <v>875</v>
      </c>
      <c r="Y110" s="347">
        <v>21320000</v>
      </c>
      <c r="Z110" s="322">
        <v>21320000</v>
      </c>
      <c r="AA110" s="348">
        <f>Z110/12</f>
        <v>1776666.6666666667</v>
      </c>
      <c r="AB110" s="295"/>
      <c r="AC110" s="349"/>
      <c r="AD110" s="295">
        <v>12</v>
      </c>
      <c r="AE110" s="276" t="s">
        <v>111</v>
      </c>
      <c r="AF110" s="349">
        <v>44204</v>
      </c>
      <c r="AG110" s="349">
        <v>44568</v>
      </c>
      <c r="AH110" s="295" t="s">
        <v>112</v>
      </c>
      <c r="AI110" s="349" t="s">
        <v>875</v>
      </c>
      <c r="AJ110" s="295" t="s">
        <v>111</v>
      </c>
      <c r="AK110" s="391" t="s">
        <v>111</v>
      </c>
      <c r="AL110" s="208" t="s">
        <v>111</v>
      </c>
      <c r="AM110" s="208" t="s">
        <v>111</v>
      </c>
      <c r="AN110" s="208" t="s">
        <v>111</v>
      </c>
      <c r="AO110" s="208" t="s">
        <v>111</v>
      </c>
      <c r="AP110" s="407" t="s">
        <v>111</v>
      </c>
      <c r="AQ110" s="208" t="s">
        <v>111</v>
      </c>
      <c r="AR110" s="291" t="s">
        <v>14</v>
      </c>
      <c r="AS110" s="162">
        <v>19466050</v>
      </c>
      <c r="AT110" s="207">
        <v>20215320000453</v>
      </c>
      <c r="AU110" s="325"/>
      <c r="AV110" s="325"/>
      <c r="AW110" s="326"/>
      <c r="AX110" s="325"/>
      <c r="AY110" s="325"/>
      <c r="AZ110" s="325"/>
      <c r="BA110" s="325"/>
      <c r="BB110" s="204">
        <f t="shared" si="22"/>
        <v>0</v>
      </c>
      <c r="BC110" s="133">
        <f t="shared" si="50"/>
        <v>21320000</v>
      </c>
      <c r="BD110" s="325"/>
      <c r="BE110" s="325"/>
      <c r="BF110" s="325"/>
      <c r="BG110" s="325"/>
      <c r="BH110" s="325"/>
      <c r="BI110" s="325"/>
      <c r="BJ110" s="325"/>
      <c r="BK110" s="325"/>
      <c r="BL110" s="325"/>
      <c r="BM110" s="325"/>
      <c r="BN110" s="325"/>
      <c r="BO110" s="325"/>
      <c r="BP110" s="325"/>
      <c r="BQ110" s="325"/>
      <c r="BR110" s="325"/>
      <c r="BS110" s="325"/>
      <c r="BT110" s="212">
        <f t="shared" si="51"/>
        <v>44568</v>
      </c>
      <c r="BU110" s="325"/>
      <c r="BV110" s="325"/>
      <c r="BW110" s="263" t="s">
        <v>114</v>
      </c>
      <c r="BX110" s="325"/>
      <c r="BY110" s="325"/>
      <c r="BZ110" s="325"/>
      <c r="CA110" s="325"/>
      <c r="CB110" s="325"/>
      <c r="CC110" s="325"/>
      <c r="CD110" s="325"/>
      <c r="CE110" s="200" t="s">
        <v>111</v>
      </c>
      <c r="CF110" s="291" t="s">
        <v>111</v>
      </c>
      <c r="CG110" s="291" t="s">
        <v>111</v>
      </c>
      <c r="CH110" s="309" t="str">
        <f t="shared" ca="1" si="54"/>
        <v>EN EJECUCION</v>
      </c>
      <c r="CI110" s="213">
        <f t="shared" ca="1" si="55"/>
        <v>263</v>
      </c>
      <c r="CJ110" s="222"/>
      <c r="CK110" s="222"/>
    </row>
    <row r="111" spans="1:196" s="405" customFormat="1" ht="68.400000000000006" x14ac:dyDescent="0.25">
      <c r="A111" s="257">
        <v>109</v>
      </c>
      <c r="B111" s="291" t="s">
        <v>868</v>
      </c>
      <c r="C111" s="327">
        <v>64741</v>
      </c>
      <c r="D111" s="313" t="s">
        <v>111</v>
      </c>
      <c r="E111" s="222"/>
      <c r="F111" s="376"/>
      <c r="G111" s="222"/>
      <c r="H111" s="325"/>
      <c r="I111" s="313" t="s">
        <v>111</v>
      </c>
      <c r="J111" s="329" t="s">
        <v>214</v>
      </c>
      <c r="K111" s="329" t="s">
        <v>869</v>
      </c>
      <c r="L111" s="329" t="s">
        <v>876</v>
      </c>
      <c r="M111" s="291" t="s">
        <v>870</v>
      </c>
      <c r="N111" s="350" t="s">
        <v>877</v>
      </c>
      <c r="O111" s="286" t="s">
        <v>174</v>
      </c>
      <c r="P111" s="291" t="s">
        <v>878</v>
      </c>
      <c r="Q111" s="291" t="s">
        <v>114</v>
      </c>
      <c r="R111" s="291" t="s">
        <v>878</v>
      </c>
      <c r="S111" s="313">
        <v>811044253</v>
      </c>
      <c r="T111" s="291" t="s">
        <v>879</v>
      </c>
      <c r="U111" s="313">
        <v>502</v>
      </c>
      <c r="V111" s="313" t="s">
        <v>880</v>
      </c>
      <c r="W111" s="84">
        <v>418</v>
      </c>
      <c r="X111" s="338" t="s">
        <v>247</v>
      </c>
      <c r="Y111" s="334">
        <v>71259120</v>
      </c>
      <c r="Z111" s="204">
        <v>71259120</v>
      </c>
      <c r="AA111" s="209">
        <f>Z111/8</f>
        <v>8907390</v>
      </c>
      <c r="AB111" s="84">
        <v>470</v>
      </c>
      <c r="AC111" s="208">
        <v>44253</v>
      </c>
      <c r="AD111" s="84">
        <v>8</v>
      </c>
      <c r="AE111" s="164" t="s">
        <v>111</v>
      </c>
      <c r="AF111" s="208" t="s">
        <v>881</v>
      </c>
      <c r="AG111" s="208">
        <v>44494</v>
      </c>
      <c r="AH111" s="84" t="s">
        <v>112</v>
      </c>
      <c r="AI111" s="208" t="s">
        <v>881</v>
      </c>
      <c r="AJ111" s="84" t="s">
        <v>111</v>
      </c>
      <c r="AK111" s="84" t="s">
        <v>111</v>
      </c>
      <c r="AL111" s="349" t="s">
        <v>111</v>
      </c>
      <c r="AM111" s="349" t="s">
        <v>111</v>
      </c>
      <c r="AN111" s="349" t="s">
        <v>111</v>
      </c>
      <c r="AO111" s="349" t="s">
        <v>111</v>
      </c>
      <c r="AP111" s="208" t="s">
        <v>111</v>
      </c>
      <c r="AQ111" s="349" t="s">
        <v>111</v>
      </c>
      <c r="AR111" s="345" t="s">
        <v>2</v>
      </c>
      <c r="AS111" s="408">
        <v>9652614</v>
      </c>
      <c r="AT111" s="275">
        <v>20215320002873</v>
      </c>
      <c r="AU111" s="321"/>
      <c r="AV111" s="321"/>
      <c r="AW111" s="325"/>
      <c r="AX111" s="325"/>
      <c r="AY111" s="325"/>
      <c r="AZ111" s="325"/>
      <c r="BA111" s="325"/>
      <c r="BB111" s="204">
        <f t="shared" si="22"/>
        <v>0</v>
      </c>
      <c r="BC111" s="269">
        <f t="shared" si="50"/>
        <v>71259120</v>
      </c>
      <c r="BD111" s="325"/>
      <c r="BE111" s="325"/>
      <c r="BF111" s="325"/>
      <c r="BG111" s="325"/>
      <c r="BH111" s="325"/>
      <c r="BI111" s="325"/>
      <c r="BJ111" s="325"/>
      <c r="BK111" s="325"/>
      <c r="BL111" s="325"/>
      <c r="BM111" s="325"/>
      <c r="BN111" s="325"/>
      <c r="BO111" s="325"/>
      <c r="BP111" s="325"/>
      <c r="BQ111" s="325"/>
      <c r="BR111" s="325"/>
      <c r="BS111" s="325"/>
      <c r="BT111" s="212">
        <f t="shared" si="51"/>
        <v>44494</v>
      </c>
      <c r="BU111" s="325"/>
      <c r="BV111" s="325"/>
      <c r="BW111" s="263" t="s">
        <v>114</v>
      </c>
      <c r="BX111" s="325"/>
      <c r="BY111" s="325"/>
      <c r="BZ111" s="325"/>
      <c r="CA111" s="325"/>
      <c r="CB111" s="325"/>
      <c r="CC111" s="325"/>
      <c r="CD111" s="325"/>
      <c r="CE111" s="200" t="s">
        <v>111</v>
      </c>
      <c r="CF111" s="291" t="s">
        <v>111</v>
      </c>
      <c r="CG111" s="291" t="s">
        <v>111</v>
      </c>
      <c r="CH111" s="309" t="str">
        <f t="shared" ref="CH111:CH112" ca="1" si="56">IF(BT111&lt;TODAY(),"TERMINADO","EN EJECUCION")</f>
        <v>EN EJECUCION</v>
      </c>
      <c r="CI111" s="213">
        <f t="shared" ref="CI111:CI112" ca="1" si="57">IF(BT111-$CM$1&lt;0,"EJECUTADO",BT111-$CM$1+1)</f>
        <v>189</v>
      </c>
      <c r="CJ111" s="222"/>
      <c r="CK111" s="222"/>
    </row>
    <row r="112" spans="1:196" s="405" customFormat="1" ht="22.8" x14ac:dyDescent="0.25">
      <c r="A112" s="257">
        <v>110</v>
      </c>
      <c r="B112" s="291" t="s">
        <v>868</v>
      </c>
      <c r="C112" s="327">
        <v>66507</v>
      </c>
      <c r="D112" s="313" t="s">
        <v>111</v>
      </c>
      <c r="E112" s="222"/>
      <c r="F112" s="376"/>
      <c r="G112" s="222"/>
      <c r="H112" s="325"/>
      <c r="I112" s="313" t="s">
        <v>111</v>
      </c>
      <c r="J112" s="329" t="s">
        <v>214</v>
      </c>
      <c r="K112" s="329" t="s">
        <v>869</v>
      </c>
      <c r="L112" s="329" t="s">
        <v>199</v>
      </c>
      <c r="M112" s="291" t="s">
        <v>870</v>
      </c>
      <c r="N112" s="152" t="s">
        <v>882</v>
      </c>
      <c r="O112" s="286" t="s">
        <v>184</v>
      </c>
      <c r="P112" s="291" t="s">
        <v>883</v>
      </c>
      <c r="Q112" s="291" t="s">
        <v>114</v>
      </c>
      <c r="R112" s="291" t="s">
        <v>883</v>
      </c>
      <c r="S112" s="313">
        <v>901399373</v>
      </c>
      <c r="T112" s="291" t="s">
        <v>254</v>
      </c>
      <c r="U112" s="313">
        <v>2105</v>
      </c>
      <c r="V112" s="313" t="s">
        <v>884</v>
      </c>
      <c r="W112" s="84">
        <v>469</v>
      </c>
      <c r="X112" s="338" t="s">
        <v>857</v>
      </c>
      <c r="Y112" s="334">
        <v>71989398</v>
      </c>
      <c r="Z112" s="204">
        <v>71989398</v>
      </c>
      <c r="AA112" s="209" t="s">
        <v>111</v>
      </c>
      <c r="AB112" s="84"/>
      <c r="AC112" s="208"/>
      <c r="AD112" s="84">
        <v>2</v>
      </c>
      <c r="AE112" s="164" t="s">
        <v>111</v>
      </c>
      <c r="AF112" s="208">
        <v>44285</v>
      </c>
      <c r="AG112" s="208">
        <v>44318</v>
      </c>
      <c r="AH112" s="84" t="s">
        <v>225</v>
      </c>
      <c r="AI112" s="208" t="s">
        <v>533</v>
      </c>
      <c r="AJ112" s="84" t="s">
        <v>111</v>
      </c>
      <c r="AK112" s="84" t="s">
        <v>111</v>
      </c>
      <c r="AL112" s="208" t="s">
        <v>111</v>
      </c>
      <c r="AM112" s="208" t="s">
        <v>111</v>
      </c>
      <c r="AN112" s="208" t="s">
        <v>111</v>
      </c>
      <c r="AO112" s="208" t="s">
        <v>111</v>
      </c>
      <c r="AP112" s="208" t="s">
        <v>111</v>
      </c>
      <c r="AQ112" s="208" t="s">
        <v>111</v>
      </c>
      <c r="AR112" s="84" t="s">
        <v>295</v>
      </c>
      <c r="AS112" s="162">
        <v>79230057</v>
      </c>
      <c r="AT112" s="252"/>
      <c r="AU112" s="325"/>
      <c r="AV112" s="325"/>
      <c r="AW112" s="325"/>
      <c r="AX112" s="325"/>
      <c r="AY112" s="325"/>
      <c r="AZ112" s="325"/>
      <c r="BA112" s="325"/>
      <c r="BB112" s="204">
        <f t="shared" si="22"/>
        <v>0</v>
      </c>
      <c r="BC112" s="133">
        <f t="shared" si="50"/>
        <v>71989398</v>
      </c>
      <c r="BD112" s="325"/>
      <c r="BE112" s="325"/>
      <c r="BF112" s="325"/>
      <c r="BG112" s="325"/>
      <c r="BH112" s="325"/>
      <c r="BI112" s="325"/>
      <c r="BJ112" s="325"/>
      <c r="BK112" s="325"/>
      <c r="BL112" s="325"/>
      <c r="BM112" s="325"/>
      <c r="BN112" s="325"/>
      <c r="BO112" s="325"/>
      <c r="BP112" s="325"/>
      <c r="BQ112" s="325"/>
      <c r="BR112" s="325"/>
      <c r="BS112" s="325"/>
      <c r="BT112" s="212">
        <f t="shared" si="51"/>
        <v>44318</v>
      </c>
      <c r="BU112" s="325"/>
      <c r="BV112" s="325"/>
      <c r="BW112" s="263" t="s">
        <v>114</v>
      </c>
      <c r="BX112" s="325"/>
      <c r="BY112" s="325"/>
      <c r="BZ112" s="325"/>
      <c r="CA112" s="325"/>
      <c r="CB112" s="325"/>
      <c r="CC112" s="325"/>
      <c r="CD112" s="325"/>
      <c r="CE112" s="200" t="s">
        <v>111</v>
      </c>
      <c r="CF112" s="291" t="s">
        <v>111</v>
      </c>
      <c r="CG112" s="291" t="s">
        <v>111</v>
      </c>
      <c r="CH112" s="168" t="str">
        <f t="shared" ca="1" si="56"/>
        <v>EN EJECUCION</v>
      </c>
      <c r="CI112" s="162">
        <f t="shared" ca="1" si="57"/>
        <v>13</v>
      </c>
      <c r="CJ112" s="222"/>
      <c r="CK112" s="222"/>
    </row>
    <row r="113" spans="1:89" s="405" customFormat="1" x14ac:dyDescent="0.25">
      <c r="A113" s="325"/>
      <c r="B113" s="409"/>
      <c r="C113" s="410"/>
      <c r="D113" s="222"/>
      <c r="E113" s="222"/>
      <c r="F113" s="376"/>
      <c r="G113" s="222"/>
      <c r="H113" s="325"/>
      <c r="I113" s="325"/>
      <c r="J113" s="325"/>
      <c r="K113" s="325"/>
      <c r="L113" s="325"/>
      <c r="M113" s="325"/>
      <c r="N113" s="411"/>
      <c r="O113" s="325"/>
      <c r="P113" s="325"/>
      <c r="Q113" s="325"/>
      <c r="R113" s="222"/>
      <c r="S113" s="325"/>
      <c r="T113" s="325"/>
      <c r="V113" s="325"/>
      <c r="W113" s="325"/>
      <c r="X113" s="222"/>
      <c r="Y113" s="222"/>
      <c r="Z113" s="325"/>
      <c r="AA113" s="325"/>
      <c r="AB113" s="325"/>
      <c r="AC113" s="208"/>
      <c r="AD113" s="325"/>
      <c r="AE113" s="325"/>
      <c r="AF113" s="325"/>
      <c r="AG113" s="325"/>
      <c r="AH113" s="325"/>
      <c r="AI113" s="208"/>
      <c r="AJ113" s="84" t="s">
        <v>111</v>
      </c>
      <c r="AK113" s="84" t="s">
        <v>111</v>
      </c>
      <c r="AL113" s="208" t="s">
        <v>111</v>
      </c>
      <c r="AM113" s="208"/>
      <c r="AN113" s="208"/>
      <c r="AO113" s="208"/>
      <c r="AP113" s="208"/>
      <c r="AQ113" s="208"/>
      <c r="AR113" s="325"/>
      <c r="AS113" s="325"/>
      <c r="AT113" s="325"/>
      <c r="AU113" s="325"/>
      <c r="AV113" s="325"/>
      <c r="AW113" s="325"/>
      <c r="AX113" s="325"/>
      <c r="AY113" s="325"/>
      <c r="AZ113" s="325"/>
      <c r="BA113" s="325"/>
      <c r="BB113" s="325"/>
      <c r="BC113" s="325"/>
      <c r="BD113" s="325"/>
      <c r="BE113" s="325"/>
      <c r="BF113" s="325"/>
      <c r="BG113" s="325"/>
      <c r="BH113" s="325"/>
      <c r="BI113" s="325"/>
      <c r="BJ113" s="325"/>
      <c r="BK113" s="325"/>
      <c r="BL113" s="325"/>
      <c r="BM113" s="325"/>
      <c r="BN113" s="325"/>
      <c r="BO113" s="325"/>
      <c r="BP113" s="325"/>
      <c r="BQ113" s="325"/>
      <c r="BR113" s="325"/>
      <c r="BS113" s="325"/>
      <c r="BT113" s="325"/>
      <c r="BU113" s="325"/>
      <c r="BV113" s="325"/>
      <c r="BW113" s="263"/>
      <c r="BX113" s="325"/>
      <c r="BY113" s="325"/>
      <c r="BZ113" s="325"/>
      <c r="CA113" s="325"/>
      <c r="CB113" s="325"/>
      <c r="CC113" s="325"/>
      <c r="CD113" s="325"/>
      <c r="CE113" s="325"/>
      <c r="CF113" s="325"/>
      <c r="CG113" s="325"/>
      <c r="CH113" s="325"/>
      <c r="CI113" s="325"/>
      <c r="CJ113" s="222"/>
      <c r="CK113" s="222"/>
    </row>
    <row r="114" spans="1:89" s="405" customFormat="1" x14ac:dyDescent="0.25">
      <c r="A114" s="412"/>
      <c r="B114" s="413"/>
      <c r="C114" s="414"/>
      <c r="F114" s="415"/>
      <c r="H114" s="412"/>
      <c r="I114" s="412"/>
      <c r="J114" s="412"/>
      <c r="K114" s="412"/>
      <c r="L114" s="412"/>
      <c r="M114" s="412"/>
      <c r="N114" s="416"/>
      <c r="O114" s="412"/>
      <c r="P114" s="412"/>
      <c r="Q114" s="412"/>
      <c r="S114" s="412"/>
      <c r="T114" s="412"/>
      <c r="U114" s="412"/>
      <c r="V114" s="412"/>
      <c r="W114" s="412"/>
      <c r="Z114" s="412"/>
      <c r="AA114" s="412"/>
      <c r="AB114" s="412"/>
      <c r="AC114" s="412"/>
      <c r="AD114" s="412"/>
      <c r="AE114" s="412"/>
      <c r="AF114" s="412"/>
      <c r="AG114" s="412"/>
      <c r="AH114" s="412"/>
      <c r="AI114" s="412"/>
      <c r="AJ114" s="412"/>
      <c r="AN114" s="412"/>
      <c r="AO114" s="412"/>
      <c r="AP114" s="412"/>
      <c r="AQ114" s="412"/>
      <c r="AR114" s="412"/>
      <c r="AS114" s="412"/>
      <c r="AT114" s="412"/>
      <c r="AU114" s="412"/>
      <c r="AV114" s="412"/>
      <c r="AW114" s="412"/>
      <c r="AX114" s="412"/>
      <c r="AY114" s="412"/>
      <c r="AZ114" s="412"/>
      <c r="BA114" s="412"/>
      <c r="BB114" s="412"/>
      <c r="BC114" s="412"/>
      <c r="BD114" s="412"/>
      <c r="BE114" s="412"/>
      <c r="BF114" s="412"/>
      <c r="BG114" s="412"/>
      <c r="BH114" s="412"/>
      <c r="BI114" s="412"/>
      <c r="BJ114" s="412"/>
      <c r="BK114" s="412"/>
      <c r="BL114" s="412"/>
      <c r="BM114" s="412"/>
      <c r="BN114" s="412"/>
      <c r="BO114" s="412"/>
      <c r="BP114" s="412"/>
      <c r="BQ114" s="412"/>
      <c r="BR114" s="412"/>
      <c r="BS114" s="412"/>
      <c r="BT114" s="412"/>
      <c r="BU114" s="412"/>
      <c r="BV114" s="412"/>
      <c r="BW114" s="412"/>
      <c r="BX114" s="412"/>
      <c r="BY114" s="412"/>
      <c r="BZ114" s="412"/>
      <c r="CA114" s="412"/>
      <c r="CB114" s="412"/>
      <c r="CC114" s="412"/>
      <c r="CD114" s="412"/>
      <c r="CE114" s="412"/>
      <c r="CF114" s="412"/>
      <c r="CG114" s="412"/>
      <c r="CH114" s="412"/>
      <c r="CI114" s="412"/>
    </row>
    <row r="115" spans="1:89" s="405" customFormat="1" x14ac:dyDescent="0.25">
      <c r="A115" s="412"/>
      <c r="B115" s="413"/>
      <c r="C115" s="414"/>
      <c r="F115" s="415"/>
      <c r="H115" s="412"/>
      <c r="I115" s="412"/>
      <c r="J115" s="412"/>
      <c r="K115" s="412"/>
      <c r="L115" s="412"/>
      <c r="M115" s="412"/>
      <c r="N115" s="416"/>
      <c r="O115" s="412"/>
      <c r="P115" s="412"/>
      <c r="Q115" s="412"/>
      <c r="S115" s="412"/>
      <c r="T115" s="412"/>
      <c r="U115" s="412"/>
      <c r="V115" s="412"/>
      <c r="W115" s="412"/>
      <c r="Z115" s="412"/>
      <c r="AA115" s="412"/>
      <c r="AB115" s="412"/>
      <c r="AC115" s="412"/>
      <c r="AD115" s="412"/>
      <c r="AE115" s="412"/>
      <c r="AF115" s="412"/>
      <c r="AG115" s="412"/>
      <c r="AH115" s="412"/>
      <c r="AI115" s="412"/>
      <c r="AJ115" s="412"/>
      <c r="AN115" s="412"/>
      <c r="AO115" s="412"/>
      <c r="AP115" s="412"/>
      <c r="AQ115" s="412"/>
      <c r="AR115" s="412"/>
      <c r="AS115" s="412"/>
      <c r="AT115" s="412"/>
      <c r="AU115" s="412"/>
      <c r="AV115" s="412"/>
      <c r="AW115" s="412"/>
      <c r="AX115" s="412"/>
      <c r="AY115" s="412"/>
      <c r="AZ115" s="412"/>
      <c r="BA115" s="412"/>
      <c r="BB115" s="412"/>
      <c r="BC115" s="412"/>
      <c r="BD115" s="412"/>
      <c r="BE115" s="412"/>
      <c r="BF115" s="412"/>
      <c r="BG115" s="412"/>
      <c r="BH115" s="412"/>
      <c r="BI115" s="412"/>
      <c r="BJ115" s="412"/>
      <c r="BK115" s="412"/>
      <c r="BL115" s="412"/>
      <c r="BM115" s="412"/>
      <c r="BN115" s="412"/>
      <c r="BO115" s="412"/>
      <c r="BP115" s="412"/>
      <c r="BQ115" s="412"/>
      <c r="BR115" s="412"/>
      <c r="BS115" s="412"/>
      <c r="BT115" s="412"/>
      <c r="BU115" s="412"/>
      <c r="BV115" s="412"/>
      <c r="BW115" s="412"/>
      <c r="BX115" s="412"/>
      <c r="BY115" s="412"/>
      <c r="BZ115" s="412"/>
      <c r="CA115" s="412"/>
      <c r="CB115" s="412"/>
      <c r="CC115" s="412"/>
      <c r="CD115" s="412"/>
      <c r="CE115" s="412"/>
      <c r="CF115" s="412"/>
      <c r="CG115" s="412"/>
      <c r="CH115" s="412"/>
      <c r="CI115" s="412"/>
    </row>
    <row r="116" spans="1:89" s="405" customFormat="1" x14ac:dyDescent="0.25">
      <c r="A116" s="412"/>
      <c r="B116" s="413"/>
      <c r="C116" s="414"/>
      <c r="F116" s="415"/>
      <c r="H116" s="412"/>
      <c r="I116" s="412"/>
      <c r="J116" s="412"/>
      <c r="K116" s="412"/>
      <c r="L116" s="412"/>
      <c r="M116" s="412"/>
      <c r="N116" s="416"/>
      <c r="O116" s="412"/>
      <c r="P116" s="412"/>
      <c r="Q116" s="412"/>
      <c r="S116" s="412"/>
      <c r="T116" s="412"/>
      <c r="U116" s="412"/>
      <c r="V116" s="412"/>
      <c r="W116" s="412"/>
      <c r="Z116" s="412"/>
      <c r="AA116" s="412"/>
      <c r="AB116" s="412"/>
      <c r="AC116" s="412"/>
      <c r="AD116" s="412"/>
      <c r="AE116" s="412"/>
      <c r="AF116" s="412"/>
      <c r="AG116" s="412"/>
      <c r="AH116" s="412"/>
      <c r="AI116" s="412"/>
      <c r="AJ116" s="412"/>
      <c r="AN116" s="412"/>
      <c r="AO116" s="412"/>
      <c r="AP116" s="412"/>
      <c r="AQ116" s="412"/>
      <c r="AR116" s="412"/>
      <c r="AS116" s="412"/>
      <c r="AT116" s="412"/>
      <c r="AU116" s="412"/>
      <c r="AV116" s="412"/>
      <c r="AW116" s="412"/>
      <c r="AX116" s="412"/>
      <c r="AY116" s="412"/>
      <c r="AZ116" s="412"/>
      <c r="BA116" s="412"/>
      <c r="BB116" s="412"/>
      <c r="BC116" s="412"/>
      <c r="BD116" s="412"/>
      <c r="BE116" s="412"/>
      <c r="BF116" s="412"/>
      <c r="BG116" s="412"/>
      <c r="BH116" s="412"/>
      <c r="BI116" s="412"/>
      <c r="BJ116" s="412"/>
      <c r="BK116" s="412"/>
      <c r="BL116" s="412"/>
      <c r="BM116" s="412"/>
      <c r="BN116" s="412"/>
      <c r="BO116" s="412"/>
      <c r="BP116" s="412"/>
      <c r="BQ116" s="412"/>
      <c r="BR116" s="412"/>
      <c r="BS116" s="412"/>
      <c r="BT116" s="412"/>
      <c r="BU116" s="412"/>
      <c r="BV116" s="412"/>
      <c r="BW116" s="412"/>
      <c r="BX116" s="412"/>
      <c r="BY116" s="412"/>
      <c r="BZ116" s="412"/>
      <c r="CA116" s="412"/>
      <c r="CB116" s="412"/>
      <c r="CC116" s="412"/>
      <c r="CD116" s="412"/>
      <c r="CE116" s="412"/>
      <c r="CF116" s="412"/>
      <c r="CG116" s="412"/>
      <c r="CH116" s="412"/>
      <c r="CI116" s="412"/>
    </row>
    <row r="117" spans="1:89" s="169" customFormat="1" x14ac:dyDescent="0.25">
      <c r="A117" s="417"/>
      <c r="B117" s="418"/>
      <c r="C117" s="419"/>
      <c r="F117" s="318"/>
      <c r="H117" s="417"/>
      <c r="I117" s="417"/>
      <c r="J117" s="417"/>
      <c r="K117" s="417"/>
      <c r="L117" s="417"/>
      <c r="M117" s="417"/>
      <c r="N117" s="420"/>
      <c r="O117" s="417"/>
      <c r="P117" s="417"/>
      <c r="Q117" s="417"/>
      <c r="S117" s="417"/>
      <c r="T117" s="417"/>
      <c r="U117" s="417"/>
      <c r="V117" s="417"/>
      <c r="W117" s="417"/>
      <c r="Z117" s="417"/>
      <c r="AA117" s="417"/>
      <c r="AB117" s="417"/>
      <c r="AC117" s="417"/>
      <c r="AD117" s="417"/>
      <c r="AE117" s="417"/>
      <c r="AF117" s="417"/>
      <c r="AG117" s="417"/>
      <c r="AH117" s="417"/>
      <c r="AI117" s="417"/>
      <c r="AJ117" s="417"/>
      <c r="AN117" s="417"/>
      <c r="AO117" s="417"/>
      <c r="AP117" s="417"/>
      <c r="AQ117" s="417"/>
      <c r="AR117" s="417"/>
      <c r="AS117" s="417"/>
      <c r="AT117" s="417"/>
      <c r="AU117" s="417"/>
      <c r="AV117" s="417"/>
      <c r="AW117" s="417"/>
      <c r="AX117" s="417"/>
      <c r="AY117" s="417"/>
      <c r="AZ117" s="417"/>
      <c r="BA117" s="417"/>
      <c r="BB117" s="417"/>
      <c r="BC117" s="417"/>
      <c r="BD117" s="417"/>
      <c r="BE117" s="417"/>
      <c r="BF117" s="417"/>
      <c r="BG117" s="417"/>
      <c r="BH117" s="417"/>
      <c r="BI117" s="417"/>
      <c r="BJ117" s="417"/>
      <c r="BK117" s="417"/>
      <c r="BL117" s="417"/>
      <c r="BM117" s="417"/>
      <c r="BN117" s="417"/>
      <c r="BO117" s="417"/>
      <c r="BP117" s="417"/>
      <c r="BQ117" s="417"/>
      <c r="BR117" s="417"/>
      <c r="BS117" s="417"/>
      <c r="BT117" s="417"/>
      <c r="BU117" s="417"/>
      <c r="BV117" s="417"/>
      <c r="BW117" s="417"/>
      <c r="BX117" s="417"/>
      <c r="BY117" s="417"/>
      <c r="BZ117" s="417"/>
      <c r="CA117" s="417"/>
      <c r="CB117" s="417"/>
      <c r="CC117" s="417"/>
      <c r="CD117" s="417"/>
      <c r="CE117" s="417"/>
      <c r="CF117" s="417"/>
      <c r="CG117" s="417"/>
      <c r="CH117" s="417"/>
      <c r="CI117" s="417"/>
    </row>
    <row r="118" spans="1:89" s="169" customFormat="1" x14ac:dyDescent="0.25">
      <c r="A118" s="417"/>
      <c r="B118" s="417"/>
      <c r="C118" s="419"/>
      <c r="F118" s="318"/>
      <c r="H118" s="417"/>
      <c r="I118" s="417"/>
      <c r="J118" s="417"/>
      <c r="K118" s="417"/>
      <c r="L118" s="417"/>
      <c r="M118" s="417"/>
      <c r="N118" s="420"/>
      <c r="O118" s="417"/>
      <c r="P118" s="417"/>
      <c r="Q118" s="417"/>
      <c r="S118" s="417"/>
      <c r="T118" s="417"/>
      <c r="U118" s="417"/>
      <c r="V118" s="417"/>
      <c r="W118" s="417"/>
      <c r="Z118" s="417"/>
      <c r="AA118" s="417"/>
      <c r="AB118" s="417"/>
      <c r="AC118" s="417"/>
      <c r="AD118" s="417"/>
      <c r="AE118" s="417"/>
      <c r="AF118" s="417"/>
      <c r="AG118" s="417"/>
      <c r="AH118" s="417"/>
      <c r="AI118" s="417"/>
      <c r="AJ118" s="417"/>
      <c r="AN118" s="417"/>
      <c r="AO118" s="417"/>
      <c r="AP118" s="417"/>
      <c r="AQ118" s="417"/>
      <c r="AR118" s="417"/>
      <c r="AS118" s="417"/>
      <c r="AT118" s="417"/>
      <c r="AU118" s="417"/>
      <c r="AV118" s="417"/>
      <c r="AW118" s="417"/>
      <c r="AX118" s="417"/>
      <c r="AY118" s="417"/>
      <c r="AZ118" s="417"/>
      <c r="BA118" s="417"/>
      <c r="BB118" s="417"/>
      <c r="BC118" s="417"/>
      <c r="BD118" s="417"/>
      <c r="BE118" s="417"/>
      <c r="BF118" s="417"/>
      <c r="BG118" s="417"/>
      <c r="BH118" s="417"/>
      <c r="BI118" s="417"/>
      <c r="BJ118" s="417"/>
      <c r="BK118" s="417"/>
      <c r="BL118" s="417"/>
      <c r="BM118" s="417"/>
      <c r="BN118" s="417"/>
      <c r="BO118" s="417"/>
      <c r="BP118" s="417"/>
      <c r="BQ118" s="417"/>
      <c r="BR118" s="417"/>
      <c r="BS118" s="417"/>
      <c r="BT118" s="417"/>
      <c r="BU118" s="417"/>
      <c r="BV118" s="417"/>
      <c r="BW118" s="417"/>
      <c r="BX118" s="417"/>
      <c r="BY118" s="417"/>
      <c r="BZ118" s="417"/>
      <c r="CA118" s="417"/>
      <c r="CB118" s="417"/>
      <c r="CC118" s="417"/>
      <c r="CD118" s="417"/>
      <c r="CE118" s="417"/>
      <c r="CF118" s="417"/>
      <c r="CG118" s="417"/>
      <c r="CH118" s="417"/>
      <c r="CI118" s="417"/>
    </row>
    <row r="119" spans="1:89" s="169" customFormat="1" x14ac:dyDescent="0.25">
      <c r="A119" s="417"/>
      <c r="B119" s="417"/>
      <c r="C119" s="419"/>
      <c r="F119" s="318"/>
      <c r="H119" s="417"/>
      <c r="I119" s="417"/>
      <c r="J119" s="417"/>
      <c r="K119" s="417"/>
      <c r="L119" s="417"/>
      <c r="M119" s="417"/>
      <c r="N119" s="420"/>
      <c r="O119" s="417"/>
      <c r="P119" s="417"/>
      <c r="Q119" s="417"/>
      <c r="S119" s="417"/>
      <c r="T119" s="417"/>
      <c r="U119" s="417"/>
      <c r="V119" s="417"/>
      <c r="W119" s="417"/>
      <c r="Z119" s="417"/>
      <c r="AA119" s="417"/>
      <c r="AB119" s="417"/>
      <c r="AC119" s="417"/>
      <c r="AD119" s="417"/>
      <c r="AE119" s="417"/>
      <c r="AF119" s="417"/>
      <c r="AG119" s="417"/>
      <c r="AH119" s="417"/>
      <c r="AI119" s="417"/>
      <c r="AJ119" s="417"/>
      <c r="AN119" s="417"/>
      <c r="AO119" s="417"/>
      <c r="AP119" s="417"/>
      <c r="AQ119" s="417"/>
      <c r="AR119" s="417"/>
      <c r="AS119" s="417"/>
      <c r="AT119" s="417"/>
      <c r="AU119" s="417"/>
      <c r="AV119" s="417"/>
      <c r="AW119" s="417"/>
      <c r="AX119" s="417"/>
      <c r="AY119" s="417"/>
      <c r="AZ119" s="417"/>
      <c r="BA119" s="417"/>
      <c r="BB119" s="417"/>
      <c r="BC119" s="417"/>
      <c r="BD119" s="417"/>
      <c r="BE119" s="417"/>
      <c r="BF119" s="417"/>
      <c r="BG119" s="417"/>
      <c r="BH119" s="417"/>
      <c r="BI119" s="417"/>
      <c r="BJ119" s="417"/>
      <c r="BK119" s="417"/>
      <c r="BL119" s="417"/>
      <c r="BM119" s="417"/>
      <c r="BN119" s="417"/>
      <c r="BO119" s="417"/>
      <c r="BP119" s="417"/>
      <c r="BQ119" s="417"/>
      <c r="BR119" s="417"/>
      <c r="BS119" s="417"/>
      <c r="BT119" s="417"/>
      <c r="BU119" s="417"/>
      <c r="BV119" s="417"/>
      <c r="BW119" s="417"/>
      <c r="BX119" s="417"/>
      <c r="BY119" s="417"/>
      <c r="BZ119" s="417"/>
      <c r="CA119" s="417"/>
      <c r="CB119" s="417"/>
      <c r="CC119" s="417"/>
      <c r="CD119" s="417"/>
      <c r="CE119" s="417"/>
      <c r="CF119" s="417"/>
      <c r="CG119" s="417"/>
      <c r="CH119" s="417"/>
      <c r="CI119" s="417"/>
    </row>
    <row r="120" spans="1:89" s="169" customFormat="1" x14ac:dyDescent="0.25">
      <c r="A120" s="417"/>
      <c r="B120" s="417"/>
      <c r="C120" s="419"/>
      <c r="F120" s="318"/>
      <c r="H120" s="417"/>
      <c r="I120" s="417"/>
      <c r="J120" s="417"/>
      <c r="K120" s="417"/>
      <c r="L120" s="417"/>
      <c r="M120" s="417"/>
      <c r="N120" s="420"/>
      <c r="O120" s="417"/>
      <c r="P120" s="417"/>
      <c r="Q120" s="417"/>
      <c r="S120" s="417"/>
      <c r="T120" s="417"/>
      <c r="U120" s="417"/>
      <c r="V120" s="417"/>
      <c r="W120" s="417"/>
      <c r="Z120" s="417"/>
      <c r="AA120" s="417"/>
      <c r="AB120" s="417"/>
      <c r="AC120" s="417"/>
      <c r="AD120" s="417"/>
      <c r="AE120" s="417"/>
      <c r="AF120" s="417"/>
      <c r="AG120" s="417"/>
      <c r="AH120" s="417"/>
      <c r="AI120" s="417"/>
      <c r="AJ120" s="417"/>
      <c r="AN120" s="417"/>
      <c r="AO120" s="417"/>
      <c r="AP120" s="417"/>
      <c r="AQ120" s="417"/>
      <c r="AR120" s="417"/>
      <c r="AS120" s="417"/>
      <c r="AT120" s="417"/>
      <c r="AU120" s="417"/>
      <c r="AV120" s="417"/>
      <c r="AW120" s="417"/>
      <c r="AX120" s="417"/>
      <c r="AY120" s="417"/>
      <c r="AZ120" s="417"/>
      <c r="BA120" s="417"/>
      <c r="BB120" s="417"/>
      <c r="BC120" s="417"/>
      <c r="BD120" s="417"/>
      <c r="BE120" s="417"/>
      <c r="BF120" s="417"/>
      <c r="BG120" s="417"/>
      <c r="BH120" s="417"/>
      <c r="BI120" s="417"/>
      <c r="BJ120" s="417"/>
      <c r="BK120" s="417"/>
      <c r="BL120" s="417"/>
      <c r="BM120" s="417"/>
      <c r="BN120" s="417"/>
      <c r="BO120" s="417"/>
      <c r="BP120" s="417"/>
      <c r="BQ120" s="417"/>
      <c r="BR120" s="417"/>
      <c r="BS120" s="417"/>
      <c r="BT120" s="417"/>
      <c r="BU120" s="417"/>
      <c r="BV120" s="417"/>
      <c r="BW120" s="417"/>
      <c r="BX120" s="417"/>
      <c r="BY120" s="417"/>
      <c r="BZ120" s="417"/>
      <c r="CA120" s="417"/>
      <c r="CB120" s="417"/>
      <c r="CC120" s="417"/>
      <c r="CD120" s="417"/>
      <c r="CE120" s="417"/>
      <c r="CF120" s="417"/>
      <c r="CG120" s="417"/>
      <c r="CH120" s="417"/>
      <c r="CI120" s="417"/>
    </row>
    <row r="121" spans="1:89" s="169" customFormat="1" x14ac:dyDescent="0.25">
      <c r="A121" s="417"/>
      <c r="B121" s="417"/>
      <c r="C121" s="419"/>
      <c r="F121" s="318"/>
      <c r="H121" s="417"/>
      <c r="I121" s="417"/>
      <c r="J121" s="417"/>
      <c r="K121" s="417"/>
      <c r="L121" s="417"/>
      <c r="M121" s="417"/>
      <c r="N121" s="420"/>
      <c r="O121" s="417"/>
      <c r="P121" s="417"/>
      <c r="Q121" s="417"/>
      <c r="S121" s="417"/>
      <c r="T121" s="417"/>
      <c r="U121" s="417"/>
      <c r="V121" s="417"/>
      <c r="W121" s="417"/>
      <c r="Z121" s="417"/>
      <c r="AA121" s="417"/>
      <c r="AB121" s="417"/>
      <c r="AC121" s="417"/>
      <c r="AD121" s="417"/>
      <c r="AE121" s="417"/>
      <c r="AF121" s="417"/>
      <c r="AG121" s="417"/>
      <c r="AH121" s="417"/>
      <c r="AI121" s="417"/>
      <c r="AJ121" s="417"/>
      <c r="AN121" s="417"/>
      <c r="AO121" s="417"/>
      <c r="AP121" s="417"/>
      <c r="AQ121" s="417"/>
      <c r="AR121" s="417"/>
      <c r="AS121" s="417"/>
      <c r="AT121" s="417"/>
      <c r="AU121" s="417"/>
      <c r="AV121" s="417"/>
      <c r="AW121" s="417"/>
      <c r="AX121" s="417"/>
      <c r="AY121" s="417"/>
      <c r="AZ121" s="417"/>
      <c r="BA121" s="417"/>
      <c r="BB121" s="417"/>
      <c r="BC121" s="417"/>
      <c r="BD121" s="417"/>
      <c r="BE121" s="417"/>
      <c r="BF121" s="417"/>
      <c r="BG121" s="417"/>
      <c r="BH121" s="417"/>
      <c r="BI121" s="417"/>
      <c r="BJ121" s="417"/>
      <c r="BK121" s="417"/>
      <c r="BL121" s="417"/>
      <c r="BM121" s="417"/>
      <c r="BN121" s="417"/>
      <c r="BO121" s="417"/>
      <c r="BP121" s="417"/>
      <c r="BQ121" s="417"/>
      <c r="BR121" s="417"/>
      <c r="BS121" s="417"/>
      <c r="BT121" s="417"/>
      <c r="BU121" s="417"/>
      <c r="BV121" s="417"/>
      <c r="BW121" s="417"/>
      <c r="BX121" s="417"/>
      <c r="BY121" s="417"/>
      <c r="BZ121" s="417"/>
      <c r="CA121" s="417"/>
      <c r="CB121" s="417"/>
      <c r="CC121" s="417"/>
      <c r="CD121" s="417"/>
      <c r="CE121" s="417"/>
      <c r="CF121" s="417"/>
      <c r="CG121" s="417"/>
      <c r="CH121" s="417"/>
      <c r="CI121" s="417"/>
    </row>
    <row r="122" spans="1:89" s="169" customFormat="1" x14ac:dyDescent="0.25">
      <c r="A122" s="417"/>
      <c r="B122" s="417"/>
      <c r="C122" s="419"/>
      <c r="F122" s="318"/>
      <c r="H122" s="417"/>
      <c r="I122" s="417"/>
      <c r="J122" s="417"/>
      <c r="K122" s="417"/>
      <c r="L122" s="417"/>
      <c r="M122" s="417"/>
      <c r="N122" s="420"/>
      <c r="O122" s="417"/>
      <c r="P122" s="417"/>
      <c r="Q122" s="417"/>
      <c r="S122" s="417"/>
      <c r="T122" s="417"/>
      <c r="U122" s="417"/>
      <c r="V122" s="417"/>
      <c r="W122" s="417"/>
      <c r="Z122" s="417"/>
      <c r="AA122" s="417"/>
      <c r="AB122" s="417"/>
      <c r="AC122" s="417"/>
      <c r="AD122" s="417"/>
      <c r="AE122" s="417"/>
      <c r="AF122" s="417"/>
      <c r="AG122" s="417"/>
      <c r="AH122" s="417"/>
      <c r="AI122" s="417"/>
      <c r="AJ122" s="417"/>
      <c r="AN122" s="417"/>
      <c r="AO122" s="417"/>
      <c r="AP122" s="417"/>
      <c r="AQ122" s="417"/>
      <c r="AR122" s="417"/>
      <c r="AS122" s="417"/>
      <c r="AT122" s="417"/>
      <c r="AU122" s="417"/>
      <c r="AV122" s="417"/>
      <c r="AW122" s="417"/>
      <c r="AX122" s="417"/>
      <c r="AY122" s="417"/>
      <c r="AZ122" s="417"/>
      <c r="BA122" s="417"/>
      <c r="BB122" s="417"/>
      <c r="BC122" s="417"/>
      <c r="BD122" s="417"/>
      <c r="BE122" s="417"/>
      <c r="BF122" s="417"/>
      <c r="BG122" s="417"/>
      <c r="BH122" s="417"/>
      <c r="BI122" s="417"/>
      <c r="BJ122" s="417"/>
      <c r="BK122" s="417"/>
      <c r="BL122" s="417"/>
      <c r="BM122" s="417"/>
      <c r="BN122" s="417"/>
      <c r="BO122" s="417"/>
      <c r="BP122" s="417"/>
      <c r="BQ122" s="417"/>
      <c r="BR122" s="417"/>
      <c r="BS122" s="417"/>
      <c r="BT122" s="417"/>
      <c r="BU122" s="417"/>
      <c r="BV122" s="417"/>
      <c r="BW122" s="417"/>
      <c r="BX122" s="417"/>
      <c r="BY122" s="417"/>
      <c r="BZ122" s="417"/>
      <c r="CA122" s="417"/>
      <c r="CB122" s="417"/>
      <c r="CC122" s="417"/>
      <c r="CD122" s="417"/>
      <c r="CE122" s="417"/>
      <c r="CF122" s="417"/>
      <c r="CG122" s="417"/>
      <c r="CH122" s="417"/>
      <c r="CI122" s="417"/>
    </row>
    <row r="123" spans="1:89" s="169" customFormat="1" x14ac:dyDescent="0.25">
      <c r="A123" s="417"/>
      <c r="B123" s="417"/>
      <c r="C123" s="419"/>
      <c r="F123" s="318"/>
      <c r="H123" s="417"/>
      <c r="I123" s="417"/>
      <c r="J123" s="417"/>
      <c r="K123" s="417"/>
      <c r="L123" s="417"/>
      <c r="M123" s="417"/>
      <c r="N123" s="420"/>
      <c r="O123" s="417"/>
      <c r="P123" s="417"/>
      <c r="Q123" s="417"/>
      <c r="S123" s="417"/>
      <c r="T123" s="417"/>
      <c r="U123" s="417"/>
      <c r="V123" s="417"/>
      <c r="W123" s="417"/>
      <c r="Z123" s="417"/>
      <c r="AA123" s="417"/>
      <c r="AB123" s="417"/>
      <c r="AC123" s="417"/>
      <c r="AD123" s="417"/>
      <c r="AE123" s="417"/>
      <c r="AF123" s="417"/>
      <c r="AG123" s="417"/>
      <c r="AH123" s="417"/>
      <c r="AI123" s="417"/>
      <c r="AJ123" s="417"/>
      <c r="AN123" s="417"/>
      <c r="AO123" s="417"/>
      <c r="AP123" s="417"/>
      <c r="AQ123" s="417"/>
      <c r="AR123" s="417"/>
      <c r="AS123" s="417"/>
      <c r="AT123" s="417"/>
      <c r="AU123" s="417"/>
      <c r="AV123" s="417"/>
      <c r="AW123" s="417"/>
      <c r="AX123" s="417"/>
      <c r="AY123" s="417"/>
      <c r="AZ123" s="417"/>
      <c r="BA123" s="417"/>
      <c r="BB123" s="417"/>
      <c r="BC123" s="417"/>
      <c r="BD123" s="417"/>
      <c r="BE123" s="417"/>
      <c r="BF123" s="417"/>
      <c r="BG123" s="417"/>
      <c r="BH123" s="417"/>
      <c r="BI123" s="417"/>
      <c r="BJ123" s="417"/>
      <c r="BK123" s="417"/>
      <c r="BL123" s="417"/>
      <c r="BM123" s="417"/>
      <c r="BN123" s="417"/>
      <c r="BO123" s="417"/>
      <c r="BP123" s="417"/>
      <c r="BQ123" s="417"/>
      <c r="BR123" s="417"/>
      <c r="BS123" s="417"/>
      <c r="BT123" s="417"/>
      <c r="BU123" s="417"/>
      <c r="BV123" s="417"/>
      <c r="BW123" s="417"/>
      <c r="BX123" s="417"/>
      <c r="BY123" s="417"/>
      <c r="BZ123" s="417"/>
      <c r="CA123" s="417"/>
      <c r="CB123" s="417"/>
      <c r="CC123" s="417"/>
      <c r="CD123" s="417"/>
      <c r="CE123" s="417"/>
      <c r="CF123" s="417"/>
      <c r="CG123" s="417"/>
      <c r="CH123" s="417"/>
      <c r="CI123" s="417"/>
    </row>
    <row r="124" spans="1:89" s="169" customFormat="1" x14ac:dyDescent="0.25">
      <c r="A124" s="417"/>
      <c r="B124" s="417"/>
      <c r="C124" s="419"/>
      <c r="F124" s="318"/>
      <c r="H124" s="417"/>
      <c r="I124" s="417"/>
      <c r="J124" s="417"/>
      <c r="K124" s="417"/>
      <c r="L124" s="417"/>
      <c r="M124" s="417"/>
      <c r="N124" s="420"/>
      <c r="O124" s="417"/>
      <c r="P124" s="417"/>
      <c r="Q124" s="417"/>
      <c r="S124" s="417"/>
      <c r="T124" s="417"/>
      <c r="U124" s="417"/>
      <c r="V124" s="417"/>
      <c r="W124" s="417"/>
      <c r="Z124" s="417"/>
      <c r="AA124" s="417"/>
      <c r="AB124" s="417"/>
      <c r="AC124" s="417"/>
      <c r="AD124" s="417"/>
      <c r="AE124" s="417"/>
      <c r="AF124" s="417"/>
      <c r="AG124" s="417"/>
      <c r="AH124" s="417"/>
      <c r="AI124" s="417"/>
      <c r="AJ124" s="417"/>
      <c r="AN124" s="417"/>
      <c r="AO124" s="417"/>
      <c r="AP124" s="417"/>
      <c r="AQ124" s="417"/>
      <c r="AR124" s="417"/>
      <c r="AS124" s="421"/>
      <c r="AT124" s="417"/>
      <c r="AU124" s="417"/>
      <c r="AV124" s="417"/>
      <c r="AW124" s="417"/>
      <c r="AX124" s="417"/>
      <c r="AY124" s="417"/>
      <c r="AZ124" s="417"/>
      <c r="BA124" s="417"/>
      <c r="BB124" s="417"/>
      <c r="BC124" s="417"/>
      <c r="BD124" s="417"/>
      <c r="BE124" s="417"/>
      <c r="BF124" s="417"/>
      <c r="BG124" s="417"/>
      <c r="BH124" s="417"/>
      <c r="BI124" s="417"/>
      <c r="BJ124" s="417"/>
      <c r="BK124" s="417"/>
      <c r="BL124" s="417"/>
      <c r="BM124" s="417"/>
      <c r="BN124" s="417"/>
      <c r="BO124" s="417"/>
      <c r="BP124" s="417"/>
      <c r="BQ124" s="417"/>
      <c r="BR124" s="417"/>
      <c r="BS124" s="417"/>
      <c r="BT124" s="417"/>
      <c r="BU124" s="417"/>
      <c r="BV124" s="417"/>
      <c r="BW124" s="417"/>
      <c r="BX124" s="417"/>
      <c r="BY124" s="417"/>
      <c r="BZ124" s="417"/>
      <c r="CA124" s="417"/>
      <c r="CB124" s="417"/>
      <c r="CC124" s="417"/>
      <c r="CD124" s="417"/>
      <c r="CE124" s="417"/>
      <c r="CF124" s="417"/>
      <c r="CG124" s="417"/>
      <c r="CH124" s="417"/>
      <c r="CI124" s="417"/>
    </row>
    <row r="125" spans="1:89" s="169" customFormat="1" x14ac:dyDescent="0.25">
      <c r="A125" s="417"/>
      <c r="B125" s="417"/>
      <c r="C125" s="419"/>
      <c r="F125" s="318"/>
      <c r="H125" s="417"/>
      <c r="I125" s="417"/>
      <c r="J125" s="417"/>
      <c r="K125" s="417"/>
      <c r="L125" s="417"/>
      <c r="M125" s="417"/>
      <c r="N125" s="420"/>
      <c r="O125" s="417"/>
      <c r="P125" s="417"/>
      <c r="Q125" s="417"/>
      <c r="S125" s="417"/>
      <c r="T125" s="417"/>
      <c r="U125" s="417"/>
      <c r="V125" s="417"/>
      <c r="W125" s="417"/>
      <c r="Z125" s="417"/>
      <c r="AA125" s="417"/>
      <c r="AB125" s="417"/>
      <c r="AC125" s="417"/>
      <c r="AD125" s="417"/>
      <c r="AE125" s="417"/>
      <c r="AF125" s="417"/>
      <c r="AG125" s="417"/>
      <c r="AH125" s="417"/>
      <c r="AI125" s="417"/>
      <c r="AJ125" s="417"/>
      <c r="AN125" s="417"/>
      <c r="AO125" s="417"/>
      <c r="AP125" s="417"/>
      <c r="AQ125" s="417"/>
      <c r="AR125" s="417"/>
      <c r="AS125" s="417"/>
      <c r="AT125" s="417"/>
      <c r="AU125" s="417"/>
      <c r="AV125" s="417"/>
      <c r="AW125" s="417"/>
      <c r="AX125" s="417"/>
      <c r="AY125" s="417"/>
      <c r="AZ125" s="417"/>
      <c r="BA125" s="417"/>
      <c r="BB125" s="417"/>
      <c r="BC125" s="417"/>
      <c r="BD125" s="417"/>
      <c r="BE125" s="417"/>
      <c r="BF125" s="417"/>
      <c r="BG125" s="417"/>
      <c r="BH125" s="417"/>
      <c r="BI125" s="417"/>
      <c r="BJ125" s="417"/>
      <c r="BK125" s="417"/>
      <c r="BL125" s="417"/>
      <c r="BM125" s="417"/>
      <c r="BN125" s="417"/>
      <c r="BO125" s="417"/>
      <c r="BP125" s="417"/>
      <c r="BQ125" s="417"/>
      <c r="BR125" s="417"/>
      <c r="BS125" s="417"/>
      <c r="BT125" s="417"/>
      <c r="BU125" s="417"/>
      <c r="BV125" s="417"/>
      <c r="BW125" s="417"/>
      <c r="BX125" s="417"/>
      <c r="BY125" s="417"/>
      <c r="BZ125" s="417"/>
      <c r="CA125" s="417"/>
      <c r="CB125" s="417"/>
      <c r="CC125" s="417"/>
      <c r="CD125" s="417"/>
      <c r="CE125" s="417"/>
      <c r="CF125" s="417"/>
      <c r="CG125" s="417"/>
      <c r="CH125" s="417"/>
      <c r="CI125" s="417"/>
    </row>
    <row r="126" spans="1:89" s="169" customFormat="1" x14ac:dyDescent="0.25">
      <c r="A126" s="417"/>
      <c r="B126" s="417"/>
      <c r="C126" s="419"/>
      <c r="F126" s="318"/>
      <c r="H126" s="417"/>
      <c r="I126" s="417"/>
      <c r="J126" s="417"/>
      <c r="K126" s="417"/>
      <c r="L126" s="417"/>
      <c r="M126" s="417"/>
      <c r="N126" s="420"/>
      <c r="O126" s="417"/>
      <c r="P126" s="417"/>
      <c r="Q126" s="417"/>
      <c r="S126" s="417"/>
      <c r="T126" s="417"/>
      <c r="U126" s="417"/>
      <c r="V126" s="417"/>
      <c r="W126" s="417"/>
      <c r="Z126" s="417"/>
      <c r="AA126" s="417"/>
      <c r="AB126" s="417"/>
      <c r="AC126" s="417"/>
      <c r="AD126" s="417"/>
      <c r="AE126" s="417"/>
      <c r="AF126" s="417"/>
      <c r="AG126" s="417"/>
      <c r="AH126" s="417"/>
      <c r="AI126" s="417"/>
      <c r="AJ126" s="417"/>
      <c r="AN126" s="417"/>
      <c r="AO126" s="417"/>
      <c r="AP126" s="417"/>
      <c r="AQ126" s="417"/>
      <c r="AR126" s="417"/>
      <c r="AS126" s="417"/>
      <c r="AT126" s="417"/>
      <c r="AU126" s="417"/>
      <c r="AV126" s="417"/>
      <c r="AW126" s="417"/>
      <c r="AX126" s="417"/>
      <c r="AY126" s="417"/>
      <c r="AZ126" s="417"/>
      <c r="BA126" s="417"/>
      <c r="BB126" s="417"/>
      <c r="BC126" s="417"/>
      <c r="BD126" s="417"/>
      <c r="BE126" s="417"/>
      <c r="BF126" s="417"/>
      <c r="BG126" s="417"/>
      <c r="BH126" s="417"/>
      <c r="BI126" s="417"/>
      <c r="BJ126" s="417"/>
      <c r="BK126" s="417"/>
      <c r="BL126" s="417"/>
      <c r="BM126" s="417"/>
      <c r="BN126" s="417"/>
      <c r="BO126" s="417"/>
      <c r="BP126" s="417"/>
      <c r="BQ126" s="417"/>
      <c r="BR126" s="417"/>
      <c r="BS126" s="417"/>
      <c r="BT126" s="417"/>
      <c r="BU126" s="417"/>
      <c r="BV126" s="417"/>
      <c r="BW126" s="417"/>
      <c r="BX126" s="417"/>
      <c r="BY126" s="417"/>
      <c r="BZ126" s="417"/>
      <c r="CA126" s="417"/>
      <c r="CB126" s="417"/>
      <c r="CC126" s="417"/>
      <c r="CD126" s="417"/>
      <c r="CE126" s="417"/>
      <c r="CF126" s="417"/>
      <c r="CG126" s="417"/>
      <c r="CH126" s="417"/>
      <c r="CI126" s="417"/>
    </row>
    <row r="127" spans="1:89" s="169" customFormat="1" x14ac:dyDescent="0.25">
      <c r="A127" s="417"/>
      <c r="B127" s="417"/>
      <c r="C127" s="419"/>
      <c r="F127" s="318"/>
      <c r="H127" s="417"/>
      <c r="I127" s="417"/>
      <c r="J127" s="417"/>
      <c r="K127" s="417"/>
      <c r="L127" s="417"/>
      <c r="M127" s="417"/>
      <c r="N127" s="420"/>
      <c r="O127" s="417"/>
      <c r="P127" s="417"/>
      <c r="Q127" s="417"/>
      <c r="S127" s="417"/>
      <c r="T127" s="417"/>
      <c r="U127" s="417"/>
      <c r="V127" s="417"/>
      <c r="W127" s="417"/>
      <c r="Z127" s="417"/>
      <c r="AA127" s="417"/>
      <c r="AB127" s="417"/>
      <c r="AC127" s="417"/>
      <c r="AD127" s="417"/>
      <c r="AE127" s="417"/>
      <c r="AF127" s="417"/>
      <c r="AG127" s="417"/>
      <c r="AH127" s="417"/>
      <c r="AI127" s="417"/>
      <c r="AJ127" s="417"/>
      <c r="AN127" s="417"/>
      <c r="AO127" s="417"/>
      <c r="AP127" s="417"/>
      <c r="AQ127" s="417"/>
      <c r="AR127" s="417"/>
      <c r="AS127" s="417"/>
      <c r="AT127" s="417"/>
      <c r="AU127" s="417"/>
      <c r="AV127" s="417"/>
      <c r="AW127" s="417"/>
      <c r="AX127" s="417"/>
      <c r="AY127" s="417"/>
      <c r="AZ127" s="417"/>
      <c r="BA127" s="417"/>
      <c r="BB127" s="417"/>
      <c r="BC127" s="417"/>
      <c r="BD127" s="417"/>
      <c r="BE127" s="417"/>
      <c r="BF127" s="417"/>
      <c r="BG127" s="417"/>
      <c r="BH127" s="417"/>
      <c r="BI127" s="417"/>
      <c r="BJ127" s="417"/>
      <c r="BK127" s="417"/>
      <c r="BL127" s="417"/>
      <c r="BM127" s="417"/>
      <c r="BN127" s="417"/>
      <c r="BO127" s="417"/>
      <c r="BP127" s="417"/>
      <c r="BQ127" s="417"/>
      <c r="BR127" s="417"/>
      <c r="BS127" s="417"/>
      <c r="BT127" s="417"/>
      <c r="BU127" s="417"/>
      <c r="BV127" s="417"/>
      <c r="BW127" s="417"/>
      <c r="BX127" s="417"/>
      <c r="BY127" s="417"/>
      <c r="BZ127" s="417"/>
      <c r="CA127" s="417"/>
      <c r="CB127" s="417"/>
      <c r="CC127" s="417"/>
      <c r="CD127" s="417"/>
      <c r="CE127" s="417"/>
      <c r="CF127" s="417"/>
      <c r="CG127" s="417"/>
      <c r="CH127" s="417"/>
      <c r="CI127" s="417"/>
    </row>
    <row r="128" spans="1:89" s="169" customFormat="1" x14ac:dyDescent="0.25">
      <c r="A128" s="417"/>
      <c r="B128" s="417"/>
      <c r="C128" s="419"/>
      <c r="F128" s="318"/>
      <c r="H128" s="417"/>
      <c r="I128" s="417"/>
      <c r="J128" s="417"/>
      <c r="K128" s="417"/>
      <c r="L128" s="417"/>
      <c r="M128" s="417"/>
      <c r="N128" s="420"/>
      <c r="O128" s="417"/>
      <c r="P128" s="417"/>
      <c r="Q128" s="417"/>
      <c r="S128" s="417"/>
      <c r="T128" s="417"/>
      <c r="U128" s="417"/>
      <c r="V128" s="417"/>
      <c r="W128" s="417"/>
      <c r="Z128" s="417"/>
      <c r="AA128" s="417"/>
      <c r="AB128" s="417"/>
      <c r="AC128" s="417"/>
      <c r="AD128" s="417"/>
      <c r="AE128" s="417"/>
      <c r="AF128" s="417"/>
      <c r="AG128" s="417"/>
      <c r="AH128" s="417"/>
      <c r="AI128" s="417"/>
      <c r="AJ128" s="417"/>
      <c r="AN128" s="417"/>
      <c r="AO128" s="417"/>
      <c r="AP128" s="417"/>
      <c r="AQ128" s="417"/>
      <c r="AR128" s="417"/>
      <c r="AS128" s="417"/>
      <c r="AT128" s="417"/>
      <c r="AU128" s="417"/>
      <c r="AV128" s="417"/>
      <c r="AW128" s="417"/>
      <c r="AX128" s="417"/>
      <c r="AY128" s="417"/>
      <c r="AZ128" s="417"/>
      <c r="BA128" s="417"/>
      <c r="BB128" s="417"/>
      <c r="BC128" s="417"/>
      <c r="BD128" s="417"/>
      <c r="BE128" s="417"/>
      <c r="BF128" s="417"/>
      <c r="BG128" s="417"/>
      <c r="BH128" s="417"/>
      <c r="BI128" s="417"/>
      <c r="BJ128" s="417"/>
      <c r="BK128" s="417"/>
      <c r="BL128" s="417"/>
      <c r="BM128" s="417"/>
      <c r="BN128" s="417"/>
      <c r="BO128" s="417"/>
      <c r="BP128" s="417"/>
      <c r="BQ128" s="417"/>
      <c r="BR128" s="417"/>
      <c r="BS128" s="417"/>
      <c r="BT128" s="417"/>
      <c r="BU128" s="417"/>
      <c r="BV128" s="417"/>
      <c r="BW128" s="417"/>
      <c r="BX128" s="417"/>
      <c r="BY128" s="417"/>
      <c r="BZ128" s="417"/>
      <c r="CA128" s="417"/>
      <c r="CB128" s="417"/>
      <c r="CC128" s="417"/>
      <c r="CD128" s="417"/>
      <c r="CE128" s="417"/>
      <c r="CF128" s="417"/>
      <c r="CG128" s="417"/>
      <c r="CH128" s="417"/>
      <c r="CI128" s="417"/>
    </row>
    <row r="129" spans="1:87" s="169" customFormat="1" x14ac:dyDescent="0.25">
      <c r="A129" s="417"/>
      <c r="B129" s="417"/>
      <c r="C129" s="419"/>
      <c r="F129" s="318"/>
      <c r="H129" s="417"/>
      <c r="I129" s="417"/>
      <c r="J129" s="417"/>
      <c r="K129" s="417"/>
      <c r="L129" s="417"/>
      <c r="M129" s="417"/>
      <c r="N129" s="420"/>
      <c r="O129" s="417"/>
      <c r="P129" s="417"/>
      <c r="Q129" s="417"/>
      <c r="S129" s="417"/>
      <c r="T129" s="417"/>
      <c r="U129" s="417"/>
      <c r="V129" s="417"/>
      <c r="W129" s="417"/>
      <c r="Z129" s="417"/>
      <c r="AA129" s="417"/>
      <c r="AB129" s="417"/>
      <c r="AC129" s="417"/>
      <c r="AD129" s="417"/>
      <c r="AE129" s="417"/>
      <c r="AF129" s="417"/>
      <c r="AG129" s="417"/>
      <c r="AH129" s="417"/>
      <c r="AI129" s="417"/>
      <c r="AJ129" s="417"/>
      <c r="AN129" s="417"/>
      <c r="AO129" s="417"/>
      <c r="AP129" s="417"/>
      <c r="AQ129" s="417"/>
      <c r="AR129" s="417"/>
      <c r="AS129" s="417"/>
      <c r="AT129" s="417"/>
      <c r="AU129" s="417"/>
      <c r="AV129" s="417"/>
      <c r="AW129" s="417"/>
      <c r="AX129" s="417"/>
      <c r="AY129" s="417"/>
      <c r="AZ129" s="417"/>
      <c r="BA129" s="417"/>
      <c r="BB129" s="417"/>
      <c r="BC129" s="417"/>
      <c r="BD129" s="417"/>
      <c r="BE129" s="417"/>
      <c r="BF129" s="417"/>
      <c r="BG129" s="417"/>
      <c r="BH129" s="417"/>
      <c r="BI129" s="417"/>
      <c r="BJ129" s="417"/>
      <c r="BK129" s="417"/>
      <c r="BL129" s="417"/>
      <c r="BM129" s="417"/>
      <c r="BN129" s="417"/>
      <c r="BO129" s="417"/>
      <c r="BP129" s="417"/>
      <c r="BQ129" s="417"/>
      <c r="BR129" s="417"/>
      <c r="BS129" s="417"/>
      <c r="BT129" s="417"/>
      <c r="BU129" s="417"/>
      <c r="BV129" s="417"/>
      <c r="BW129" s="417"/>
      <c r="BX129" s="417"/>
      <c r="BY129" s="417"/>
      <c r="BZ129" s="417"/>
      <c r="CA129" s="417"/>
      <c r="CB129" s="417"/>
      <c r="CC129" s="417"/>
      <c r="CD129" s="417"/>
      <c r="CE129" s="417"/>
      <c r="CF129" s="417"/>
      <c r="CG129" s="417"/>
      <c r="CH129" s="417"/>
      <c r="CI129" s="417"/>
    </row>
    <row r="130" spans="1:87" s="169" customFormat="1" x14ac:dyDescent="0.25">
      <c r="A130" s="417"/>
      <c r="B130" s="417"/>
      <c r="C130" s="419"/>
      <c r="F130" s="318"/>
      <c r="H130" s="417"/>
      <c r="I130" s="417"/>
      <c r="J130" s="417"/>
      <c r="K130" s="417"/>
      <c r="L130" s="417"/>
      <c r="M130" s="417"/>
      <c r="N130" s="420"/>
      <c r="O130" s="417"/>
      <c r="P130" s="417"/>
      <c r="Q130" s="417"/>
      <c r="S130" s="417"/>
      <c r="T130" s="417"/>
      <c r="U130" s="417"/>
      <c r="V130" s="417"/>
      <c r="W130" s="417"/>
      <c r="Z130" s="417"/>
      <c r="AA130" s="417"/>
      <c r="AB130" s="417"/>
      <c r="AC130" s="417"/>
      <c r="AD130" s="417"/>
      <c r="AE130" s="417"/>
      <c r="AF130" s="417"/>
      <c r="AG130" s="417"/>
      <c r="AH130" s="417"/>
      <c r="AI130" s="417"/>
      <c r="AJ130" s="417"/>
      <c r="AN130" s="417"/>
      <c r="AO130" s="417"/>
      <c r="AP130" s="417"/>
      <c r="AQ130" s="417"/>
      <c r="AR130" s="417"/>
      <c r="AS130" s="417"/>
      <c r="AT130" s="417"/>
      <c r="AU130" s="417"/>
      <c r="AV130" s="417"/>
      <c r="AW130" s="417"/>
      <c r="AX130" s="417"/>
      <c r="AY130" s="417"/>
      <c r="AZ130" s="417"/>
      <c r="BA130" s="417"/>
      <c r="BB130" s="417"/>
      <c r="BC130" s="417"/>
      <c r="BD130" s="417"/>
      <c r="BE130" s="417"/>
      <c r="BF130" s="417"/>
      <c r="BG130" s="417"/>
      <c r="BH130" s="417"/>
      <c r="BI130" s="417"/>
      <c r="BJ130" s="417"/>
      <c r="BK130" s="417"/>
      <c r="BL130" s="417"/>
      <c r="BM130" s="417"/>
      <c r="BN130" s="417"/>
      <c r="BO130" s="417"/>
      <c r="BP130" s="417"/>
      <c r="BQ130" s="417"/>
      <c r="BR130" s="417"/>
      <c r="BS130" s="417"/>
      <c r="BT130" s="417"/>
      <c r="BU130" s="417"/>
      <c r="BV130" s="417"/>
      <c r="BW130" s="417"/>
      <c r="BX130" s="417"/>
      <c r="BY130" s="417"/>
      <c r="BZ130" s="417"/>
      <c r="CA130" s="417"/>
      <c r="CB130" s="417"/>
      <c r="CC130" s="417"/>
      <c r="CD130" s="417"/>
      <c r="CE130" s="417"/>
      <c r="CF130" s="417"/>
      <c r="CG130" s="417"/>
      <c r="CH130" s="417"/>
      <c r="CI130" s="417"/>
    </row>
    <row r="131" spans="1:87" s="169" customFormat="1" x14ac:dyDescent="0.25">
      <c r="A131" s="417"/>
      <c r="B131" s="417"/>
      <c r="C131" s="419"/>
      <c r="F131" s="318"/>
      <c r="H131" s="417"/>
      <c r="I131" s="417"/>
      <c r="J131" s="417"/>
      <c r="K131" s="417"/>
      <c r="L131" s="417"/>
      <c r="M131" s="417"/>
      <c r="N131" s="420"/>
      <c r="O131" s="417"/>
      <c r="P131" s="417"/>
      <c r="Q131" s="417"/>
      <c r="S131" s="417"/>
      <c r="T131" s="417"/>
      <c r="U131" s="417"/>
      <c r="V131" s="417"/>
      <c r="W131" s="417"/>
      <c r="Z131" s="417"/>
      <c r="AA131" s="417"/>
      <c r="AB131" s="417"/>
      <c r="AC131" s="417"/>
      <c r="AD131" s="417"/>
      <c r="AE131" s="417"/>
      <c r="AF131" s="417"/>
      <c r="AG131" s="417"/>
      <c r="AH131" s="417"/>
      <c r="AI131" s="417"/>
      <c r="AJ131" s="417"/>
      <c r="AN131" s="417"/>
      <c r="AO131" s="417"/>
      <c r="AP131" s="417"/>
      <c r="AQ131" s="417"/>
      <c r="AR131" s="417"/>
      <c r="AS131" s="417"/>
      <c r="AT131" s="417"/>
      <c r="AU131" s="417"/>
      <c r="AV131" s="417"/>
      <c r="AW131" s="417"/>
      <c r="AX131" s="417"/>
      <c r="AY131" s="417"/>
      <c r="AZ131" s="417"/>
      <c r="BA131" s="417"/>
      <c r="BB131" s="417"/>
      <c r="BC131" s="417"/>
      <c r="BD131" s="417"/>
      <c r="BE131" s="417"/>
      <c r="BF131" s="417"/>
      <c r="BG131" s="417"/>
      <c r="BH131" s="417"/>
      <c r="BI131" s="417"/>
      <c r="BJ131" s="417"/>
      <c r="BK131" s="417"/>
      <c r="BL131" s="417"/>
      <c r="BM131" s="417"/>
      <c r="BN131" s="417"/>
      <c r="BO131" s="417"/>
      <c r="BP131" s="417"/>
      <c r="BQ131" s="417"/>
      <c r="BR131" s="417"/>
      <c r="BS131" s="417"/>
      <c r="BT131" s="417"/>
      <c r="BU131" s="417"/>
      <c r="BV131" s="417"/>
      <c r="BW131" s="417"/>
      <c r="BX131" s="417"/>
      <c r="BY131" s="417"/>
      <c r="BZ131" s="417"/>
      <c r="CA131" s="417"/>
      <c r="CB131" s="417"/>
      <c r="CC131" s="417"/>
      <c r="CD131" s="417"/>
      <c r="CE131" s="417"/>
      <c r="CF131" s="417"/>
      <c r="CG131" s="417"/>
      <c r="CH131" s="417"/>
      <c r="CI131" s="417"/>
    </row>
    <row r="132" spans="1:87" s="169" customFormat="1" x14ac:dyDescent="0.25">
      <c r="A132" s="417"/>
      <c r="B132" s="417"/>
      <c r="C132" s="419"/>
      <c r="F132" s="318"/>
      <c r="H132" s="417"/>
      <c r="I132" s="417"/>
      <c r="J132" s="417"/>
      <c r="K132" s="417"/>
      <c r="L132" s="417"/>
      <c r="M132" s="417"/>
      <c r="N132" s="420"/>
      <c r="O132" s="417"/>
      <c r="P132" s="417"/>
      <c r="Q132" s="417"/>
      <c r="S132" s="417"/>
      <c r="T132" s="417"/>
      <c r="U132" s="417"/>
      <c r="V132" s="417"/>
      <c r="W132" s="417"/>
      <c r="Z132" s="417"/>
      <c r="AA132" s="417"/>
      <c r="AB132" s="417"/>
      <c r="AC132" s="417"/>
      <c r="AD132" s="417"/>
      <c r="AE132" s="417"/>
      <c r="AF132" s="417"/>
      <c r="AG132" s="417"/>
      <c r="AH132" s="417"/>
      <c r="AI132" s="417"/>
      <c r="AJ132" s="417"/>
      <c r="AN132" s="417"/>
      <c r="AO132" s="417"/>
      <c r="AP132" s="417"/>
      <c r="AQ132" s="417"/>
      <c r="AR132" s="417"/>
      <c r="AS132" s="417"/>
      <c r="AT132" s="417"/>
      <c r="AU132" s="417"/>
      <c r="AV132" s="417"/>
      <c r="AW132" s="417"/>
      <c r="AX132" s="417"/>
      <c r="AY132" s="417"/>
      <c r="AZ132" s="417"/>
      <c r="BA132" s="417"/>
      <c r="BB132" s="417"/>
      <c r="BC132" s="417"/>
      <c r="BD132" s="417"/>
      <c r="BE132" s="417"/>
      <c r="BF132" s="417"/>
      <c r="BG132" s="417"/>
      <c r="BH132" s="417"/>
      <c r="BI132" s="417"/>
      <c r="BJ132" s="417"/>
      <c r="BK132" s="417"/>
      <c r="BL132" s="417"/>
      <c r="BM132" s="417"/>
      <c r="BN132" s="417"/>
      <c r="BO132" s="417"/>
      <c r="BP132" s="417"/>
      <c r="BQ132" s="417"/>
      <c r="BR132" s="417"/>
      <c r="BS132" s="417"/>
      <c r="BT132" s="417"/>
      <c r="BU132" s="417"/>
      <c r="BV132" s="417"/>
      <c r="BW132" s="417"/>
      <c r="BX132" s="417"/>
      <c r="BY132" s="417"/>
      <c r="BZ132" s="417"/>
      <c r="CA132" s="417"/>
      <c r="CB132" s="417"/>
      <c r="CC132" s="417"/>
      <c r="CD132" s="417"/>
      <c r="CE132" s="417"/>
      <c r="CF132" s="417"/>
      <c r="CG132" s="417"/>
      <c r="CH132" s="417"/>
      <c r="CI132" s="417"/>
    </row>
    <row r="133" spans="1:87" s="169" customFormat="1" x14ac:dyDescent="0.25">
      <c r="A133" s="417"/>
      <c r="B133" s="417"/>
      <c r="C133" s="419"/>
      <c r="F133" s="318"/>
      <c r="H133" s="417"/>
      <c r="I133" s="417"/>
      <c r="J133" s="417"/>
      <c r="K133" s="417"/>
      <c r="L133" s="417"/>
      <c r="M133" s="417"/>
      <c r="N133" s="420"/>
      <c r="O133" s="417"/>
      <c r="P133" s="417"/>
      <c r="Q133" s="417"/>
      <c r="S133" s="417"/>
      <c r="T133" s="417"/>
      <c r="U133" s="417"/>
      <c r="V133" s="417"/>
      <c r="W133" s="417"/>
      <c r="Z133" s="417"/>
      <c r="AA133" s="417"/>
      <c r="AB133" s="417"/>
      <c r="AC133" s="417"/>
      <c r="AD133" s="417"/>
      <c r="AE133" s="417"/>
      <c r="AF133" s="417"/>
      <c r="AG133" s="417"/>
      <c r="AH133" s="417"/>
      <c r="AI133" s="417"/>
      <c r="AJ133" s="417"/>
      <c r="AN133" s="417"/>
      <c r="AO133" s="417"/>
      <c r="AP133" s="417"/>
      <c r="AQ133" s="417"/>
      <c r="AR133" s="417"/>
      <c r="AS133" s="417"/>
      <c r="AT133" s="417"/>
      <c r="AU133" s="417"/>
      <c r="AV133" s="417"/>
      <c r="AW133" s="417"/>
      <c r="AX133" s="417"/>
      <c r="AY133" s="417"/>
      <c r="AZ133" s="417"/>
      <c r="BA133" s="417"/>
      <c r="BB133" s="417"/>
      <c r="BC133" s="417"/>
      <c r="BD133" s="417"/>
      <c r="BE133" s="417"/>
      <c r="BF133" s="417"/>
      <c r="BG133" s="417"/>
      <c r="BH133" s="417"/>
      <c r="BI133" s="417"/>
      <c r="BJ133" s="417"/>
      <c r="BK133" s="417"/>
      <c r="BL133" s="417"/>
      <c r="BM133" s="417"/>
      <c r="BN133" s="417"/>
      <c r="BO133" s="417"/>
      <c r="BP133" s="417"/>
      <c r="BQ133" s="417"/>
      <c r="BR133" s="417"/>
      <c r="BS133" s="417"/>
      <c r="BT133" s="417"/>
      <c r="BU133" s="417"/>
      <c r="BV133" s="417"/>
      <c r="BW133" s="417"/>
      <c r="BX133" s="417"/>
      <c r="BY133" s="417"/>
      <c r="BZ133" s="417"/>
      <c r="CA133" s="417"/>
      <c r="CB133" s="417"/>
      <c r="CC133" s="417"/>
      <c r="CD133" s="417"/>
      <c r="CE133" s="417"/>
      <c r="CF133" s="417"/>
      <c r="CG133" s="417"/>
      <c r="CH133" s="417"/>
      <c r="CI133" s="417"/>
    </row>
    <row r="134" spans="1:87" s="169" customFormat="1" x14ac:dyDescent="0.25">
      <c r="A134" s="417"/>
      <c r="B134" s="417"/>
      <c r="C134" s="419"/>
      <c r="F134" s="318"/>
      <c r="H134" s="417"/>
      <c r="I134" s="417"/>
      <c r="J134" s="417"/>
      <c r="K134" s="417"/>
      <c r="L134" s="417"/>
      <c r="M134" s="417"/>
      <c r="N134" s="420"/>
      <c r="O134" s="417"/>
      <c r="P134" s="417"/>
      <c r="Q134" s="417"/>
      <c r="S134" s="417"/>
      <c r="T134" s="417"/>
      <c r="U134" s="417"/>
      <c r="V134" s="417"/>
      <c r="W134" s="417"/>
      <c r="Z134" s="417"/>
      <c r="AA134" s="417"/>
      <c r="AB134" s="417"/>
      <c r="AC134" s="417"/>
      <c r="AD134" s="417"/>
      <c r="AE134" s="417"/>
      <c r="AF134" s="417"/>
      <c r="AG134" s="417"/>
      <c r="AH134" s="417"/>
      <c r="AI134" s="417"/>
      <c r="AJ134" s="417"/>
      <c r="AN134" s="417"/>
      <c r="AO134" s="417"/>
      <c r="AP134" s="417"/>
      <c r="AQ134" s="417"/>
      <c r="AR134" s="417"/>
      <c r="AS134" s="417"/>
      <c r="AT134" s="417"/>
      <c r="AU134" s="417"/>
      <c r="AV134" s="417"/>
      <c r="AW134" s="417"/>
      <c r="AX134" s="417"/>
      <c r="AY134" s="417"/>
      <c r="AZ134" s="417"/>
      <c r="BA134" s="417"/>
      <c r="BB134" s="417"/>
      <c r="BC134" s="417"/>
      <c r="BD134" s="417"/>
      <c r="BE134" s="417"/>
      <c r="BF134" s="417"/>
      <c r="BG134" s="417"/>
      <c r="BH134" s="417"/>
      <c r="BI134" s="417"/>
      <c r="BJ134" s="417"/>
      <c r="BK134" s="417"/>
      <c r="BL134" s="417"/>
      <c r="BM134" s="417"/>
      <c r="BN134" s="417"/>
      <c r="BO134" s="417"/>
      <c r="BP134" s="417"/>
      <c r="BQ134" s="417"/>
      <c r="BR134" s="417"/>
      <c r="BS134" s="417"/>
      <c r="BT134" s="417"/>
      <c r="BU134" s="417"/>
      <c r="BV134" s="417"/>
      <c r="BW134" s="417"/>
      <c r="BX134" s="417"/>
      <c r="BY134" s="417"/>
      <c r="BZ134" s="417"/>
      <c r="CA134" s="417"/>
      <c r="CB134" s="417"/>
      <c r="CC134" s="417"/>
      <c r="CD134" s="417"/>
      <c r="CE134" s="417"/>
      <c r="CF134" s="417"/>
      <c r="CG134" s="417"/>
      <c r="CH134" s="417"/>
      <c r="CI134" s="417"/>
    </row>
    <row r="135" spans="1:87" s="169" customFormat="1" x14ac:dyDescent="0.25">
      <c r="A135" s="417"/>
      <c r="B135" s="417"/>
      <c r="C135" s="419"/>
      <c r="F135" s="318"/>
      <c r="H135" s="417"/>
      <c r="I135" s="417"/>
      <c r="J135" s="417"/>
      <c r="K135" s="417"/>
      <c r="L135" s="417"/>
      <c r="M135" s="417"/>
      <c r="N135" s="420"/>
      <c r="O135" s="417"/>
      <c r="P135" s="417"/>
      <c r="Q135" s="417"/>
      <c r="S135" s="417"/>
      <c r="T135" s="417"/>
      <c r="U135" s="417"/>
      <c r="V135" s="417"/>
      <c r="W135" s="417"/>
      <c r="Z135" s="417"/>
      <c r="AA135" s="417"/>
      <c r="AB135" s="417"/>
      <c r="AC135" s="417"/>
      <c r="AD135" s="417"/>
      <c r="AE135" s="417"/>
      <c r="AF135" s="417"/>
      <c r="AG135" s="417"/>
      <c r="AH135" s="417"/>
      <c r="AI135" s="417"/>
      <c r="AJ135" s="417"/>
      <c r="AN135" s="417"/>
      <c r="AO135" s="417"/>
      <c r="AP135" s="417"/>
      <c r="AQ135" s="417"/>
      <c r="AR135" s="417"/>
      <c r="AS135" s="417"/>
      <c r="AT135" s="417"/>
      <c r="AU135" s="417"/>
      <c r="AV135" s="417"/>
      <c r="AW135" s="417"/>
      <c r="AX135" s="417"/>
      <c r="AY135" s="417"/>
      <c r="AZ135" s="417"/>
      <c r="BA135" s="417"/>
      <c r="BB135" s="417"/>
      <c r="BC135" s="417"/>
      <c r="BD135" s="417"/>
      <c r="BE135" s="417"/>
      <c r="BF135" s="417"/>
      <c r="BG135" s="417"/>
      <c r="BH135" s="417"/>
      <c r="BI135" s="417"/>
      <c r="BJ135" s="417"/>
      <c r="BK135" s="417"/>
      <c r="BL135" s="417"/>
      <c r="BM135" s="417"/>
      <c r="BN135" s="417"/>
      <c r="BO135" s="417"/>
      <c r="BP135" s="417"/>
      <c r="BQ135" s="417"/>
      <c r="BR135" s="417"/>
      <c r="BS135" s="417"/>
      <c r="BT135" s="417"/>
      <c r="BU135" s="417"/>
      <c r="BV135" s="417"/>
      <c r="BW135" s="417"/>
      <c r="BX135" s="417"/>
      <c r="BY135" s="417"/>
      <c r="BZ135" s="417"/>
      <c r="CA135" s="417"/>
      <c r="CB135" s="417"/>
      <c r="CC135" s="417"/>
      <c r="CD135" s="417"/>
      <c r="CE135" s="417"/>
      <c r="CF135" s="417"/>
      <c r="CG135" s="417"/>
      <c r="CH135" s="417"/>
      <c r="CI135" s="417"/>
    </row>
    <row r="136" spans="1:87" s="169" customFormat="1" x14ac:dyDescent="0.25">
      <c r="A136" s="417"/>
      <c r="B136" s="417"/>
      <c r="C136" s="419"/>
      <c r="F136" s="318"/>
      <c r="H136" s="417"/>
      <c r="I136" s="417"/>
      <c r="J136" s="417"/>
      <c r="K136" s="417"/>
      <c r="L136" s="417"/>
      <c r="M136" s="417"/>
      <c r="N136" s="420"/>
      <c r="O136" s="417"/>
      <c r="P136" s="417"/>
      <c r="Q136" s="417"/>
      <c r="S136" s="417"/>
      <c r="T136" s="417"/>
      <c r="U136" s="417"/>
      <c r="V136" s="417"/>
      <c r="W136" s="417"/>
      <c r="Z136" s="417"/>
      <c r="AA136" s="417"/>
      <c r="AB136" s="417"/>
      <c r="AC136" s="417"/>
      <c r="AD136" s="417"/>
      <c r="AE136" s="417"/>
      <c r="AF136" s="417"/>
      <c r="AG136" s="417"/>
      <c r="AH136" s="417"/>
      <c r="AI136" s="417"/>
      <c r="AJ136" s="417"/>
      <c r="AN136" s="417"/>
      <c r="AO136" s="417"/>
      <c r="AP136" s="417"/>
      <c r="AQ136" s="417"/>
      <c r="AR136" s="417"/>
      <c r="AS136" s="417"/>
      <c r="AT136" s="417"/>
      <c r="AU136" s="417"/>
      <c r="AV136" s="417"/>
      <c r="AW136" s="417"/>
      <c r="AX136" s="417"/>
      <c r="AY136" s="417"/>
      <c r="AZ136" s="417"/>
      <c r="BA136" s="417"/>
      <c r="BB136" s="417"/>
      <c r="BC136" s="417"/>
      <c r="BD136" s="417"/>
      <c r="BE136" s="417"/>
      <c r="BF136" s="417"/>
      <c r="BG136" s="417"/>
      <c r="BH136" s="417"/>
      <c r="BI136" s="417"/>
      <c r="BJ136" s="417"/>
      <c r="BK136" s="417"/>
      <c r="BL136" s="417"/>
      <c r="BM136" s="417"/>
      <c r="BN136" s="417"/>
      <c r="BO136" s="417"/>
      <c r="BP136" s="417"/>
      <c r="BQ136" s="417"/>
      <c r="BR136" s="417"/>
      <c r="BS136" s="417"/>
      <c r="BT136" s="417"/>
      <c r="BU136" s="417"/>
      <c r="BV136" s="417"/>
      <c r="BW136" s="417"/>
      <c r="BX136" s="417"/>
      <c r="BY136" s="417"/>
      <c r="BZ136" s="417"/>
      <c r="CA136" s="417"/>
      <c r="CB136" s="417"/>
      <c r="CC136" s="417"/>
      <c r="CD136" s="417"/>
      <c r="CE136" s="417"/>
      <c r="CF136" s="417"/>
      <c r="CG136" s="417"/>
      <c r="CH136" s="417"/>
      <c r="CI136" s="417"/>
    </row>
  </sheetData>
  <autoFilter ref="A1:CM113">
    <filterColumn colId="29" showButton="0"/>
    <filterColumn colId="30" showButton="0"/>
    <filterColumn colId="31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6" showButton="0"/>
    <filterColumn colId="47" showButton="0"/>
    <filterColumn colId="49" showButton="0"/>
    <filterColumn colId="51" showButton="0"/>
    <filterColumn colId="55" showButton="0"/>
    <filterColumn colId="56" showButton="0"/>
    <filterColumn colId="58" showButton="0"/>
    <filterColumn colId="59" showButton="0"/>
    <filterColumn colId="61" showButton="0"/>
    <filterColumn colId="62" showButton="0"/>
    <filterColumn colId="64" showButton="0"/>
    <filterColumn colId="65" showButton="0"/>
    <filterColumn colId="66" showButton="0"/>
    <filterColumn colId="68" showButton="0"/>
    <filterColumn colId="69" showButton="0"/>
    <filterColumn colId="72" showButton="0"/>
    <filterColumn colId="74" showButton="0"/>
    <filterColumn colId="75" showButton="0"/>
    <filterColumn colId="76" showButton="0"/>
    <filterColumn colId="78" showButton="0"/>
    <filterColumn colId="79" showButton="0"/>
    <filterColumn colId="80" showButton="0"/>
  </autoFilter>
  <mergeCells count="79">
    <mergeCell ref="CA1:CA2"/>
    <mergeCell ref="CB1:CB2"/>
    <mergeCell ref="CC1:CC2"/>
    <mergeCell ref="CD1:CD2"/>
    <mergeCell ref="BV1:BV2"/>
    <mergeCell ref="BW1:BW2"/>
    <mergeCell ref="BX1:BX2"/>
    <mergeCell ref="BY1:BY2"/>
    <mergeCell ref="BZ1:BZ2"/>
    <mergeCell ref="L1:L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Z1:Z2"/>
    <mergeCell ref="AA1:AA2"/>
    <mergeCell ref="AB1:AB2"/>
    <mergeCell ref="U1:U2"/>
    <mergeCell ref="M1:M2"/>
    <mergeCell ref="N1:N2"/>
    <mergeCell ref="O1:O2"/>
    <mergeCell ref="P1:P2"/>
    <mergeCell ref="Q1:Q2"/>
    <mergeCell ref="W1:W2"/>
    <mergeCell ref="X1:X2"/>
    <mergeCell ref="Y1:Y2"/>
    <mergeCell ref="R1:R2"/>
    <mergeCell ref="S1:S2"/>
    <mergeCell ref="T1:T2"/>
    <mergeCell ref="V1:V2"/>
    <mergeCell ref="AH1:AH2"/>
    <mergeCell ref="AI1:AI2"/>
    <mergeCell ref="AJ1:AM1"/>
    <mergeCell ref="AN1:AQ1"/>
    <mergeCell ref="AC1:AC2"/>
    <mergeCell ref="CE1:CE2"/>
    <mergeCell ref="AR1:AR2"/>
    <mergeCell ref="AS1:AS2"/>
    <mergeCell ref="AT1:AT2"/>
    <mergeCell ref="AU1:AU2"/>
    <mergeCell ref="BJ1:BJ2"/>
    <mergeCell ref="BK1:BK2"/>
    <mergeCell ref="BL1:BL2"/>
    <mergeCell ref="BM1:BM2"/>
    <mergeCell ref="BN1:BN2"/>
    <mergeCell ref="BO1:BO2"/>
    <mergeCell ref="BP1:BP2"/>
    <mergeCell ref="BQ1:BQ2"/>
    <mergeCell ref="BR1:BR2"/>
    <mergeCell ref="BS1:BS2"/>
    <mergeCell ref="BU1:BU2"/>
    <mergeCell ref="AV1:AV2"/>
    <mergeCell ref="AW1:AW2"/>
    <mergeCell ref="AX1:AX2"/>
    <mergeCell ref="CF1:CF2"/>
    <mergeCell ref="BB1:BB2"/>
    <mergeCell ref="BC1:BC2"/>
    <mergeCell ref="BT1:BT2"/>
    <mergeCell ref="BF1:BF2"/>
    <mergeCell ref="BG1:BG2"/>
    <mergeCell ref="BH1:BH2"/>
    <mergeCell ref="BI1:BI2"/>
    <mergeCell ref="AY1:AY2"/>
    <mergeCell ref="AZ1:AZ2"/>
    <mergeCell ref="BA1:BA2"/>
    <mergeCell ref="BD1:BD2"/>
    <mergeCell ref="BE1:BE2"/>
    <mergeCell ref="CG1:CG2"/>
    <mergeCell ref="CH1:CH2"/>
    <mergeCell ref="CI1:CI2"/>
    <mergeCell ref="CJ1:CJ2"/>
    <mergeCell ref="CK1:CK2"/>
  </mergeCells>
  <phoneticPr fontId="3" type="noConversion"/>
  <conditionalFormatting sqref="Q4:Q71">
    <cfRule type="expression" dxfId="1" priority="4">
      <formula>CON</formula>
    </cfRule>
  </conditionalFormatting>
  <conditionalFormatting sqref="Q3">
    <cfRule type="expression" dxfId="0" priority="2">
      <formula>CON</formula>
    </cfRule>
  </conditionalFormatting>
  <hyperlinks>
    <hyperlink ref="C7" r:id="rId1"/>
    <hyperlink ref="C6" r:id="rId2"/>
    <hyperlink ref="C8" r:id="rId3"/>
    <hyperlink ref="C4" r:id="rId4"/>
    <hyperlink ref="C5" r:id="rId5"/>
    <hyperlink ref="C9" r:id="rId6"/>
    <hyperlink ref="C11" r:id="rId7"/>
    <hyperlink ref="C10" r:id="rId8"/>
    <hyperlink ref="C12" r:id="rId9"/>
    <hyperlink ref="C13" r:id="rId10"/>
    <hyperlink ref="C14" r:id="rId11"/>
    <hyperlink ref="C17" r:id="rId12"/>
    <hyperlink ref="C16" r:id="rId13"/>
    <hyperlink ref="C18" r:id="rId14"/>
    <hyperlink ref="C19" r:id="rId15"/>
    <hyperlink ref="C20" r:id="rId16"/>
    <hyperlink ref="C21" r:id="rId17"/>
    <hyperlink ref="C22" r:id="rId18"/>
    <hyperlink ref="C23" r:id="rId19"/>
    <hyperlink ref="C29" r:id="rId20"/>
    <hyperlink ref="C24" r:id="rId21"/>
    <hyperlink ref="C25" r:id="rId22"/>
    <hyperlink ref="C26" r:id="rId23"/>
    <hyperlink ref="C27" r:id="rId24"/>
    <hyperlink ref="C28" r:id="rId25"/>
    <hyperlink ref="C30" r:id="rId26"/>
    <hyperlink ref="C15" r:id="rId27" tooltip="https://community.secop.gov.co/Public/Common/GoogleReCaptcha/Index?previousUrl=https%3a%2f%2fcommunity.secop.gov.co%2fPublic%2fTendering%2fOpportunityDetail%2fIndex%3fnoticeUID%3dCO1.NTC.1766098%26isFromPublicArea%3dTrue%26isModal%3dFalse"/>
    <hyperlink ref="C33" r:id="rId28"/>
    <hyperlink ref="C34" r:id="rId29"/>
    <hyperlink ref="C35" r:id="rId30"/>
    <hyperlink ref="C36" r:id="rId31"/>
    <hyperlink ref="C38" r:id="rId32"/>
    <hyperlink ref="C42" r:id="rId33"/>
    <hyperlink ref="C43" r:id="rId34"/>
    <hyperlink ref="C44" r:id="rId35"/>
    <hyperlink ref="C56" r:id="rId36"/>
    <hyperlink ref="C45" r:id="rId37"/>
    <hyperlink ref="C59" r:id="rId38"/>
    <hyperlink ref="C58" r:id="rId39"/>
    <hyperlink ref="C57" r:id="rId40"/>
    <hyperlink ref="C46" r:id="rId41"/>
    <hyperlink ref="C47" r:id="rId42"/>
    <hyperlink ref="C48" r:id="rId43"/>
    <hyperlink ref="C49" r:id="rId44"/>
    <hyperlink ref="C50" r:id="rId45"/>
    <hyperlink ref="C51" r:id="rId46"/>
    <hyperlink ref="C52" r:id="rId47"/>
    <hyperlink ref="C53" r:id="rId48"/>
    <hyperlink ref="C54" r:id="rId49"/>
    <hyperlink ref="C55" r:id="rId50"/>
    <hyperlink ref="C60" r:id="rId51"/>
    <hyperlink ref="C61" r:id="rId52"/>
    <hyperlink ref="C37" r:id="rId53"/>
    <hyperlink ref="C62" r:id="rId54"/>
    <hyperlink ref="C63" r:id="rId55"/>
    <hyperlink ref="C64" r:id="rId56"/>
    <hyperlink ref="C65" r:id="rId57"/>
    <hyperlink ref="C67" r:id="rId58"/>
    <hyperlink ref="C68" r:id="rId59"/>
    <hyperlink ref="C69" r:id="rId60"/>
    <hyperlink ref="C70" r:id="rId61"/>
    <hyperlink ref="C3" r:id="rId62"/>
    <hyperlink ref="C72" r:id="rId63"/>
    <hyperlink ref="C73" r:id="rId64"/>
    <hyperlink ref="C74" r:id="rId65"/>
    <hyperlink ref="C75" r:id="rId66"/>
    <hyperlink ref="C76" r:id="rId67" display="FDSF-CPS-075-2021"/>
    <hyperlink ref="C77" r:id="rId68"/>
    <hyperlink ref="C78" r:id="rId69"/>
    <hyperlink ref="C79" r:id="rId70"/>
    <hyperlink ref="C80" r:id="rId71"/>
    <hyperlink ref="C81" r:id="rId72"/>
    <hyperlink ref="C82" r:id="rId73"/>
    <hyperlink ref="C83" r:id="rId74"/>
    <hyperlink ref="C84" r:id="rId75"/>
    <hyperlink ref="C85" r:id="rId76"/>
    <hyperlink ref="C86" r:id="rId77" display="FDLSF-CPS-085-2021"/>
    <hyperlink ref="C87" r:id="rId78"/>
    <hyperlink ref="C88" r:id="rId79"/>
    <hyperlink ref="C89" r:id="rId80"/>
    <hyperlink ref="C90" r:id="rId81"/>
    <hyperlink ref="C91" r:id="rId82"/>
    <hyperlink ref="C92" r:id="rId83"/>
    <hyperlink ref="C93" r:id="rId84"/>
    <hyperlink ref="C94" r:id="rId85"/>
    <hyperlink ref="C95" r:id="rId86"/>
    <hyperlink ref="C97" r:id="rId87" display="FDLSF-CPS-097-2022"/>
    <hyperlink ref="C66" r:id="rId88"/>
    <hyperlink ref="C98" r:id="rId89"/>
    <hyperlink ref="C99" r:id="rId90"/>
    <hyperlink ref="C100" r:id="rId91"/>
    <hyperlink ref="C101" r:id="rId92"/>
    <hyperlink ref="C102" r:id="rId93"/>
    <hyperlink ref="C104" r:id="rId94"/>
    <hyperlink ref="C105" r:id="rId95"/>
    <hyperlink ref="C106" r:id="rId96"/>
    <hyperlink ref="C107" r:id="rId97"/>
    <hyperlink ref="C108" r:id="rId98"/>
    <hyperlink ref="C109" r:id="rId99"/>
    <hyperlink ref="C110" r:id="rId100" display="63293"/>
    <hyperlink ref="C111" r:id="rId101" display="64741"/>
    <hyperlink ref="C112" r:id="rId102" display="66507"/>
    <hyperlink ref="C31" r:id="rId103"/>
  </hyperlinks>
  <pageMargins left="0.7" right="0.7" top="0.75" bottom="0.75" header="0.3" footer="0.3"/>
  <pageSetup paperSize="9" orientation="portrait" r:id="rId104"/>
  <ignoredErrors>
    <ignoredError sqref="CI4 CI6" evalError="1"/>
  </ignoredError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#REF!</xm:f>
          </x14:formula1>
          <xm:sqref>L104:L112 L76:L95 L4:L38 L97:L102 L41:L74</xm:sqref>
        </x14:dataValidation>
        <x14:dataValidation type="list" allowBlank="1" showInputMessage="1" showErrorMessage="1">
          <x14:formula1>
            <xm:f>#REF!</xm:f>
          </x14:formula1>
          <xm:sqref>J3:J38 J41:J74 J76:J95 J97:J102 J104:J112</xm:sqref>
        </x14:dataValidation>
        <x14:dataValidation type="list" allowBlank="1" showInputMessage="1" showErrorMessage="1">
          <x14:formula1>
            <xm:f>#REF!</xm:f>
          </x14:formula1>
          <xm:sqref>K4:K38 K40:K95 K97:K102 K104:K112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DA42106197C0749833A8A898AF328EC" ma:contentTypeVersion="0" ma:contentTypeDescription="Crear nuevo documento." ma:contentTypeScope="" ma:versionID="6ffc665f78a78a31da3dd49552098dc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427b1896cd7b939f0dfbf43260555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787F46-9986-4C24-AB2D-3F1F13FE83B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79A2BB1-E140-4462-9032-B075C72134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8FDD0F4-6B70-4339-A7C9-417FAE95B7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DE DATOS 2021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Apolo</dc:creator>
  <cp:keywords/>
  <dc:description/>
  <cp:lastModifiedBy>LUISA FERNANDA PÉREZ BLANCO</cp:lastModifiedBy>
  <cp:revision/>
  <dcterms:created xsi:type="dcterms:W3CDTF">2020-07-22T05:27:42Z</dcterms:created>
  <dcterms:modified xsi:type="dcterms:W3CDTF">2021-04-20T20:32:44Z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0x0101007DA42106197C0749833A8A898AF328EC</vt:lpwstr>
  </property>
</Properties>
</file>