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win.Rendon\Secretaria Distrital de Gobierno\gr Oficina Asesora de Planeacion - Propuesta\SISTEMA DE GESTIÓN INSTITUCIONAL\PROCESOS Y PROCEDIMIENTO\8. planes de gestion 2020\Alcaldias_V2\"/>
    </mc:Choice>
  </mc:AlternateContent>
  <xr:revisionPtr revIDLastSave="4" documentId="13_ncr:1_{9FAB6B9D-5700-4628-9294-08170F1DBED9}" xr6:coauthVersionLast="44" xr6:coauthVersionMax="44" xr10:uidLastSave="{64DCBCD8-5EDA-4772-87B1-C3CE887793BF}"/>
  <bookViews>
    <workbookView xWindow="-120" yWindow="-120" windowWidth="29040" windowHeight="15840" xr2:uid="{B768C1F6-AB51-46A8-A4AF-53CAED562E1A}"/>
  </bookViews>
  <sheets>
    <sheet name="Hoja1" sheetId="1" r:id="rId1"/>
  </sheets>
  <externalReferences>
    <externalReference r:id="rId2"/>
    <externalReference r:id="rId3"/>
  </externalReferences>
  <definedNames>
    <definedName name="INDICADOR">[1]Hoja2!$F$2:$F$4</definedName>
    <definedName name="META2">[2]Hoja2!$C$3:$C$5</definedName>
    <definedName name="PROGRAMACION">[1]Hoja2!$D$2:$D$5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40" i="1" l="1"/>
  <c r="AQ40" i="1"/>
  <c r="AM40" i="1"/>
  <c r="AH40" i="1"/>
  <c r="AC40" i="1"/>
  <c r="X40" i="1"/>
  <c r="E40" i="1"/>
  <c r="U15" i="1" l="1"/>
  <c r="U16" i="1"/>
  <c r="U17" i="1"/>
  <c r="U18" i="1"/>
  <c r="U19" i="1"/>
  <c r="U20" i="1"/>
  <c r="U21" i="1"/>
  <c r="U22" i="1"/>
  <c r="U23" i="1"/>
  <c r="U24" i="1"/>
  <c r="U25" i="1"/>
  <c r="U26" i="1"/>
  <c r="U27" i="1"/>
  <c r="U28" i="1"/>
  <c r="U29" i="1"/>
  <c r="U30" i="1"/>
  <c r="U31" i="1"/>
  <c r="U32" i="1"/>
  <c r="U14" i="1"/>
  <c r="AR27" i="1"/>
  <c r="AP27" i="1"/>
  <c r="AK27" i="1"/>
  <c r="AF27" i="1"/>
  <c r="AA27" i="1"/>
  <c r="V27" i="1"/>
  <c r="P27" i="1"/>
  <c r="AQ27" i="1" l="1"/>
  <c r="AR34" i="1"/>
  <c r="AR35" i="1"/>
  <c r="AR36" i="1"/>
  <c r="AR37" i="1"/>
  <c r="AR38" i="1"/>
  <c r="AR39" i="1"/>
  <c r="AK39" i="1"/>
  <c r="AK38" i="1"/>
  <c r="AK37" i="1"/>
  <c r="AK36" i="1"/>
  <c r="AK35" i="1"/>
  <c r="AK34" i="1"/>
  <c r="AK33" i="1"/>
  <c r="AK32" i="1"/>
  <c r="AK31" i="1"/>
  <c r="AK30" i="1"/>
  <c r="AK29" i="1"/>
  <c r="AK28" i="1"/>
  <c r="AK26" i="1"/>
  <c r="AK25" i="1"/>
  <c r="AK24" i="1"/>
  <c r="AK23" i="1"/>
  <c r="AK22" i="1"/>
  <c r="AK21" i="1"/>
  <c r="AK20" i="1"/>
  <c r="AK19" i="1"/>
  <c r="AK18" i="1"/>
  <c r="AK17" i="1"/>
  <c r="AK16" i="1"/>
  <c r="AK15" i="1"/>
  <c r="AK14" i="1"/>
  <c r="AF39" i="1"/>
  <c r="AF38" i="1"/>
  <c r="AF37" i="1"/>
  <c r="AF36" i="1"/>
  <c r="AF35" i="1"/>
  <c r="AF34" i="1"/>
  <c r="AF33" i="1"/>
  <c r="AF32" i="1"/>
  <c r="AF31" i="1"/>
  <c r="AF30" i="1"/>
  <c r="AF29" i="1"/>
  <c r="AF28" i="1"/>
  <c r="AF26" i="1"/>
  <c r="AF25" i="1"/>
  <c r="AF23" i="1"/>
  <c r="AF22" i="1"/>
  <c r="AF21" i="1"/>
  <c r="AF20" i="1"/>
  <c r="AF19" i="1"/>
  <c r="AF18" i="1"/>
  <c r="AF17" i="1"/>
  <c r="AF16" i="1"/>
  <c r="AF15" i="1"/>
  <c r="AF14" i="1"/>
  <c r="AA15" i="1"/>
  <c r="AA16" i="1"/>
  <c r="AA17" i="1"/>
  <c r="AA18" i="1"/>
  <c r="AA19" i="1"/>
  <c r="AA20" i="1"/>
  <c r="AA21" i="1"/>
  <c r="AA23" i="1"/>
  <c r="AA24" i="1"/>
  <c r="AA25" i="1"/>
  <c r="AA26" i="1"/>
  <c r="AA28" i="1"/>
  <c r="AA29" i="1"/>
  <c r="AA30" i="1"/>
  <c r="AA31" i="1"/>
  <c r="AA32" i="1"/>
  <c r="AA33" i="1"/>
  <c r="AA34" i="1"/>
  <c r="AA35" i="1"/>
  <c r="AA36" i="1"/>
  <c r="AA37" i="1"/>
  <c r="AA38" i="1"/>
  <c r="AA39" i="1"/>
  <c r="V15" i="1"/>
  <c r="V16" i="1"/>
  <c r="V17" i="1"/>
  <c r="V18" i="1"/>
  <c r="V19" i="1"/>
  <c r="V20" i="1"/>
  <c r="V21" i="1"/>
  <c r="V23" i="1"/>
  <c r="V25" i="1"/>
  <c r="V26" i="1"/>
  <c r="V28" i="1"/>
  <c r="V29" i="1"/>
  <c r="V30" i="1"/>
  <c r="V31" i="1"/>
  <c r="V32" i="1"/>
  <c r="V33" i="1"/>
  <c r="V34" i="1"/>
  <c r="V35" i="1"/>
  <c r="V36" i="1"/>
  <c r="V37" i="1"/>
  <c r="V38" i="1"/>
  <c r="V39" i="1"/>
  <c r="V14" i="1"/>
  <c r="AR15" i="1"/>
  <c r="AR16" i="1"/>
  <c r="AR17" i="1"/>
  <c r="AR18" i="1"/>
  <c r="AR19" i="1"/>
  <c r="AR20" i="1"/>
  <c r="AR21" i="1"/>
  <c r="AR22" i="1"/>
  <c r="AR23" i="1"/>
  <c r="AR24" i="1"/>
  <c r="AR25" i="1"/>
  <c r="AR26" i="1"/>
  <c r="AR28" i="1"/>
  <c r="AR29" i="1"/>
  <c r="AR30" i="1"/>
  <c r="AR31" i="1"/>
  <c r="AR32" i="1"/>
  <c r="AR14" i="1"/>
  <c r="AP29" i="1"/>
  <c r="AP30" i="1"/>
  <c r="AP31" i="1"/>
  <c r="AP32" i="1"/>
  <c r="AP33" i="1"/>
  <c r="AP34" i="1"/>
  <c r="AP35" i="1"/>
  <c r="AP36" i="1"/>
  <c r="AP37" i="1"/>
  <c r="AP38" i="1"/>
  <c r="AP39" i="1"/>
  <c r="AP28" i="1"/>
  <c r="AP26" i="1"/>
  <c r="AP25" i="1"/>
  <c r="AP24" i="1"/>
  <c r="AP23" i="1"/>
  <c r="AP22" i="1"/>
  <c r="AP21" i="1"/>
  <c r="AP20" i="1"/>
  <c r="AP19" i="1"/>
  <c r="AP18" i="1"/>
  <c r="AP17" i="1"/>
  <c r="AP16" i="1"/>
  <c r="AP15" i="1"/>
  <c r="AP14" i="1"/>
  <c r="P28" i="1"/>
  <c r="P31" i="1"/>
  <c r="P32" i="1"/>
  <c r="AQ38" i="1" l="1"/>
  <c r="AQ34" i="1"/>
  <c r="AQ21" i="1"/>
  <c r="AQ17" i="1"/>
  <c r="AQ36" i="1"/>
  <c r="AQ39" i="1"/>
  <c r="AQ35" i="1"/>
  <c r="AQ37" i="1"/>
  <c r="AQ29" i="1"/>
  <c r="AQ25" i="1"/>
  <c r="AR33" i="1"/>
  <c r="AQ26" i="1"/>
  <c r="AQ30" i="1"/>
  <c r="AQ22" i="1"/>
  <c r="AQ18" i="1"/>
  <c r="AQ32" i="1"/>
  <c r="AQ24" i="1"/>
  <c r="AQ20" i="1"/>
  <c r="AQ16" i="1"/>
  <c r="AQ31" i="1"/>
  <c r="AQ28" i="1"/>
  <c r="AQ23" i="1"/>
  <c r="AQ19" i="1"/>
  <c r="AQ15" i="1"/>
  <c r="AQ14" i="1"/>
  <c r="AQ33" i="1" l="1"/>
  <c r="E33" i="1" l="1"/>
  <c r="E41" i="1" s="1"/>
  <c r="P15" i="1" l="1"/>
  <c r="P26" i="1"/>
  <c r="P14" i="1"/>
</calcChain>
</file>

<file path=xl/sharedStrings.xml><?xml version="1.0" encoding="utf-8"?>
<sst xmlns="http://schemas.openxmlformats.org/spreadsheetml/2006/main" count="397" uniqueCount="215">
  <si>
    <t>SECRETARIA DISTRITAL DE GOBIERNO</t>
  </si>
  <si>
    <t>CONTROL DE CAMBIOS</t>
  </si>
  <si>
    <t>VERSIÓN</t>
  </si>
  <si>
    <t>FECHA</t>
  </si>
  <si>
    <t>DESCRIPCIÓN DE LA MODIFICACIÓN</t>
  </si>
  <si>
    <t>PROCESOS ASOCIADOS</t>
  </si>
  <si>
    <t>PLAN ESTRATEGICO INSTITUCIONAL</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</si>
  <si>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</si>
  <si>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</si>
  <si>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</si>
  <si>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</si>
  <si>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</si>
  <si>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</si>
  <si>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PROGRAMADO EN LA VIGENCIA</t>
  </si>
  <si>
    <t>RESULTADO DE LA MEDICION</t>
  </si>
  <si>
    <t>ANÁLISIS DE AVANCE</t>
  </si>
  <si>
    <t>MEDIO DE VERIFICACIÓN</t>
  </si>
  <si>
    <t>ANÁLISIS DE RESULTADO</t>
  </si>
  <si>
    <t>N° OE</t>
  </si>
  <si>
    <t>OBJETIVO ESTRATÉGICO</t>
  </si>
  <si>
    <t>PROCESO</t>
  </si>
  <si>
    <t>META PLAN DE GESTION VIGENCIA</t>
  </si>
  <si>
    <t>PONDERACION DE LA META</t>
  </si>
  <si>
    <t>TIPO DE META</t>
  </si>
  <si>
    <t>NOMBRE DEL INDICADOR</t>
  </si>
  <si>
    <t>FORMULA DEL INDICADOR</t>
  </si>
  <si>
    <t>LINEA BASE</t>
  </si>
  <si>
    <t>TIPO DE PROGRAMACION</t>
  </si>
  <si>
    <t>UNIDAD DE MEDIDA</t>
  </si>
  <si>
    <t>I TRI</t>
  </si>
  <si>
    <t>II TRI</t>
  </si>
  <si>
    <t>III TRI</t>
  </si>
  <si>
    <t>IV TRI</t>
  </si>
  <si>
    <t>TOTAL PROGRAMACION VIGENCIA</t>
  </si>
  <si>
    <t>TIPO DE INDICADOR</t>
  </si>
  <si>
    <t>FUENTE DE INFORMACIÓN</t>
  </si>
  <si>
    <t>RESPONSABLES DE LA ACTIVIDAD</t>
  </si>
  <si>
    <t>METODO DE VERIFICACIÓN AL SEGUIMIENTO</t>
  </si>
  <si>
    <t>REPORTA CB0404</t>
  </si>
  <si>
    <t>PROGRAMADO</t>
  </si>
  <si>
    <t>EJECUTADO</t>
  </si>
  <si>
    <t>TOTAL PLAN DE GESTIÓN</t>
  </si>
  <si>
    <t>Subtotal metas transversales</t>
  </si>
  <si>
    <t>INDICADOR</t>
  </si>
  <si>
    <t>Ejecutar el 100% del plan de acción que se formule para la implementación de los presupuestos participativos.</t>
  </si>
  <si>
    <t>Girar mínimo el 25% del presupuesto de inversión directa comprometido en la vigencia 2020</t>
  </si>
  <si>
    <t>Adelantar el 100% de los procesos contractuales de malla vial y parques de la vigencia 2020, utilizando los pliegos tipo.</t>
  </si>
  <si>
    <t>Ejecutar el 100% del plan de sostenibilidad contable, que se formule para la vigencia en concordancia con las condiciones contables de la alcaldía local.</t>
  </si>
  <si>
    <t>Integrar las herramientas de planeación, gestión y control, con enfoque de innovación, mejoramiento continuo, responsabilidad social, desarrollo integral del talento humano y transparencia</t>
  </si>
  <si>
    <t>Implementación del Modelo Integrado de Planeación y Gestión</t>
  </si>
  <si>
    <t>Obtener una calificación semestral  igual o superior al 70 % en la medición desempeño ambiental de la dependencia, empleando como mecanismo de medición la herramienta establecida por la Oficina Asesora de Planeación.</t>
  </si>
  <si>
    <t>SOTENIBILIDAD DEL SISTEMA DE GESTIÓN</t>
  </si>
  <si>
    <t>Cumplimiento de criterios ambientales</t>
  </si>
  <si>
    <t xml:space="preserve">Porcentaje de cumplimiento de criterios ambientales </t>
  </si>
  <si>
    <t>CONSTANTE</t>
  </si>
  <si>
    <t>Porcentaje de buenas prácticas ambientales implementadas</t>
  </si>
  <si>
    <t>EFICACIA</t>
  </si>
  <si>
    <t>Herramienta Oficina Asesora de Planeación</t>
  </si>
  <si>
    <t>Planeación Institucional</t>
  </si>
  <si>
    <t>Listas de chequeo al cumplimiento de criterios ambientales remitidos por la OAP</t>
  </si>
  <si>
    <t>Nivel de participación en actividades de gestión documental</t>
  </si>
  <si>
    <t>Participación en actividades</t>
  </si>
  <si>
    <t>Evidencias de reunión por proceso o localidad</t>
  </si>
  <si>
    <t>Caracterización de levantada</t>
  </si>
  <si>
    <t>#de caracterizaciones levantada</t>
  </si>
  <si>
    <t>SUMA</t>
  </si>
  <si>
    <t>Caracterizaciones</t>
  </si>
  <si>
    <t>Publicación intranet institucional</t>
  </si>
  <si>
    <t>Revisión publicación intranet</t>
  </si>
  <si>
    <t>Registro de buena práctica/idea innovadora</t>
  </si>
  <si>
    <t>buenas prácticas registradas</t>
  </si>
  <si>
    <t>Practicas registradas</t>
  </si>
  <si>
    <t>Base de datos Ágora</t>
  </si>
  <si>
    <t>Reportes ÁGORA</t>
  </si>
  <si>
    <t>Mantener el 100% de las acciones de mejora asignadas al proceso/Alcaldía con relación a planes de mejoramiento interno documentadas y vigentes</t>
  </si>
  <si>
    <t>Acciones correctivas documentadas y vigentes</t>
  </si>
  <si>
    <r>
      <t xml:space="preserve">1- (No. De acciones vencidas del plan de mejoramiento responsabilidad del proceso  </t>
    </r>
    <r>
      <rPr>
        <b/>
        <sz val="12"/>
        <color indexed="30"/>
        <rFont val="Garamond"/>
        <family val="1"/>
      </rPr>
      <t>/</t>
    </r>
    <r>
      <rPr>
        <sz val="12"/>
        <color indexed="30"/>
        <rFont val="Garamond"/>
        <family val="1"/>
      </rPr>
      <t xml:space="preserve"> N°  de acciones a gestionar bajo responsabilidad del proceso)*100</t>
    </r>
  </si>
  <si>
    <t>Planes de mejora</t>
  </si>
  <si>
    <t>MIMEC - SIG</t>
  </si>
  <si>
    <t>Reportes MIMEC - SIG remitidos por la OAP</t>
  </si>
  <si>
    <t>Mantener el 100% de la información de las páginas Web actualizada de acuerdo a lo establecido en la ley 1712 de 2014</t>
  </si>
  <si>
    <t>Porcentaje de cumplimiento publicación de información</t>
  </si>
  <si>
    <t>(# de requisitos de la ley 1712 de 2014 de publicación de la información cumplidos en la página web/# total de requisitos de la ley 1712 de 2014 de publicación de la información)*100</t>
  </si>
  <si>
    <t>Requisitos cumplidos</t>
  </si>
  <si>
    <t>Página Web Localidad</t>
  </si>
  <si>
    <t>Oficina comunicaciones</t>
  </si>
  <si>
    <t>Revisión página Web de la alcaldía</t>
  </si>
  <si>
    <t>Subtotal metas alcaldías locales</t>
  </si>
  <si>
    <t>Gestión Pública Territorial Local</t>
  </si>
  <si>
    <t>Servicio de Atención a la Ciudadanía Alcaldías Locales</t>
  </si>
  <si>
    <t>Inspección Vigilancia y Control</t>
  </si>
  <si>
    <t>GESTIÓN</t>
  </si>
  <si>
    <t>Participación ciudadana en los encuentros ciudadanos</t>
  </si>
  <si>
    <t>Participación de los Ciudadanos en la Audiencia de Rendición de Cuentas</t>
  </si>
  <si>
    <t>RETADORA (MEJORA)</t>
  </si>
  <si>
    <t xml:space="preserve">Porcentaje de cumplimiento del Plan de Acción para la implementación de los presupuestos participativos </t>
  </si>
  <si>
    <t xml:space="preserve">Porcentaje de cumplimiento físico acumulado del Plan de Desarrollo Local </t>
  </si>
  <si>
    <t>Porcentaje de compromiso del presupuesto de inversión directa de la vigencia 2020</t>
  </si>
  <si>
    <t>(Valor de RP de inversión directa de la vigencia  / Valor total del presupuesto de inversión directa de la Vigencia)*100</t>
  </si>
  <si>
    <t>Porcentaje de Giros de la Vigencia 2019</t>
  </si>
  <si>
    <t>(Valor de los giros de inversión directa de la vigencia  / Valor total del presupuesto de inversión directa de la vigencia)*100</t>
  </si>
  <si>
    <t>Porcentaje de Giros de Obligaciones por Pagar 2019 y anteriores</t>
  </si>
  <si>
    <t>(Valor de los giros de obligaciones por pagar de la vigencia 2019  / Valor total de las obligaciones por pagar de la vigencia 2019)*100</t>
  </si>
  <si>
    <t xml:space="preserve">Porcentaje de Giros de Obligaciones por Pagar </t>
  </si>
  <si>
    <t>(Valor de los giros de obligaciones por pagar de la vigencia 2018 y anteriores  / Valor total de las obligaciones por pagar de la vigencia 2018 y anteriores)*100</t>
  </si>
  <si>
    <t>Porcentaje de procesos de malla vial y parques contratados mediante pliegos tipo</t>
  </si>
  <si>
    <t>Porcentaje de avance acumulado en el cumplimiento del Plan de Sostenibilidad contable programado</t>
  </si>
  <si>
    <t>Respuesta a los requerimiento de los ciudadanos</t>
  </si>
  <si>
    <t>(No de respuestas efectuadas / No requerimientos instaurados antes del 31 de diciembre 2019)*100</t>
  </si>
  <si>
    <t>(No de expedientes con impulso procesal durante el trimestre  / expedientes procesales allegados a 31 de diciembre de 2019)x 100</t>
  </si>
  <si>
    <t>(No de fallos realizados  durante el trimestre/ expedientes procesales allegados a 31 de diciembre de 2019)*100</t>
  </si>
  <si>
    <t>Asegurar el acceso de la ciudadanía a la información y oferta institucional</t>
  </si>
  <si>
    <t>Integrar las herramientas de planeación, gestión y control, con enfoque de innovación, mejoramiento continuo, responsabilidad social, desarrollo integral del talento humano, articulación sectorial y transparencia.</t>
  </si>
  <si>
    <t>Fortalecer la capacidad institucional y para el ejercicio de la función policiva por parte de las autoridades locales a cargo de la Secretaría Distrital de Gobierno</t>
  </si>
  <si>
    <t>CRECIENTE</t>
  </si>
  <si>
    <t>Participantes en encuentros ciudadanos</t>
  </si>
  <si>
    <t>Porcentaje</t>
  </si>
  <si>
    <t>Reporte MUSI</t>
  </si>
  <si>
    <t>compromisos 2020</t>
  </si>
  <si>
    <t>giros 2020</t>
  </si>
  <si>
    <t>Reporte PREDIS</t>
  </si>
  <si>
    <t>giros obligaciones por pagar 2019</t>
  </si>
  <si>
    <t>giros obligaciones por pagar 2018 y  anteriores</t>
  </si>
  <si>
    <t>contratos malla vial y parques</t>
  </si>
  <si>
    <t xml:space="preserve">acciones de control u operativos </t>
  </si>
  <si>
    <t>Porcentaje de avance acumulado en el cumplimiento físico del Plan de Desarrollo Local reportado en la MUSI.</t>
  </si>
  <si>
    <t>impulsos procesales</t>
  </si>
  <si>
    <t xml:space="preserve">Fallos de fondo </t>
  </si>
  <si>
    <t>Reportes de participantes</t>
  </si>
  <si>
    <t>Reporte enviado a la Subsecretaria de Gestión Local</t>
  </si>
  <si>
    <t>Reporte a la Dirección de Gestión para el desarrollo local</t>
  </si>
  <si>
    <t>Reporte Contador Alcaldía Local</t>
  </si>
  <si>
    <t xml:space="preserve">Reporte Aplicativo CRONOS </t>
  </si>
  <si>
    <t>Aplicativo Relacionado</t>
  </si>
  <si>
    <t>Grupo Planeación - Alcaldía Local</t>
  </si>
  <si>
    <t>Todos los grupos de la Alcaldía Local
Reporte: Grupo de SAC</t>
  </si>
  <si>
    <t>Grupo de Gestión Policivo - Alcaldía local</t>
  </si>
  <si>
    <t>VIGENCIA DE LA PLANEACIÓN 2020</t>
  </si>
  <si>
    <t xml:space="preserve">Gestión Corporativa Institucional </t>
  </si>
  <si>
    <t>Gestión Pública Territorial Local
Gestión Corporativa Institucional
Servicio de Atención a la Ciudadanía Alcaldías Locales
Inspección Vigilancia y Control</t>
  </si>
  <si>
    <t>N/D</t>
  </si>
  <si>
    <t>SI</t>
  </si>
  <si>
    <t>Contador- Alcaldía Local</t>
  </si>
  <si>
    <t>Dar respuesta al 100% de los requerimientos ciudadanos asignados a la alcaldía local con corte a 31 de diciembre de 2019, según la información de seguimiento presentada por el proceso de servicio a la ciudadanía</t>
  </si>
  <si>
    <t>requerimientos ciudadanos 2019 y anteriores</t>
  </si>
  <si>
    <t>Reporte a la Dirección de Gestión Policiva</t>
  </si>
  <si>
    <t>Fallar de fondo el 20 %  de los expedientes de policía a cargo de las inspecciones de policía con corte a 31-12-2019</t>
  </si>
  <si>
    <t xml:space="preserve">Participar en el 100% de las actividades que sean convocadas por la Dirección Administrativa - Grupo gestión documental con el fin de que se apliquen correctamente los lineamiento de gestión documental en el proceso  o alcaldía local </t>
  </si>
  <si>
    <t>(# participaciones en actividades de gestión documental/ # de actividades de gestión documental programadas)*100</t>
  </si>
  <si>
    <t>Archivo de gestión Dirección administrativa- Grupo gestión documental</t>
  </si>
  <si>
    <t>Dirección administrativa- Grupo gestión documental</t>
  </si>
  <si>
    <t>Realizar el levantamiento de una (1) caracterización de ciudadanos, usuarios y grupos de interés de los servicios que presta el proceso  segmentarlos en grupos que compartan atributos similares y a partir de allí gestionar acciones de acuerdo a la metodología establecidas por la OAP</t>
  </si>
  <si>
    <t>Registrar una (1) buena práctica/idea innovadora de acuerdo con la metodología dada por la OAP con  fin de validar su potencialidad de implementación en los demás procesos de la entidad</t>
  </si>
  <si>
    <t>Primera versión del plan de gestión de la alcaldía local para la vigencia 2020</t>
  </si>
  <si>
    <t>Consulta en la carpeta de encuentros ciudadanos 2020 o entregables del contrato</t>
  </si>
  <si>
    <t>Participantes en audiencia de rendición de cuentas</t>
  </si>
  <si>
    <t>Consulta en la carpeta de rendición de cuentas 2020 o entregables del contrato</t>
  </si>
  <si>
    <t>FDL - Alcaldía Local</t>
  </si>
  <si>
    <t>Girar mínimo el 60% del presupuesto comprometido constituido como obligaciones por pagar de la vigencia 2019 (inversión).</t>
  </si>
  <si>
    <t>Girar mínimo el 70% del presupuesto comprometido constituido como obligaciones por pagar de la vigencia 2018 y anteriores (inversión).</t>
  </si>
  <si>
    <t>(número de actividades ejecutadas del plan de acción durante el periodo / número de acciones programadas)*100%</t>
  </si>
  <si>
    <t>Actividades ejecutadas</t>
  </si>
  <si>
    <t>Comprometer mínimo el 20% a 30 de junio y el 92% a 31 de diciembre de 2020 del presupuesto de inversión directa disponible a la vigencia para el FDL</t>
  </si>
  <si>
    <t>(Número de procesos de malla vial y parques contratados mediante pliegos tipo / Número de procesos de malla vial y parques programados para la vigencia )*100%</t>
  </si>
  <si>
    <t>Ejecutar el 100%  de las actividades establecidas para las alcaldías locales, en materia de SIPSE local.</t>
  </si>
  <si>
    <t xml:space="preserve">Porcentaje de expedientes de policía con impulso procesal </t>
  </si>
  <si>
    <t>Porcentaje de expedientes de policía con fallo de fondo</t>
  </si>
  <si>
    <t>Porcentaje de ejecución del SIPSE local</t>
  </si>
  <si>
    <t>31 de enero de 2020</t>
  </si>
  <si>
    <t>Acciones de control a las actuaciones de IVC control en materia actividad económica</t>
  </si>
  <si>
    <t>No Acciones de control a las actuaciones de IVC control en materia actividad económica (en el mes de diciembre se deben realizar los operativos pólvora y artículos pirotécnicos)</t>
  </si>
  <si>
    <t>Acciones de control a las actuaciones de IVC control en materia de  integridad del espacio publico.</t>
  </si>
  <si>
    <t>No acciones realizadas de control en materia de  integridad del espacio publico.</t>
  </si>
  <si>
    <t>Acciones de control  en materia de obras y urbanismo</t>
  </si>
  <si>
    <t>No acciones realizadas de control  en materia de obras y urbanismo</t>
  </si>
  <si>
    <r>
      <rPr>
        <sz val="12"/>
        <rFont val="Garamond"/>
        <family val="1"/>
      </rPr>
      <t>RETADORA (MEJORA)</t>
    </r>
    <r>
      <rPr>
        <sz val="12"/>
        <color rgb="FFFF0000"/>
        <rFont val="Garamond"/>
        <family val="1"/>
      </rPr>
      <t xml:space="preserve">
</t>
    </r>
  </si>
  <si>
    <t>Al 30 de junio se comprometio el 18,68%, y al 31 de diciembre el 91,94%</t>
  </si>
  <si>
    <t>Lograr el 90% de cumplimiento físico acumulado del plan de desarrollo local.</t>
  </si>
  <si>
    <r>
      <rPr>
        <sz val="12"/>
        <rFont val="Garamond"/>
        <family val="1"/>
      </rPr>
      <t>Mantener  mínimo 3,400 participantes en los encuentros ciudadanos</t>
    </r>
    <r>
      <rPr>
        <sz val="12"/>
        <color theme="1"/>
        <rFont val="Garamond"/>
        <family val="1"/>
      </rPr>
      <t xml:space="preserve">
</t>
    </r>
  </si>
  <si>
    <t>Se separan las metas realcionadas con operativos del proceso de IVC y se realizan ajustes de redacción en los indicadores, se actualizan las metas transversales y se complementan las líneas base.</t>
  </si>
  <si>
    <r>
      <t>Incrementar</t>
    </r>
    <r>
      <rPr>
        <sz val="12"/>
        <rFont val="Garamond"/>
        <family val="1"/>
      </rPr>
      <t xml:space="preserve"> en 10%</t>
    </r>
    <r>
      <rPr>
        <sz val="12"/>
        <color rgb="FF000000"/>
        <rFont val="Garamond"/>
        <family val="1"/>
      </rPr>
      <t xml:space="preserve"> el número de participantes en las en audiencia de rendición de cuentas
</t>
    </r>
  </si>
  <si>
    <t>Actividades ejecutadas del plan de acción</t>
  </si>
  <si>
    <t>Concepto emitido por la Dirección de Gestión para el Desarrllo Local</t>
  </si>
  <si>
    <t>Profesional 222-24 del área administrativa - Alcaldía Local</t>
  </si>
  <si>
    <t>I TRIMESTRE</t>
  </si>
  <si>
    <t>IITRIMESTRE</t>
  </si>
  <si>
    <t>III TRIMESTRE</t>
  </si>
  <si>
    <t>IV TRIMESTRE</t>
  </si>
  <si>
    <t xml:space="preserve">Método de elaboración </t>
  </si>
  <si>
    <t>Aprobó</t>
  </si>
  <si>
    <t xml:space="preserve">Se elaboró mediante  mesas de trabajo realizadas para la construcción de los planes de gestión de la alcaldía local, entre profesionales todas las alcaldías locales, la subsecretaría de gestión institucional, subsecretaría de gestión local, las direcciones para la gestión policiva y de gestión para el desarrollo local, y de la oficina asesora de planeación, </t>
  </si>
  <si>
    <t>MUSI</t>
  </si>
  <si>
    <t>PREDIS</t>
  </si>
  <si>
    <t>SECOP</t>
  </si>
  <si>
    <t>SIPSE</t>
  </si>
  <si>
    <t>MATRIZ GRUPO SAC</t>
  </si>
  <si>
    <t>ACTAS DE OPERATIVOS</t>
  </si>
  <si>
    <t>APLICATIVO SI ACTUA</t>
  </si>
  <si>
    <t xml:space="preserve">EXPEDIENTES
ACTOS ADMINISTRATIVOS </t>
  </si>
  <si>
    <t>Impulsar procesalmente (avocar, rechazar, enviar al competente), el 20% de los expedientes de policía a cargo de las inspecciones de policía, con corte a 31 de diciembre de 2019.</t>
  </si>
  <si>
    <t>INFORMES DE SEGUIMIENTO</t>
  </si>
  <si>
    <t>((No. ciudadanos participantes en los Encuentros Ciudadanos vigencia 2020 - No. ciudadanos participantes en los Encuentros Ciudadanos Vigencia 2016) /  No. ciudadanos participantes en los Encuentros Ciudadanos Vigencia 2016)*100</t>
  </si>
  <si>
    <t>((No. ciudadanos participantes en la audiencia de Rendición de Cuentas vigencia 2020 - No. ciudadanos participantes en la audiencia de Rendición de Cuentas Vigencia 2019) /  No. ciudadanos participantes en la audiencia de Rendición de Cuentas Vigencia 2019)*100</t>
  </si>
  <si>
    <t xml:space="preserve">Realizar 48 acciones de control u operativos en materia de  actividad económica (en el mes de diciembre se deben realizar los operativos pólvora y artículos pirotécnicos)
</t>
  </si>
  <si>
    <t>Realizar 12 acciones de control u operativos en materia de  integridad del espacio publico.</t>
  </si>
  <si>
    <t>Realizar 20 acciones de control u operativos en materia de obras y urbanismo</t>
  </si>
  <si>
    <t>Terminar (Archivar) 333 actuaciones administrativas activas</t>
  </si>
  <si>
    <t>Actuaciones administrativas terminadas (Archivadas)</t>
  </si>
  <si>
    <t>No actuaciones administrativas terminadas (Archivadas) durante el trimestre</t>
  </si>
  <si>
    <t>Terminar 225 actuaciones administrativas hasta la primera instancia</t>
  </si>
  <si>
    <t>Actuaciones administrativas terminadas hasta la primera instancia</t>
  </si>
  <si>
    <t>No de actuaciones administrativas terminadas  hasta la primera instancia</t>
  </si>
  <si>
    <t>MARIA DEL PILAR MUÑOZ TORRES
Alcaldesa Local de Puente Aranda
Aprobado mediante caso HOLA N° 90544</t>
  </si>
  <si>
    <t>12 de febrero de 2020</t>
  </si>
  <si>
    <t>ALCALDÍA LOCAL DE PUENTE ARANDA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</si>
</sst>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_-;\-* #,##0.00\ _€_-;_-* &quot;-&quot;??\ _€_-;_-@_-"/>
    <numFmt numFmtId="165" formatCode="* #,##0.00&quot;    &quot;;\-* #,##0.00&quot;    &quot;;* \-#&quot;    &quot;;@\ "/>
    <numFmt numFmtId="166" formatCode="0.0%"/>
    <numFmt numFmtId="167" formatCode="_-* #,##0.0_-;\-* #,##0.0_-;_-* &quot;-&quot;_-;_-@_-"/>
  </numFmts>
  <fonts count="20" x14ac:knownFonts="1">
    <font>
      <sz val="11"/>
      <color theme="1"/>
      <name val="Calibri"/>
      <family val="2"/>
      <scheme val="minor"/>
    </font>
    <font>
      <sz val="11"/>
      <color theme="1"/>
      <name val="Calibri"/>
      <family val="2"/>
      <scheme val="minor"/>
    </font>
    <font>
      <sz val="10"/>
      <name val="Arial"/>
      <family val="2"/>
    </font>
    <font>
      <sz val="12"/>
      <color theme="1"/>
      <name val="Garamond"/>
      <family val="1"/>
    </font>
    <font>
      <sz val="12"/>
      <color rgb="FF000000"/>
      <name val="Garamond"/>
      <family val="1"/>
    </font>
    <font>
      <sz val="12"/>
      <color rgb="FF0070C0"/>
      <name val="Garamond"/>
      <family val="1"/>
    </font>
    <font>
      <sz val="11"/>
      <color theme="1"/>
      <name val="Garamond"/>
      <family val="1"/>
    </font>
    <font>
      <sz val="10"/>
      <color theme="1"/>
      <name val="Garamond"/>
      <family val="1"/>
    </font>
    <font>
      <b/>
      <sz val="12"/>
      <color indexed="30"/>
      <name val="Garamond"/>
      <family val="1"/>
    </font>
    <font>
      <sz val="12"/>
      <color indexed="30"/>
      <name val="Garamond"/>
      <family val="1"/>
    </font>
    <font>
      <sz val="12"/>
      <name val="Garamond"/>
      <family val="1"/>
    </font>
    <font>
      <b/>
      <sz val="10"/>
      <color theme="1"/>
      <name val="Garamond"/>
      <family val="1"/>
    </font>
    <font>
      <b/>
      <sz val="12"/>
      <color rgb="FF0070C0"/>
      <name val="Garamond"/>
      <family val="1"/>
    </font>
    <font>
      <b/>
      <sz val="11"/>
      <color theme="1"/>
      <name val="Garamond"/>
      <family val="1"/>
    </font>
    <font>
      <sz val="12"/>
      <color rgb="FFFF0000"/>
      <name val="Garamond"/>
      <family val="1"/>
    </font>
    <font>
      <b/>
      <sz val="12"/>
      <color theme="1"/>
      <name val="Garamond"/>
      <family val="1"/>
    </font>
    <font>
      <b/>
      <sz val="10"/>
      <name val="Garamond"/>
      <family val="1"/>
    </font>
    <font>
      <sz val="11"/>
      <name val="Garamond"/>
      <family val="1"/>
    </font>
    <font>
      <b/>
      <sz val="20"/>
      <color theme="1"/>
      <name val="Garamond"/>
      <family val="1"/>
    </font>
    <font>
      <sz val="16"/>
      <color theme="1"/>
      <name val="Garamond"/>
      <family val="1"/>
    </font>
  </fonts>
  <fills count="14">
    <fill>
      <patternFill patternType="none"/>
    </fill>
    <fill>
      <patternFill patternType="gray125"/>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1">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xf numFmtId="165" fontId="2" fillId="0" borderId="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96">
    <xf numFmtId="0" fontId="0" fillId="0" borderId="0" xfId="0"/>
    <xf numFmtId="0" fontId="4" fillId="12" borderId="9" xfId="0" applyFont="1" applyFill="1" applyBorder="1" applyAlignment="1">
      <alignment horizontal="justify" vertical="center" wrapText="1"/>
    </xf>
    <xf numFmtId="0" fontId="3" fillId="0" borderId="9" xfId="0" applyFont="1" applyBorder="1" applyAlignment="1">
      <alignment vertical="center" wrapText="1"/>
    </xf>
    <xf numFmtId="0" fontId="5" fillId="0" borderId="29"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wrapText="1"/>
      <protection locked="0"/>
    </xf>
    <xf numFmtId="0" fontId="5" fillId="0" borderId="9" xfId="0" applyFont="1" applyBorder="1" applyAlignment="1" applyProtection="1">
      <alignment horizontal="center" vertical="center" wrapText="1"/>
      <protection locked="0"/>
    </xf>
    <xf numFmtId="0" fontId="6" fillId="0" borderId="9" xfId="2" applyNumberFormat="1" applyFont="1" applyBorder="1" applyAlignment="1">
      <alignment horizontal="center" vertical="center" wrapText="1"/>
    </xf>
    <xf numFmtId="9" fontId="6" fillId="0" borderId="9" xfId="2" applyFont="1" applyBorder="1" applyAlignment="1">
      <alignment horizontal="center" vertical="center" wrapText="1"/>
    </xf>
    <xf numFmtId="0" fontId="5" fillId="0" borderId="9" xfId="0" applyFont="1" applyBorder="1" applyAlignment="1">
      <alignment horizontal="justify" vertical="center" wrapText="1"/>
    </xf>
    <xf numFmtId="9" fontId="5" fillId="0" borderId="9" xfId="2" applyFont="1" applyBorder="1" applyAlignment="1">
      <alignment horizontal="justify" vertical="center" wrapText="1"/>
    </xf>
    <xf numFmtId="0" fontId="5" fillId="0" borderId="16" xfId="0" applyFont="1" applyBorder="1" applyAlignment="1" applyProtection="1">
      <alignment horizontal="justify" vertical="center" wrapText="1"/>
      <protection locked="0"/>
    </xf>
    <xf numFmtId="0" fontId="5" fillId="0" borderId="13" xfId="0" applyFont="1" applyBorder="1" applyAlignment="1" applyProtection="1">
      <alignment horizontal="justify" vertical="center" wrapText="1"/>
      <protection locked="0"/>
    </xf>
    <xf numFmtId="0" fontId="5" fillId="0" borderId="13" xfId="0" applyFont="1" applyBorder="1" applyAlignment="1">
      <alignment horizontal="justify" vertical="center" wrapText="1"/>
    </xf>
    <xf numFmtId="9" fontId="5" fillId="0" borderId="13" xfId="2" applyFont="1" applyBorder="1" applyAlignment="1">
      <alignment horizontal="justify" vertical="center" wrapText="1"/>
    </xf>
    <xf numFmtId="9" fontId="5" fillId="0" borderId="9" xfId="2" applyFont="1" applyBorder="1" applyAlignment="1">
      <alignment horizontal="center" vertical="center" wrapText="1"/>
    </xf>
    <xf numFmtId="9" fontId="5" fillId="0" borderId="9" xfId="0" applyNumberFormat="1" applyFont="1" applyBorder="1" applyAlignment="1" applyProtection="1">
      <alignment horizontal="justify" vertical="center" wrapText="1"/>
      <protection locked="0"/>
    </xf>
    <xf numFmtId="166" fontId="10" fillId="0" borderId="14"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9" xfId="0" applyFont="1" applyBorder="1" applyAlignment="1">
      <alignment vertical="center"/>
    </xf>
    <xf numFmtId="0" fontId="6" fillId="11" borderId="9" xfId="0" applyFont="1" applyFill="1" applyBorder="1" applyAlignment="1">
      <alignment vertical="center"/>
    </xf>
    <xf numFmtId="9" fontId="13" fillId="8" borderId="9" xfId="0" applyNumberFormat="1" applyFont="1" applyFill="1" applyBorder="1" applyAlignment="1">
      <alignment vertical="center"/>
    </xf>
    <xf numFmtId="0" fontId="13" fillId="8" borderId="9" xfId="0" applyFont="1" applyFill="1" applyBorder="1" applyAlignment="1">
      <alignment vertical="center"/>
    </xf>
    <xf numFmtId="166" fontId="10" fillId="0" borderId="26" xfId="0" applyNumberFormat="1" applyFont="1" applyBorder="1" applyAlignment="1">
      <alignment horizontal="center" vertical="center" wrapText="1"/>
    </xf>
    <xf numFmtId="0" fontId="3" fillId="0" borderId="10" xfId="0" applyFont="1" applyBorder="1" applyAlignment="1">
      <alignment horizontal="center" vertical="center"/>
    </xf>
    <xf numFmtId="0" fontId="4" fillId="12" borderId="10" xfId="0" applyFont="1" applyFill="1" applyBorder="1" applyAlignment="1">
      <alignment horizontal="justify" vertical="center" wrapText="1"/>
    </xf>
    <xf numFmtId="9" fontId="13" fillId="11" borderId="9" xfId="2" applyFont="1" applyFill="1" applyBorder="1" applyAlignment="1">
      <alignment vertical="center"/>
    </xf>
    <xf numFmtId="0" fontId="14" fillId="0" borderId="9" xfId="0" applyFont="1" applyBorder="1" applyAlignment="1">
      <alignment horizontal="center" vertical="center" wrapText="1"/>
    </xf>
    <xf numFmtId="0" fontId="3" fillId="5" borderId="9" xfId="0" applyFont="1" applyFill="1" applyBorder="1" applyAlignment="1">
      <alignment vertical="center" wrapText="1"/>
    </xf>
    <xf numFmtId="0" fontId="6" fillId="5" borderId="9" xfId="0" applyFont="1" applyFill="1" applyBorder="1" applyAlignment="1">
      <alignment vertical="center" wrapText="1"/>
    </xf>
    <xf numFmtId="0" fontId="6" fillId="5" borderId="12" xfId="0" applyFont="1" applyFill="1" applyBorder="1" applyAlignment="1">
      <alignment vertical="center" wrapText="1"/>
    </xf>
    <xf numFmtId="0" fontId="6" fillId="0" borderId="12" xfId="0" applyFont="1" applyBorder="1" applyAlignment="1">
      <alignment vertical="center" wrapText="1"/>
    </xf>
    <xf numFmtId="0" fontId="6" fillId="11" borderId="9" xfId="0" applyFont="1" applyFill="1" applyBorder="1" applyAlignment="1">
      <alignment vertical="center" wrapText="1"/>
    </xf>
    <xf numFmtId="0" fontId="13" fillId="11" borderId="9" xfId="0" applyFont="1" applyFill="1" applyBorder="1" applyAlignment="1">
      <alignment horizontal="center" vertical="center"/>
    </xf>
    <xf numFmtId="0" fontId="6" fillId="13" borderId="9" xfId="0" applyFont="1" applyFill="1" applyBorder="1" applyAlignment="1">
      <alignment vertical="center" wrapText="1"/>
    </xf>
    <xf numFmtId="0" fontId="6" fillId="9" borderId="9" xfId="0" applyFont="1" applyFill="1" applyBorder="1" applyAlignment="1">
      <alignment vertical="center" wrapText="1"/>
    </xf>
    <xf numFmtId="0" fontId="6" fillId="10" borderId="9" xfId="0" applyFont="1" applyFill="1" applyBorder="1" applyAlignment="1">
      <alignment vertical="center" wrapText="1"/>
    </xf>
    <xf numFmtId="0" fontId="6" fillId="7" borderId="9" xfId="0" applyFont="1" applyFill="1" applyBorder="1" applyAlignment="1">
      <alignment vertical="center" wrapText="1"/>
    </xf>
    <xf numFmtId="167" fontId="6" fillId="0" borderId="9" xfId="1" applyNumberFormat="1" applyFont="1" applyBorder="1" applyAlignment="1">
      <alignment horizontal="center" vertical="center" wrapText="1"/>
    </xf>
    <xf numFmtId="0" fontId="6" fillId="7" borderId="29" xfId="0" applyFont="1" applyFill="1" applyBorder="1" applyAlignment="1">
      <alignment vertical="center" wrapText="1"/>
    </xf>
    <xf numFmtId="0" fontId="6" fillId="7" borderId="30" xfId="0" applyFont="1" applyFill="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11" borderId="29" xfId="0" applyFont="1" applyFill="1" applyBorder="1" applyAlignment="1">
      <alignment vertical="center" wrapText="1"/>
    </xf>
    <xf numFmtId="0" fontId="6" fillId="0" borderId="16" xfId="0" applyFont="1" applyBorder="1" applyAlignment="1">
      <alignment vertical="center" wrapText="1"/>
    </xf>
    <xf numFmtId="0" fontId="6" fillId="0" borderId="13" xfId="0" applyFont="1" applyBorder="1" applyAlignment="1">
      <alignment vertical="center" wrapText="1"/>
    </xf>
    <xf numFmtId="0" fontId="6" fillId="0" borderId="31" xfId="0" applyFont="1" applyBorder="1" applyAlignment="1">
      <alignment vertical="center" wrapText="1"/>
    </xf>
    <xf numFmtId="0" fontId="6" fillId="9" borderId="29" xfId="0" applyFont="1" applyFill="1" applyBorder="1" applyAlignment="1">
      <alignment vertical="center" wrapText="1"/>
    </xf>
    <xf numFmtId="0" fontId="6" fillId="9" borderId="30" xfId="0" applyFont="1" applyFill="1" applyBorder="1" applyAlignment="1">
      <alignment vertical="center" wrapText="1"/>
    </xf>
    <xf numFmtId="0" fontId="6" fillId="11" borderId="30" xfId="0" applyFont="1" applyFill="1" applyBorder="1" applyAlignment="1">
      <alignment vertical="center" wrapText="1"/>
    </xf>
    <xf numFmtId="0" fontId="6" fillId="10" borderId="29" xfId="0" applyFont="1" applyFill="1" applyBorder="1" applyAlignment="1">
      <alignment vertical="center" wrapText="1"/>
    </xf>
    <xf numFmtId="0" fontId="6" fillId="10" borderId="30" xfId="0" applyFont="1" applyFill="1" applyBorder="1" applyAlignment="1">
      <alignment vertical="center" wrapText="1"/>
    </xf>
    <xf numFmtId="0" fontId="6" fillId="13" borderId="29" xfId="0" applyFont="1" applyFill="1" applyBorder="1" applyAlignment="1">
      <alignment vertical="center" wrapText="1"/>
    </xf>
    <xf numFmtId="0" fontId="6" fillId="13" borderId="30" xfId="0" applyFont="1" applyFill="1" applyBorder="1" applyAlignment="1">
      <alignment vertical="center" wrapText="1"/>
    </xf>
    <xf numFmtId="0" fontId="6" fillId="0" borderId="18" xfId="0" applyFont="1" applyBorder="1" applyAlignment="1">
      <alignment vertical="center"/>
    </xf>
    <xf numFmtId="0" fontId="6" fillId="11" borderId="3" xfId="0" applyFont="1" applyFill="1" applyBorder="1" applyAlignment="1">
      <alignment vertical="center"/>
    </xf>
    <xf numFmtId="0" fontId="6" fillId="0" borderId="21" xfId="0" applyFont="1" applyBorder="1" applyAlignment="1">
      <alignment vertical="center"/>
    </xf>
    <xf numFmtId="0" fontId="12" fillId="8" borderId="12" xfId="0" applyFont="1" applyFill="1" applyBorder="1" applyAlignment="1" applyProtection="1">
      <alignment horizontal="justify" vertical="center" wrapText="1"/>
      <protection locked="0"/>
    </xf>
    <xf numFmtId="9" fontId="13" fillId="8" borderId="12" xfId="0" applyNumberFormat="1" applyFont="1" applyFill="1" applyBorder="1" applyAlignment="1">
      <alignment vertical="center"/>
    </xf>
    <xf numFmtId="0" fontId="6" fillId="11" borderId="30" xfId="0" applyFont="1" applyFill="1" applyBorder="1" applyAlignment="1">
      <alignment vertical="center"/>
    </xf>
    <xf numFmtId="0" fontId="4" fillId="12" borderId="29" xfId="0" applyFont="1" applyFill="1" applyBorder="1" applyAlignment="1">
      <alignment horizontal="justify" vertical="center" wrapText="1"/>
    </xf>
    <xf numFmtId="0" fontId="3" fillId="0" borderId="29" xfId="0" applyFont="1" applyBorder="1" applyAlignment="1">
      <alignment vertical="center" wrapText="1"/>
    </xf>
    <xf numFmtId="0" fontId="10" fillId="0" borderId="29" xfId="0" applyFont="1" applyBorder="1" applyAlignment="1">
      <alignment vertical="center" wrapText="1"/>
    </xf>
    <xf numFmtId="0" fontId="3" fillId="0" borderId="36" xfId="0" applyFont="1" applyBorder="1" applyAlignment="1">
      <alignment vertical="center" wrapText="1"/>
    </xf>
    <xf numFmtId="0" fontId="15" fillId="11" borderId="29" xfId="0" applyFont="1" applyFill="1" applyBorder="1" applyAlignment="1">
      <alignment vertical="center" wrapText="1"/>
    </xf>
    <xf numFmtId="9" fontId="5" fillId="0" borderId="30" xfId="0" applyNumberFormat="1" applyFont="1" applyBorder="1" applyAlignment="1" applyProtection="1">
      <alignment horizontal="justify" vertical="center" wrapText="1"/>
      <protection locked="0"/>
    </xf>
    <xf numFmtId="9" fontId="7" fillId="0" borderId="30" xfId="0" applyNumberFormat="1" applyFont="1" applyBorder="1" applyAlignment="1" applyProtection="1">
      <alignment horizontal="center" vertical="center" wrapText="1"/>
      <protection locked="0"/>
    </xf>
    <xf numFmtId="1" fontId="7" fillId="0" borderId="30" xfId="0" applyNumberFormat="1" applyFont="1" applyBorder="1" applyAlignment="1" applyProtection="1">
      <alignment horizontal="center" vertical="center" wrapText="1"/>
      <protection locked="0"/>
    </xf>
    <xf numFmtId="0" fontId="5" fillId="0" borderId="29" xfId="0" applyFont="1" applyBorder="1" applyAlignment="1">
      <alignment horizontal="justify" vertical="center" wrapText="1"/>
    </xf>
    <xf numFmtId="9" fontId="5" fillId="0" borderId="30" xfId="2" applyFont="1" applyBorder="1" applyAlignment="1">
      <alignment horizontal="justify" vertical="center" wrapText="1"/>
    </xf>
    <xf numFmtId="0" fontId="5" fillId="0" borderId="16" xfId="0" applyFont="1" applyBorder="1" applyAlignment="1">
      <alignment horizontal="justify" vertical="center" wrapText="1"/>
    </xf>
    <xf numFmtId="9" fontId="5" fillId="0" borderId="13" xfId="2" applyFont="1" applyBorder="1" applyAlignment="1">
      <alignment horizontal="center" vertical="center" wrapText="1"/>
    </xf>
    <xf numFmtId="9" fontId="5" fillId="0" borderId="31" xfId="2" applyFont="1" applyBorder="1" applyAlignment="1">
      <alignment horizontal="justify" vertical="center" wrapText="1"/>
    </xf>
    <xf numFmtId="0" fontId="6" fillId="0" borderId="29" xfId="0" applyFont="1" applyBorder="1" applyAlignment="1">
      <alignment vertical="center"/>
    </xf>
    <xf numFmtId="0" fontId="3" fillId="0" borderId="30" xfId="0" applyFont="1" applyBorder="1" applyAlignment="1">
      <alignment vertical="center" wrapText="1"/>
    </xf>
    <xf numFmtId="0" fontId="6" fillId="8" borderId="25" xfId="0" applyFont="1" applyFill="1" applyBorder="1" applyAlignment="1">
      <alignment vertical="center"/>
    </xf>
    <xf numFmtId="0" fontId="6" fillId="8" borderId="0" xfId="0" applyFont="1" applyFill="1" applyBorder="1" applyAlignment="1">
      <alignment vertical="center"/>
    </xf>
    <xf numFmtId="0" fontId="6" fillId="11" borderId="8" xfId="0" applyFont="1" applyFill="1" applyBorder="1" applyAlignment="1">
      <alignment vertical="center"/>
    </xf>
    <xf numFmtId="0" fontId="6" fillId="0" borderId="25" xfId="0" applyFont="1" applyBorder="1" applyAlignment="1">
      <alignment vertical="center"/>
    </xf>
    <xf numFmtId="0" fontId="5" fillId="0" borderId="30" xfId="0" applyFont="1" applyBorder="1" applyAlignment="1" applyProtection="1">
      <alignment horizontal="justify" vertical="center" wrapText="1"/>
      <protection locked="0"/>
    </xf>
    <xf numFmtId="0" fontId="6" fillId="0" borderId="34" xfId="0" applyFont="1" applyBorder="1" applyAlignment="1">
      <alignment vertical="center"/>
    </xf>
    <xf numFmtId="0" fontId="5" fillId="0" borderId="31" xfId="0" applyFont="1" applyBorder="1" applyAlignment="1" applyProtection="1">
      <alignment horizontal="justify" vertical="center" wrapText="1"/>
      <protection locked="0"/>
    </xf>
    <xf numFmtId="0" fontId="6" fillId="11" borderId="29" xfId="0" applyFont="1" applyFill="1" applyBorder="1" applyAlignment="1">
      <alignment vertical="center"/>
    </xf>
    <xf numFmtId="0" fontId="5" fillId="0" borderId="30" xfId="0" applyFont="1" applyBorder="1" applyAlignment="1" applyProtection="1">
      <alignment horizontal="center" vertical="center" wrapText="1"/>
      <protection locked="0"/>
    </xf>
    <xf numFmtId="0" fontId="6" fillId="0" borderId="28" xfId="0" applyFont="1" applyBorder="1" applyAlignment="1">
      <alignment vertical="center"/>
    </xf>
    <xf numFmtId="0" fontId="3" fillId="0" borderId="37" xfId="0" applyFont="1" applyBorder="1" applyAlignment="1">
      <alignment vertical="center" wrapText="1"/>
    </xf>
    <xf numFmtId="0" fontId="3" fillId="12" borderId="28" xfId="0" applyFont="1" applyFill="1" applyBorder="1" applyAlignment="1">
      <alignment horizontal="justify" vertical="center" wrapText="1"/>
    </xf>
    <xf numFmtId="166" fontId="10" fillId="0" borderId="17"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31" xfId="0" applyFont="1" applyFill="1" applyBorder="1" applyAlignment="1">
      <alignment horizontal="center" vertical="center" wrapText="1"/>
    </xf>
    <xf numFmtId="0" fontId="6" fillId="0" borderId="29" xfId="0" applyFont="1" applyFill="1" applyBorder="1" applyAlignment="1">
      <alignment vertical="center"/>
    </xf>
    <xf numFmtId="0" fontId="16" fillId="6" borderId="29"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6" fillId="0" borderId="9" xfId="0" applyFont="1" applyBorder="1" applyAlignment="1">
      <alignment horizontal="center" vertical="center"/>
    </xf>
    <xf numFmtId="0" fontId="10" fillId="0" borderId="12" xfId="0" applyFont="1" applyBorder="1" applyAlignment="1">
      <alignment vertical="center" wrapText="1"/>
    </xf>
    <xf numFmtId="0" fontId="10" fillId="12" borderId="29" xfId="0" applyFont="1" applyFill="1" applyBorder="1" applyAlignment="1">
      <alignment horizontal="justify" vertical="center" wrapText="1"/>
    </xf>
    <xf numFmtId="0" fontId="6" fillId="0" borderId="0" xfId="0" applyFont="1" applyAlignment="1">
      <alignment horizontal="center" vertical="center"/>
    </xf>
    <xf numFmtId="0" fontId="6" fillId="11" borderId="9" xfId="0" applyFont="1" applyFill="1" applyBorder="1" applyAlignment="1">
      <alignment horizontal="center" vertical="center"/>
    </xf>
    <xf numFmtId="0" fontId="6" fillId="11" borderId="7" xfId="0" applyFont="1" applyFill="1" applyBorder="1" applyAlignment="1">
      <alignment horizontal="center" vertical="center"/>
    </xf>
    <xf numFmtId="9" fontId="6" fillId="11" borderId="9" xfId="0" applyNumberFormat="1" applyFont="1" applyFill="1" applyBorder="1" applyAlignment="1">
      <alignment horizontal="center" vertical="center"/>
    </xf>
    <xf numFmtId="0" fontId="6" fillId="11" borderId="9" xfId="0" applyFont="1" applyFill="1" applyBorder="1" applyAlignment="1">
      <alignment horizontal="center" vertical="center" wrapText="1"/>
    </xf>
    <xf numFmtId="10" fontId="6" fillId="11" borderId="9" xfId="0" applyNumberFormat="1" applyFont="1" applyFill="1" applyBorder="1" applyAlignment="1">
      <alignment horizontal="center" vertical="center"/>
    </xf>
    <xf numFmtId="0" fontId="6" fillId="11" borderId="10" xfId="0" applyFont="1" applyFill="1" applyBorder="1" applyAlignment="1">
      <alignment horizontal="center" vertical="center"/>
    </xf>
    <xf numFmtId="9" fontId="5" fillId="0" borderId="9" xfId="0" applyNumberFormat="1" applyFont="1" applyBorder="1" applyAlignment="1">
      <alignment horizontal="center" vertical="center" wrapText="1"/>
    </xf>
    <xf numFmtId="9" fontId="6" fillId="0" borderId="13" xfId="0" applyNumberFormat="1" applyFont="1" applyBorder="1" applyAlignment="1">
      <alignment horizontal="center" vertical="center"/>
    </xf>
    <xf numFmtId="0" fontId="6" fillId="5" borderId="12"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13" fillId="13" borderId="9" xfId="0" applyFont="1" applyFill="1" applyBorder="1" applyAlignment="1">
      <alignment vertical="center" wrapText="1"/>
    </xf>
    <xf numFmtId="0" fontId="13" fillId="11" borderId="9" xfId="0" applyFont="1" applyFill="1" applyBorder="1" applyAlignment="1">
      <alignment horizontal="center" vertical="center"/>
    </xf>
    <xf numFmtId="0" fontId="6" fillId="0" borderId="9" xfId="0" applyFont="1" applyBorder="1" applyAlignment="1">
      <alignment horizontal="center" vertical="center"/>
    </xf>
    <xf numFmtId="0" fontId="10" fillId="0" borderId="9" xfId="0" applyFont="1" applyBorder="1" applyAlignment="1">
      <alignment vertical="center" wrapText="1"/>
    </xf>
    <xf numFmtId="0" fontId="6" fillId="0" borderId="12" xfId="0" applyFont="1" applyFill="1" applyBorder="1" applyAlignment="1">
      <alignment vertical="center"/>
    </xf>
    <xf numFmtId="41" fontId="6" fillId="0" borderId="12" xfId="1" applyFont="1" applyFill="1" applyBorder="1" applyAlignment="1">
      <alignment vertical="center"/>
    </xf>
    <xf numFmtId="41" fontId="6" fillId="0" borderId="37" xfId="1" applyFont="1" applyFill="1" applyBorder="1" applyAlignment="1">
      <alignment vertical="center"/>
    </xf>
    <xf numFmtId="0" fontId="6" fillId="0" borderId="9" xfId="0" applyFont="1" applyFill="1" applyBorder="1" applyAlignment="1">
      <alignment vertical="center"/>
    </xf>
    <xf numFmtId="9" fontId="6" fillId="0" borderId="9" xfId="0" applyNumberFormat="1" applyFont="1" applyFill="1" applyBorder="1" applyAlignment="1">
      <alignment vertical="center"/>
    </xf>
    <xf numFmtId="9" fontId="6" fillId="0" borderId="30" xfId="2" applyFont="1" applyFill="1" applyBorder="1" applyAlignment="1">
      <alignment vertical="center"/>
    </xf>
    <xf numFmtId="9" fontId="6" fillId="0" borderId="30" xfId="0" applyNumberFormat="1" applyFont="1" applyFill="1" applyBorder="1" applyAlignment="1">
      <alignment vertical="center"/>
    </xf>
    <xf numFmtId="9" fontId="17" fillId="0" borderId="9" xfId="0" applyNumberFormat="1" applyFont="1" applyFill="1" applyBorder="1" applyAlignment="1">
      <alignment vertical="center"/>
    </xf>
    <xf numFmtId="0" fontId="6" fillId="0" borderId="30" xfId="0" applyFont="1" applyFill="1" applyBorder="1" applyAlignment="1">
      <alignment vertical="center"/>
    </xf>
    <xf numFmtId="0" fontId="6" fillId="0" borderId="10" xfId="0" applyFont="1" applyFill="1" applyBorder="1" applyAlignment="1">
      <alignment vertical="center"/>
    </xf>
    <xf numFmtId="0" fontId="6" fillId="0" borderId="15" xfId="0" applyFont="1" applyFill="1" applyBorder="1" applyAlignment="1">
      <alignment vertical="center"/>
    </xf>
    <xf numFmtId="0" fontId="6" fillId="0" borderId="9" xfId="0" applyFont="1" applyFill="1" applyBorder="1" applyAlignment="1">
      <alignment vertical="center" wrapText="1"/>
    </xf>
    <xf numFmtId="0" fontId="18" fillId="0" borderId="24"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9" fillId="0" borderId="31" xfId="0" applyFont="1" applyBorder="1" applyAlignment="1">
      <alignment horizontal="center" vertical="center"/>
    </xf>
    <xf numFmtId="0" fontId="13" fillId="0" borderId="0" xfId="0" applyFont="1" applyAlignment="1">
      <alignment horizontal="center" vertical="center"/>
    </xf>
    <xf numFmtId="0" fontId="6" fillId="11" borderId="24"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29" xfId="0" applyFont="1" applyFill="1" applyBorder="1" applyAlignment="1">
      <alignment horizontal="center" vertical="center"/>
    </xf>
    <xf numFmtId="0" fontId="6" fillId="11" borderId="30"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31" xfId="0" applyFont="1" applyFill="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xf>
    <xf numFmtId="0" fontId="6" fillId="0" borderId="2" xfId="0" applyFont="1" applyBorder="1" applyAlignment="1">
      <alignment horizontal="left" vertical="center"/>
    </xf>
    <xf numFmtId="0" fontId="13" fillId="11"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11" fillId="11" borderId="5" xfId="0" applyFont="1" applyFill="1" applyBorder="1" applyAlignment="1">
      <alignment horizontal="center" vertical="center"/>
    </xf>
    <xf numFmtId="0" fontId="11" fillId="11" borderId="30" xfId="0" applyFont="1" applyFill="1" applyBorder="1" applyAlignment="1">
      <alignment horizontal="center" vertical="center"/>
    </xf>
    <xf numFmtId="0" fontId="11" fillId="11" borderId="31" xfId="0" applyFont="1" applyFill="1" applyBorder="1" applyAlignment="1">
      <alignment horizontal="center" vertical="center"/>
    </xf>
    <xf numFmtId="0" fontId="11" fillId="11" borderId="24"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29"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30" xfId="0" applyFont="1" applyFill="1" applyBorder="1" applyAlignment="1">
      <alignment horizontal="center" vertical="center" wrapText="1"/>
    </xf>
    <xf numFmtId="0" fontId="11" fillId="11" borderId="24" xfId="0" applyFont="1" applyFill="1" applyBorder="1" applyAlignment="1">
      <alignment horizontal="center" vertical="center"/>
    </xf>
    <xf numFmtId="0" fontId="11" fillId="11" borderId="4" xfId="0" applyFont="1" applyFill="1" applyBorder="1" applyAlignment="1">
      <alignment horizontal="center" vertical="center"/>
    </xf>
    <xf numFmtId="0" fontId="11" fillId="11" borderId="29" xfId="0" applyFont="1" applyFill="1" applyBorder="1" applyAlignment="1">
      <alignment horizontal="center" vertical="center"/>
    </xf>
    <xf numFmtId="0" fontId="11" fillId="11" borderId="9" xfId="0" applyFont="1" applyFill="1" applyBorder="1" applyAlignment="1">
      <alignment horizontal="center" vertical="center"/>
    </xf>
    <xf numFmtId="0" fontId="6" fillId="7" borderId="2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13" borderId="3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10" borderId="20" xfId="0" applyFont="1" applyFill="1" applyBorder="1" applyAlignment="1">
      <alignment horizontal="center" vertical="center" wrapText="1"/>
    </xf>
    <xf numFmtId="0" fontId="13" fillId="10" borderId="29"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30" xfId="0" applyFont="1" applyFill="1" applyBorder="1" applyAlignment="1">
      <alignment horizontal="center" vertical="center" wrapText="1"/>
    </xf>
    <xf numFmtId="0" fontId="16" fillId="6" borderId="27" xfId="0" applyFont="1" applyFill="1" applyBorder="1" applyAlignment="1">
      <alignment horizontal="center" vertical="center"/>
    </xf>
    <xf numFmtId="0" fontId="16" fillId="6" borderId="32"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33"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35"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2" xfId="0" applyFont="1" applyFill="1" applyBorder="1" applyAlignment="1">
      <alignment horizontal="center" vertical="center" wrapText="1"/>
    </xf>
  </cellXfs>
  <cellStyles count="11">
    <cellStyle name="Amarillo" xfId="3" xr:uid="{8058E5D0-CF82-439F-9883-07C864B7E5AA}"/>
    <cellStyle name="Millares [0]" xfId="1" builtinId="6"/>
    <cellStyle name="Millares 2" xfId="5" xr:uid="{95103208-C66E-4FAE-97E4-3AA1987346DD}"/>
    <cellStyle name="Millares 3" xfId="4" xr:uid="{8C233883-D75D-48AA-A492-C18E3275A7C1}"/>
    <cellStyle name="Normal" xfId="0" builtinId="0"/>
    <cellStyle name="Normal 2" xfId="6" xr:uid="{61911548-35C9-40B1-9B58-8D0AEAC09C3F}"/>
    <cellStyle name="Porcentaje" xfId="2" builtinId="5"/>
    <cellStyle name="Porcentaje 2" xfId="7" xr:uid="{16427F5D-2AD1-4C63-ACBE-BADE0FF04364}"/>
    <cellStyle name="Porcentual 2" xfId="8" xr:uid="{C1A244DF-8A59-44FC-A2D7-A51A6C9F0E35}"/>
    <cellStyle name="Rojo" xfId="9" xr:uid="{7781BB5D-1AAB-48D2-8F3A-9D8BBE983F52}"/>
    <cellStyle name="Verde" xfId="10" xr:uid="{6A6EACF3-061B-41A2-9C68-0CE4883FA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propuesta%20planes%20de%20gesti&#243;n%20planeac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Edwin.Rendon/Downloads/iv_tri_pin_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
      <sheetName val="PES"/>
      <sheetName val="GC"/>
      <sheetName val="Hoja2"/>
    </sheetNames>
    <sheetDataSet>
      <sheetData sheetId="0"/>
      <sheetData sheetId="1"/>
      <sheetData sheetId="2"/>
      <sheetData sheetId="3">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BF06-2133-423E-B508-6F1013DFE6DF}">
  <dimension ref="A1:AW46"/>
  <sheetViews>
    <sheetView tabSelected="1" zoomScale="70" zoomScaleNormal="70" workbookViewId="0">
      <selection activeCell="A2" sqref="A2:K2"/>
    </sheetView>
  </sheetViews>
  <sheetFormatPr baseColWidth="10" defaultRowHeight="15" x14ac:dyDescent="0.25"/>
  <cols>
    <col min="1" max="1" width="6.7109375" style="21" customWidth="1"/>
    <col min="2" max="2" width="27.28515625" style="21" customWidth="1"/>
    <col min="3" max="3" width="20.140625" style="21" customWidth="1"/>
    <col min="4" max="4" width="55.28515625" style="21" customWidth="1"/>
    <col min="5" max="5" width="14.140625" style="21" customWidth="1"/>
    <col min="6" max="6" width="16" style="21" customWidth="1"/>
    <col min="7" max="7" width="25.28515625" style="21" customWidth="1"/>
    <col min="8" max="8" width="43.140625" style="21" customWidth="1"/>
    <col min="9" max="9" width="17.85546875" style="102" customWidth="1"/>
    <col min="10" max="10" width="16.28515625" style="102" customWidth="1"/>
    <col min="11" max="11" width="13.42578125" style="20" customWidth="1"/>
    <col min="12" max="15" width="11.42578125" style="21"/>
    <col min="16" max="16" width="17.7109375" style="21" customWidth="1"/>
    <col min="17" max="17" width="13.7109375" style="21" customWidth="1"/>
    <col min="18" max="18" width="15.5703125" style="20" customWidth="1"/>
    <col min="19" max="19" width="16.28515625" style="20" customWidth="1"/>
    <col min="20" max="20" width="20.5703125" style="20" customWidth="1"/>
    <col min="21" max="21" width="11.42578125" style="21"/>
    <col min="22" max="42" width="16.42578125" style="20" customWidth="1"/>
    <col min="43" max="43" width="17.85546875" style="20" customWidth="1"/>
    <col min="44" max="45" width="16.42578125" style="20" customWidth="1"/>
    <col min="46" max="46" width="32.140625" style="20" customWidth="1"/>
    <col min="47" max="49" width="16.42578125" style="20" customWidth="1"/>
    <col min="50" max="16384" width="11.42578125" style="21"/>
  </cols>
  <sheetData>
    <row r="1" spans="1:46" ht="22.5" customHeight="1" x14ac:dyDescent="0.25">
      <c r="A1" s="139" t="s">
        <v>214</v>
      </c>
      <c r="B1" s="139"/>
      <c r="C1" s="139"/>
      <c r="D1" s="139"/>
      <c r="E1" s="139"/>
      <c r="F1" s="139"/>
      <c r="G1" s="139"/>
      <c r="H1" s="139"/>
      <c r="I1" s="139"/>
      <c r="J1" s="139"/>
      <c r="K1" s="139"/>
    </row>
    <row r="2" spans="1:46" ht="22.5" customHeight="1" x14ac:dyDescent="0.25">
      <c r="A2" s="139" t="s">
        <v>0</v>
      </c>
      <c r="B2" s="139"/>
      <c r="C2" s="139"/>
      <c r="D2" s="139"/>
      <c r="E2" s="139"/>
      <c r="F2" s="139"/>
      <c r="G2" s="139"/>
      <c r="H2" s="139"/>
      <c r="I2" s="139"/>
      <c r="J2" s="139"/>
      <c r="K2" s="139"/>
    </row>
    <row r="3" spans="1:46" ht="22.5" customHeight="1" x14ac:dyDescent="0.25">
      <c r="A3" s="139" t="s">
        <v>137</v>
      </c>
      <c r="B3" s="139"/>
      <c r="C3" s="139"/>
      <c r="D3" s="139"/>
      <c r="E3" s="139"/>
      <c r="F3" s="139"/>
      <c r="G3" s="139"/>
      <c r="H3" s="139"/>
      <c r="I3" s="139"/>
      <c r="J3" s="139"/>
      <c r="K3" s="139"/>
    </row>
    <row r="4" spans="1:46" ht="15.75" thickBot="1" x14ac:dyDescent="0.3">
      <c r="F4" s="149" t="s">
        <v>1</v>
      </c>
      <c r="G4" s="149"/>
      <c r="H4" s="149"/>
      <c r="I4" s="149"/>
      <c r="J4" s="149"/>
    </row>
    <row r="5" spans="1:46" ht="15.75" customHeight="1" x14ac:dyDescent="0.25">
      <c r="A5" s="140" t="s">
        <v>5</v>
      </c>
      <c r="B5" s="141"/>
      <c r="C5" s="146" t="s">
        <v>139</v>
      </c>
      <c r="D5" s="147"/>
      <c r="F5" s="36" t="s">
        <v>2</v>
      </c>
      <c r="G5" s="36" t="s">
        <v>3</v>
      </c>
      <c r="H5" s="149" t="s">
        <v>4</v>
      </c>
      <c r="I5" s="149"/>
      <c r="J5" s="149"/>
    </row>
    <row r="6" spans="1:46" ht="22.5" customHeight="1" x14ac:dyDescent="0.25">
      <c r="A6" s="142"/>
      <c r="B6" s="143"/>
      <c r="C6" s="148"/>
      <c r="D6" s="147"/>
      <c r="F6" s="22">
        <v>1</v>
      </c>
      <c r="G6" s="99" t="s">
        <v>168</v>
      </c>
      <c r="H6" s="150" t="s">
        <v>153</v>
      </c>
      <c r="I6" s="150"/>
      <c r="J6" s="150"/>
    </row>
    <row r="7" spans="1:46" ht="48" customHeight="1" x14ac:dyDescent="0.25">
      <c r="A7" s="142"/>
      <c r="B7" s="143"/>
      <c r="C7" s="148"/>
      <c r="D7" s="147"/>
      <c r="F7" s="22">
        <v>2</v>
      </c>
      <c r="G7" s="118" t="s">
        <v>213</v>
      </c>
      <c r="H7" s="151" t="s">
        <v>179</v>
      </c>
      <c r="I7" s="151"/>
      <c r="J7" s="151"/>
    </row>
    <row r="8" spans="1:46" ht="22.5" customHeight="1" thickBot="1" x14ac:dyDescent="0.3">
      <c r="A8" s="144"/>
      <c r="B8" s="145"/>
      <c r="C8" s="148"/>
      <c r="D8" s="147"/>
      <c r="F8" s="22"/>
      <c r="G8" s="22"/>
      <c r="H8" s="150"/>
      <c r="I8" s="150"/>
      <c r="J8" s="150"/>
    </row>
    <row r="9" spans="1:46" ht="18.75" customHeight="1" x14ac:dyDescent="0.25"/>
    <row r="10" spans="1:46" ht="18.75" customHeight="1" thickBot="1" x14ac:dyDescent="0.3"/>
    <row r="11" spans="1:46" ht="18.75" customHeight="1" x14ac:dyDescent="0.25">
      <c r="A11" s="155" t="s">
        <v>6</v>
      </c>
      <c r="B11" s="156"/>
      <c r="C11" s="152" t="s">
        <v>20</v>
      </c>
      <c r="D11" s="165" t="s">
        <v>13</v>
      </c>
      <c r="E11" s="166"/>
      <c r="F11" s="166"/>
      <c r="G11" s="166"/>
      <c r="H11" s="166"/>
      <c r="I11" s="166"/>
      <c r="J11" s="166"/>
      <c r="K11" s="166"/>
      <c r="L11" s="166"/>
      <c r="M11" s="166"/>
      <c r="N11" s="166"/>
      <c r="O11" s="166"/>
      <c r="P11" s="152"/>
      <c r="Q11" s="187" t="s">
        <v>43</v>
      </c>
      <c r="R11" s="188"/>
      <c r="S11" s="188"/>
      <c r="T11" s="189"/>
      <c r="U11" s="193" t="s">
        <v>38</v>
      </c>
      <c r="V11" s="178" t="s">
        <v>7</v>
      </c>
      <c r="W11" s="179"/>
      <c r="X11" s="179"/>
      <c r="Y11" s="179"/>
      <c r="Z11" s="180"/>
      <c r="AA11" s="159" t="s">
        <v>7</v>
      </c>
      <c r="AB11" s="160"/>
      <c r="AC11" s="160"/>
      <c r="AD11" s="160"/>
      <c r="AE11" s="161"/>
      <c r="AF11" s="181" t="s">
        <v>7</v>
      </c>
      <c r="AG11" s="182"/>
      <c r="AH11" s="182"/>
      <c r="AI11" s="182"/>
      <c r="AJ11" s="183"/>
      <c r="AK11" s="159" t="s">
        <v>7</v>
      </c>
      <c r="AL11" s="160"/>
      <c r="AM11" s="160"/>
      <c r="AN11" s="160"/>
      <c r="AO11" s="161"/>
      <c r="AP11" s="169" t="s">
        <v>7</v>
      </c>
      <c r="AQ11" s="170"/>
      <c r="AR11" s="170"/>
      <c r="AS11" s="170"/>
      <c r="AT11" s="171"/>
    </row>
    <row r="12" spans="1:46" ht="21" customHeight="1" x14ac:dyDescent="0.25">
      <c r="A12" s="157"/>
      <c r="B12" s="158"/>
      <c r="C12" s="153"/>
      <c r="D12" s="167"/>
      <c r="E12" s="168"/>
      <c r="F12" s="168"/>
      <c r="G12" s="168"/>
      <c r="H12" s="168"/>
      <c r="I12" s="168"/>
      <c r="J12" s="168"/>
      <c r="K12" s="168"/>
      <c r="L12" s="168"/>
      <c r="M12" s="168"/>
      <c r="N12" s="168"/>
      <c r="O12" s="168"/>
      <c r="P12" s="153"/>
      <c r="Q12" s="190"/>
      <c r="R12" s="191"/>
      <c r="S12" s="191"/>
      <c r="T12" s="192"/>
      <c r="U12" s="194"/>
      <c r="V12" s="175" t="s">
        <v>8</v>
      </c>
      <c r="W12" s="176"/>
      <c r="X12" s="176"/>
      <c r="Y12" s="176"/>
      <c r="Z12" s="177"/>
      <c r="AA12" s="162" t="s">
        <v>9</v>
      </c>
      <c r="AB12" s="163"/>
      <c r="AC12" s="163"/>
      <c r="AD12" s="163"/>
      <c r="AE12" s="164"/>
      <c r="AF12" s="184" t="s">
        <v>10</v>
      </c>
      <c r="AG12" s="185"/>
      <c r="AH12" s="185"/>
      <c r="AI12" s="185"/>
      <c r="AJ12" s="186"/>
      <c r="AK12" s="162" t="s">
        <v>11</v>
      </c>
      <c r="AL12" s="163"/>
      <c r="AM12" s="163"/>
      <c r="AN12" s="163"/>
      <c r="AO12" s="164"/>
      <c r="AP12" s="172" t="s">
        <v>12</v>
      </c>
      <c r="AQ12" s="173"/>
      <c r="AR12" s="173"/>
      <c r="AS12" s="173"/>
      <c r="AT12" s="174"/>
    </row>
    <row r="13" spans="1:46" s="20" customFormat="1" ht="45.75" thickBot="1" x14ac:dyDescent="0.3">
      <c r="A13" s="92" t="s">
        <v>18</v>
      </c>
      <c r="B13" s="93" t="s">
        <v>19</v>
      </c>
      <c r="C13" s="154"/>
      <c r="D13" s="92" t="s">
        <v>21</v>
      </c>
      <c r="E13" s="93" t="s">
        <v>22</v>
      </c>
      <c r="F13" s="93" t="s">
        <v>23</v>
      </c>
      <c r="G13" s="93" t="s">
        <v>24</v>
      </c>
      <c r="H13" s="93" t="s">
        <v>25</v>
      </c>
      <c r="I13" s="93" t="s">
        <v>26</v>
      </c>
      <c r="J13" s="93" t="s">
        <v>27</v>
      </c>
      <c r="K13" s="93" t="s">
        <v>28</v>
      </c>
      <c r="L13" s="93" t="s">
        <v>29</v>
      </c>
      <c r="M13" s="93" t="s">
        <v>30</v>
      </c>
      <c r="N13" s="93" t="s">
        <v>31</v>
      </c>
      <c r="O13" s="93" t="s">
        <v>32</v>
      </c>
      <c r="P13" s="94" t="s">
        <v>33</v>
      </c>
      <c r="Q13" s="96" t="s">
        <v>34</v>
      </c>
      <c r="R13" s="97" t="s">
        <v>35</v>
      </c>
      <c r="S13" s="97" t="s">
        <v>36</v>
      </c>
      <c r="T13" s="98" t="s">
        <v>37</v>
      </c>
      <c r="U13" s="195"/>
      <c r="V13" s="55" t="s">
        <v>39</v>
      </c>
      <c r="W13" s="37" t="s">
        <v>40</v>
      </c>
      <c r="X13" s="37" t="s">
        <v>14</v>
      </c>
      <c r="Y13" s="37" t="s">
        <v>15</v>
      </c>
      <c r="Z13" s="56" t="s">
        <v>16</v>
      </c>
      <c r="AA13" s="50" t="s">
        <v>39</v>
      </c>
      <c r="AB13" s="38" t="s">
        <v>40</v>
      </c>
      <c r="AC13" s="38" t="s">
        <v>14</v>
      </c>
      <c r="AD13" s="38" t="s">
        <v>15</v>
      </c>
      <c r="AE13" s="51" t="s">
        <v>16</v>
      </c>
      <c r="AF13" s="53" t="s">
        <v>39</v>
      </c>
      <c r="AG13" s="39" t="s">
        <v>40</v>
      </c>
      <c r="AH13" s="39" t="s">
        <v>14</v>
      </c>
      <c r="AI13" s="39" t="s">
        <v>15</v>
      </c>
      <c r="AJ13" s="54" t="s">
        <v>16</v>
      </c>
      <c r="AK13" s="50" t="s">
        <v>39</v>
      </c>
      <c r="AL13" s="38" t="s">
        <v>40</v>
      </c>
      <c r="AM13" s="38" t="s">
        <v>14</v>
      </c>
      <c r="AN13" s="38" t="s">
        <v>15</v>
      </c>
      <c r="AO13" s="51" t="s">
        <v>16</v>
      </c>
      <c r="AP13" s="42" t="s">
        <v>24</v>
      </c>
      <c r="AQ13" s="40" t="s">
        <v>39</v>
      </c>
      <c r="AR13" s="40" t="s">
        <v>40</v>
      </c>
      <c r="AS13" s="40" t="s">
        <v>14</v>
      </c>
      <c r="AT13" s="43" t="s">
        <v>17</v>
      </c>
    </row>
    <row r="14" spans="1:46" ht="94.5" x14ac:dyDescent="0.25">
      <c r="A14" s="87">
        <v>7</v>
      </c>
      <c r="B14" s="34" t="s">
        <v>111</v>
      </c>
      <c r="C14" s="88" t="s">
        <v>88</v>
      </c>
      <c r="D14" s="89" t="s">
        <v>178</v>
      </c>
      <c r="E14" s="90">
        <v>0.01</v>
      </c>
      <c r="F14" s="91" t="s">
        <v>175</v>
      </c>
      <c r="G14" s="18" t="s">
        <v>92</v>
      </c>
      <c r="H14" s="100" t="s">
        <v>201</v>
      </c>
      <c r="I14" s="103">
        <v>3400</v>
      </c>
      <c r="J14" s="111" t="s">
        <v>65</v>
      </c>
      <c r="K14" s="33" t="s">
        <v>115</v>
      </c>
      <c r="L14" s="120"/>
      <c r="M14" s="121"/>
      <c r="N14" s="121">
        <v>3400</v>
      </c>
      <c r="O14" s="120"/>
      <c r="P14" s="122">
        <f>L14+M14+N14+O14</f>
        <v>3400</v>
      </c>
      <c r="Q14" s="95" t="s">
        <v>56</v>
      </c>
      <c r="R14" s="19" t="s">
        <v>128</v>
      </c>
      <c r="S14" s="19" t="s">
        <v>134</v>
      </c>
      <c r="T14" s="45" t="s">
        <v>154</v>
      </c>
      <c r="U14" s="57" t="str">
        <f>IF(Q14="EFICACIA","SI","NO")</f>
        <v>SI</v>
      </c>
      <c r="V14" s="44">
        <f>L14</f>
        <v>0</v>
      </c>
      <c r="W14" s="19"/>
      <c r="X14" s="19"/>
      <c r="Y14" s="19"/>
      <c r="Z14" s="45"/>
      <c r="AA14" s="44"/>
      <c r="AB14" s="19"/>
      <c r="AC14" s="19"/>
      <c r="AD14" s="19"/>
      <c r="AE14" s="45"/>
      <c r="AF14" s="44">
        <f>N14</f>
        <v>3400</v>
      </c>
      <c r="AG14" s="19"/>
      <c r="AH14" s="19"/>
      <c r="AI14" s="19"/>
      <c r="AJ14" s="45"/>
      <c r="AK14" s="44">
        <f>O14</f>
        <v>0</v>
      </c>
      <c r="AL14" s="19"/>
      <c r="AM14" s="19"/>
      <c r="AN14" s="19"/>
      <c r="AO14" s="45"/>
      <c r="AP14" s="44" t="str">
        <f>G14</f>
        <v>Participación ciudadana en los encuentros ciudadanos</v>
      </c>
      <c r="AQ14" s="19">
        <f>V14+AA14+AF14+AK14</f>
        <v>3400</v>
      </c>
      <c r="AR14" s="19">
        <f>W14+AB14+AG14+AL14</f>
        <v>0</v>
      </c>
      <c r="AS14" s="19"/>
      <c r="AT14" s="45"/>
    </row>
    <row r="15" spans="1:46" ht="110.25" x14ac:dyDescent="0.25">
      <c r="A15" s="76">
        <v>7</v>
      </c>
      <c r="B15" s="19" t="s">
        <v>111</v>
      </c>
      <c r="C15" s="77" t="s">
        <v>88</v>
      </c>
      <c r="D15" s="63" t="s">
        <v>180</v>
      </c>
      <c r="E15" s="16">
        <v>0.01</v>
      </c>
      <c r="F15" s="30" t="s">
        <v>175</v>
      </c>
      <c r="G15" s="2" t="s">
        <v>93</v>
      </c>
      <c r="H15" s="119" t="s">
        <v>202</v>
      </c>
      <c r="I15" s="103">
        <v>371</v>
      </c>
      <c r="J15" s="112" t="s">
        <v>65</v>
      </c>
      <c r="K15" s="32" t="s">
        <v>155</v>
      </c>
      <c r="L15" s="123"/>
      <c r="M15" s="124">
        <v>0.4</v>
      </c>
      <c r="N15" s="123"/>
      <c r="O15" s="123"/>
      <c r="P15" s="125">
        <f t="shared" ref="P15:P32" si="0">L15+M15+N15+O15</f>
        <v>0.4</v>
      </c>
      <c r="Q15" s="95" t="s">
        <v>56</v>
      </c>
      <c r="R15" s="19" t="s">
        <v>128</v>
      </c>
      <c r="S15" s="19" t="s">
        <v>134</v>
      </c>
      <c r="T15" s="45" t="s">
        <v>156</v>
      </c>
      <c r="U15" s="57" t="str">
        <f t="shared" ref="U15:U32" si="1">IF(Q15="EFICACIA","SI","NO")</f>
        <v>SI</v>
      </c>
      <c r="V15" s="44">
        <f t="shared" ref="V15:V39" si="2">L15</f>
        <v>0</v>
      </c>
      <c r="W15" s="19"/>
      <c r="X15" s="19"/>
      <c r="Y15" s="19"/>
      <c r="Z15" s="45"/>
      <c r="AA15" s="44">
        <f t="shared" ref="AA15:AA39" si="3">M15</f>
        <v>0.4</v>
      </c>
      <c r="AB15" s="19"/>
      <c r="AC15" s="19"/>
      <c r="AD15" s="19"/>
      <c r="AE15" s="45"/>
      <c r="AF15" s="44">
        <f t="shared" ref="AF15:AF39" si="4">N15</f>
        <v>0</v>
      </c>
      <c r="AG15" s="19"/>
      <c r="AH15" s="19"/>
      <c r="AI15" s="19"/>
      <c r="AJ15" s="45"/>
      <c r="AK15" s="44">
        <f t="shared" ref="AK15:AK39" si="5">O15</f>
        <v>0</v>
      </c>
      <c r="AL15" s="19"/>
      <c r="AM15" s="19"/>
      <c r="AN15" s="19"/>
      <c r="AO15" s="45"/>
      <c r="AP15" s="44" t="str">
        <f t="shared" ref="AP15:AP39" si="6">G15</f>
        <v>Participación de los Ciudadanos en la Audiencia de Rendición de Cuentas</v>
      </c>
      <c r="AQ15" s="19">
        <f t="shared" ref="AQ15:AQ32" si="7">V15+AA15+AF15+AK15</f>
        <v>0.4</v>
      </c>
      <c r="AR15" s="19">
        <f t="shared" ref="AR15:AR32" si="8">W15+AB15+AG15+AL15</f>
        <v>0</v>
      </c>
      <c r="AS15" s="19"/>
      <c r="AT15" s="45"/>
    </row>
    <row r="16" spans="1:46" ht="120" x14ac:dyDescent="0.25">
      <c r="A16" s="76">
        <v>6</v>
      </c>
      <c r="B16" s="19" t="s">
        <v>112</v>
      </c>
      <c r="C16" s="77" t="s">
        <v>88</v>
      </c>
      <c r="D16" s="63" t="s">
        <v>44</v>
      </c>
      <c r="E16" s="16">
        <v>0.03</v>
      </c>
      <c r="F16" s="17" t="s">
        <v>94</v>
      </c>
      <c r="G16" s="2" t="s">
        <v>95</v>
      </c>
      <c r="H16" s="2" t="s">
        <v>160</v>
      </c>
      <c r="I16" s="104" t="s">
        <v>140</v>
      </c>
      <c r="J16" s="111" t="s">
        <v>54</v>
      </c>
      <c r="K16" s="33" t="s">
        <v>161</v>
      </c>
      <c r="L16" s="123"/>
      <c r="M16" s="124">
        <v>1</v>
      </c>
      <c r="N16" s="124">
        <v>1</v>
      </c>
      <c r="O16" s="124">
        <v>1</v>
      </c>
      <c r="P16" s="126">
        <v>1</v>
      </c>
      <c r="Q16" s="95" t="s">
        <v>56</v>
      </c>
      <c r="R16" s="19" t="s">
        <v>129</v>
      </c>
      <c r="S16" s="19" t="s">
        <v>134</v>
      </c>
      <c r="T16" s="45" t="s">
        <v>191</v>
      </c>
      <c r="U16" s="57" t="str">
        <f t="shared" si="1"/>
        <v>SI</v>
      </c>
      <c r="V16" s="44">
        <f t="shared" si="2"/>
        <v>0</v>
      </c>
      <c r="W16" s="19"/>
      <c r="X16" s="19"/>
      <c r="Y16" s="19"/>
      <c r="Z16" s="45"/>
      <c r="AA16" s="44">
        <f t="shared" si="3"/>
        <v>1</v>
      </c>
      <c r="AB16" s="19"/>
      <c r="AC16" s="19"/>
      <c r="AD16" s="19"/>
      <c r="AE16" s="45"/>
      <c r="AF16" s="44">
        <f t="shared" si="4"/>
        <v>1</v>
      </c>
      <c r="AG16" s="19"/>
      <c r="AH16" s="19"/>
      <c r="AI16" s="19"/>
      <c r="AJ16" s="45"/>
      <c r="AK16" s="44">
        <f t="shared" si="5"/>
        <v>1</v>
      </c>
      <c r="AL16" s="19"/>
      <c r="AM16" s="19"/>
      <c r="AN16" s="19"/>
      <c r="AO16" s="45"/>
      <c r="AP16" s="44" t="str">
        <f t="shared" si="6"/>
        <v xml:space="preserve">Porcentaje de cumplimiento del Plan de Acción para la implementación de los presupuestos participativos </v>
      </c>
      <c r="AQ16" s="19">
        <f t="shared" si="7"/>
        <v>3</v>
      </c>
      <c r="AR16" s="19">
        <f t="shared" si="8"/>
        <v>0</v>
      </c>
      <c r="AS16" s="19"/>
      <c r="AT16" s="45"/>
    </row>
    <row r="17" spans="1:46" ht="120" x14ac:dyDescent="0.25">
      <c r="A17" s="76">
        <v>6</v>
      </c>
      <c r="B17" s="19" t="s">
        <v>112</v>
      </c>
      <c r="C17" s="77" t="s">
        <v>88</v>
      </c>
      <c r="D17" s="101" t="s">
        <v>177</v>
      </c>
      <c r="E17" s="16">
        <v>0.05</v>
      </c>
      <c r="F17" s="17" t="s">
        <v>94</v>
      </c>
      <c r="G17" s="2" t="s">
        <v>96</v>
      </c>
      <c r="H17" s="2" t="s">
        <v>125</v>
      </c>
      <c r="I17" s="105">
        <v>0.57199999999999995</v>
      </c>
      <c r="J17" s="112" t="s">
        <v>114</v>
      </c>
      <c r="K17" s="32" t="s">
        <v>116</v>
      </c>
      <c r="L17" s="123"/>
      <c r="M17" s="123"/>
      <c r="N17" s="123"/>
      <c r="O17" s="127">
        <v>0.9</v>
      </c>
      <c r="P17" s="126">
        <v>0.9</v>
      </c>
      <c r="Q17" s="95" t="s">
        <v>56</v>
      </c>
      <c r="R17" s="19" t="s">
        <v>117</v>
      </c>
      <c r="S17" s="19" t="s">
        <v>134</v>
      </c>
      <c r="T17" s="45" t="s">
        <v>191</v>
      </c>
      <c r="U17" s="57" t="str">
        <f t="shared" si="1"/>
        <v>SI</v>
      </c>
      <c r="V17" s="44">
        <f t="shared" si="2"/>
        <v>0</v>
      </c>
      <c r="W17" s="19"/>
      <c r="X17" s="19"/>
      <c r="Y17" s="19"/>
      <c r="Z17" s="45"/>
      <c r="AA17" s="44">
        <f t="shared" si="3"/>
        <v>0</v>
      </c>
      <c r="AB17" s="19"/>
      <c r="AC17" s="19"/>
      <c r="AD17" s="19"/>
      <c r="AE17" s="45"/>
      <c r="AF17" s="44">
        <f t="shared" si="4"/>
        <v>0</v>
      </c>
      <c r="AG17" s="19"/>
      <c r="AH17" s="19"/>
      <c r="AI17" s="19"/>
      <c r="AJ17" s="45"/>
      <c r="AK17" s="44">
        <f t="shared" si="5"/>
        <v>0.9</v>
      </c>
      <c r="AL17" s="19"/>
      <c r="AM17" s="19"/>
      <c r="AN17" s="19"/>
      <c r="AO17" s="45"/>
      <c r="AP17" s="44" t="str">
        <f t="shared" si="6"/>
        <v xml:space="preserve">Porcentaje de cumplimiento físico acumulado del Plan de Desarrollo Local </v>
      </c>
      <c r="AQ17" s="19">
        <f t="shared" si="7"/>
        <v>0.9</v>
      </c>
      <c r="AR17" s="19">
        <f t="shared" si="8"/>
        <v>0</v>
      </c>
      <c r="AS17" s="19"/>
      <c r="AT17" s="45"/>
    </row>
    <row r="18" spans="1:46" ht="120" x14ac:dyDescent="0.25">
      <c r="A18" s="76">
        <v>6</v>
      </c>
      <c r="B18" s="19" t="s">
        <v>112</v>
      </c>
      <c r="C18" s="77" t="s">
        <v>138</v>
      </c>
      <c r="D18" s="64" t="s">
        <v>162</v>
      </c>
      <c r="E18" s="16">
        <v>0.06</v>
      </c>
      <c r="F18" s="17" t="s">
        <v>91</v>
      </c>
      <c r="G18" s="2" t="s">
        <v>97</v>
      </c>
      <c r="H18" s="2" t="s">
        <v>98</v>
      </c>
      <c r="I18" s="106" t="s">
        <v>176</v>
      </c>
      <c r="J18" s="112" t="s">
        <v>114</v>
      </c>
      <c r="K18" s="32" t="s">
        <v>118</v>
      </c>
      <c r="L18" s="123"/>
      <c r="M18" s="124">
        <v>0.2</v>
      </c>
      <c r="N18" s="123"/>
      <c r="O18" s="124">
        <v>0.92</v>
      </c>
      <c r="P18" s="126">
        <v>0.92</v>
      </c>
      <c r="Q18" s="95" t="s">
        <v>56</v>
      </c>
      <c r="R18" s="19" t="s">
        <v>120</v>
      </c>
      <c r="S18" s="19" t="s">
        <v>157</v>
      </c>
      <c r="T18" s="45" t="s">
        <v>192</v>
      </c>
      <c r="U18" s="57" t="str">
        <f t="shared" si="1"/>
        <v>SI</v>
      </c>
      <c r="V18" s="44">
        <f t="shared" si="2"/>
        <v>0</v>
      </c>
      <c r="W18" s="19"/>
      <c r="X18" s="19"/>
      <c r="Y18" s="19"/>
      <c r="Z18" s="45"/>
      <c r="AA18" s="44">
        <f t="shared" si="3"/>
        <v>0.2</v>
      </c>
      <c r="AB18" s="19"/>
      <c r="AC18" s="19"/>
      <c r="AD18" s="19"/>
      <c r="AE18" s="45"/>
      <c r="AF18" s="44">
        <f t="shared" si="4"/>
        <v>0</v>
      </c>
      <c r="AG18" s="19"/>
      <c r="AH18" s="19"/>
      <c r="AI18" s="19"/>
      <c r="AJ18" s="45"/>
      <c r="AK18" s="44">
        <f t="shared" si="5"/>
        <v>0.92</v>
      </c>
      <c r="AL18" s="19"/>
      <c r="AM18" s="19"/>
      <c r="AN18" s="19"/>
      <c r="AO18" s="45"/>
      <c r="AP18" s="44" t="str">
        <f t="shared" si="6"/>
        <v>Porcentaje de compromiso del presupuesto de inversión directa de la vigencia 2020</v>
      </c>
      <c r="AQ18" s="19">
        <f t="shared" si="7"/>
        <v>1.1200000000000001</v>
      </c>
      <c r="AR18" s="19">
        <f t="shared" si="8"/>
        <v>0</v>
      </c>
      <c r="AS18" s="19"/>
      <c r="AT18" s="45"/>
    </row>
    <row r="19" spans="1:46" ht="120" x14ac:dyDescent="0.25">
      <c r="A19" s="76">
        <v>6</v>
      </c>
      <c r="B19" s="19" t="s">
        <v>112</v>
      </c>
      <c r="C19" s="77" t="s">
        <v>138</v>
      </c>
      <c r="D19" s="64" t="s">
        <v>45</v>
      </c>
      <c r="E19" s="16">
        <v>0.05</v>
      </c>
      <c r="F19" s="17" t="s">
        <v>91</v>
      </c>
      <c r="G19" s="2" t="s">
        <v>99</v>
      </c>
      <c r="H19" s="2" t="s">
        <v>100</v>
      </c>
      <c r="I19" s="107">
        <v>0.29820000000000002</v>
      </c>
      <c r="J19" s="112" t="s">
        <v>114</v>
      </c>
      <c r="K19" s="32" t="s">
        <v>119</v>
      </c>
      <c r="L19" s="123"/>
      <c r="M19" s="123"/>
      <c r="N19" s="123"/>
      <c r="O19" s="124">
        <v>0.25</v>
      </c>
      <c r="P19" s="126">
        <v>0.25</v>
      </c>
      <c r="Q19" s="95" t="s">
        <v>56</v>
      </c>
      <c r="R19" s="19" t="s">
        <v>120</v>
      </c>
      <c r="S19" s="19" t="s">
        <v>157</v>
      </c>
      <c r="T19" s="45" t="s">
        <v>192</v>
      </c>
      <c r="U19" s="57" t="str">
        <f t="shared" si="1"/>
        <v>SI</v>
      </c>
      <c r="V19" s="44">
        <f t="shared" si="2"/>
        <v>0</v>
      </c>
      <c r="W19" s="19"/>
      <c r="X19" s="19"/>
      <c r="Y19" s="19"/>
      <c r="Z19" s="45"/>
      <c r="AA19" s="44">
        <f t="shared" si="3"/>
        <v>0</v>
      </c>
      <c r="AB19" s="19"/>
      <c r="AC19" s="19"/>
      <c r="AD19" s="19"/>
      <c r="AE19" s="45"/>
      <c r="AF19" s="44">
        <f t="shared" si="4"/>
        <v>0</v>
      </c>
      <c r="AG19" s="19"/>
      <c r="AH19" s="19"/>
      <c r="AI19" s="19"/>
      <c r="AJ19" s="45"/>
      <c r="AK19" s="44">
        <f t="shared" si="5"/>
        <v>0.25</v>
      </c>
      <c r="AL19" s="19"/>
      <c r="AM19" s="19"/>
      <c r="AN19" s="19"/>
      <c r="AO19" s="45"/>
      <c r="AP19" s="44" t="str">
        <f t="shared" si="6"/>
        <v>Porcentaje de Giros de la Vigencia 2019</v>
      </c>
      <c r="AQ19" s="19">
        <f t="shared" si="7"/>
        <v>0.25</v>
      </c>
      <c r="AR19" s="19">
        <f t="shared" si="8"/>
        <v>0</v>
      </c>
      <c r="AS19" s="19"/>
      <c r="AT19" s="45"/>
    </row>
    <row r="20" spans="1:46" ht="120" x14ac:dyDescent="0.25">
      <c r="A20" s="76">
        <v>6</v>
      </c>
      <c r="B20" s="19" t="s">
        <v>112</v>
      </c>
      <c r="C20" s="77" t="s">
        <v>138</v>
      </c>
      <c r="D20" s="64" t="s">
        <v>158</v>
      </c>
      <c r="E20" s="16">
        <v>0.06</v>
      </c>
      <c r="F20" s="17" t="s">
        <v>91</v>
      </c>
      <c r="G20" s="2" t="s">
        <v>101</v>
      </c>
      <c r="H20" s="2" t="s">
        <v>102</v>
      </c>
      <c r="I20" s="107">
        <v>0.79690000000000005</v>
      </c>
      <c r="J20" s="112" t="s">
        <v>114</v>
      </c>
      <c r="K20" s="32" t="s">
        <v>121</v>
      </c>
      <c r="L20" s="123"/>
      <c r="M20" s="123"/>
      <c r="N20" s="123"/>
      <c r="O20" s="124">
        <v>0.6</v>
      </c>
      <c r="P20" s="126">
        <v>0.6</v>
      </c>
      <c r="Q20" s="95" t="s">
        <v>56</v>
      </c>
      <c r="R20" s="19" t="s">
        <v>120</v>
      </c>
      <c r="S20" s="19" t="s">
        <v>157</v>
      </c>
      <c r="T20" s="45" t="s">
        <v>192</v>
      </c>
      <c r="U20" s="57" t="str">
        <f t="shared" si="1"/>
        <v>SI</v>
      </c>
      <c r="V20" s="44">
        <f t="shared" si="2"/>
        <v>0</v>
      </c>
      <c r="W20" s="19"/>
      <c r="X20" s="19"/>
      <c r="Y20" s="19"/>
      <c r="Z20" s="45"/>
      <c r="AA20" s="44">
        <f t="shared" si="3"/>
        <v>0</v>
      </c>
      <c r="AB20" s="19"/>
      <c r="AC20" s="19"/>
      <c r="AD20" s="19"/>
      <c r="AE20" s="45"/>
      <c r="AF20" s="44">
        <f t="shared" si="4"/>
        <v>0</v>
      </c>
      <c r="AG20" s="19"/>
      <c r="AH20" s="19"/>
      <c r="AI20" s="19"/>
      <c r="AJ20" s="45"/>
      <c r="AK20" s="44">
        <f t="shared" si="5"/>
        <v>0.6</v>
      </c>
      <c r="AL20" s="19"/>
      <c r="AM20" s="19"/>
      <c r="AN20" s="19"/>
      <c r="AO20" s="45"/>
      <c r="AP20" s="44" t="str">
        <f t="shared" si="6"/>
        <v>Porcentaje de Giros de Obligaciones por Pagar 2019 y anteriores</v>
      </c>
      <c r="AQ20" s="19">
        <f t="shared" si="7"/>
        <v>0.6</v>
      </c>
      <c r="AR20" s="19">
        <f t="shared" si="8"/>
        <v>0</v>
      </c>
      <c r="AS20" s="19"/>
      <c r="AT20" s="45"/>
    </row>
    <row r="21" spans="1:46" ht="120" x14ac:dyDescent="0.25">
      <c r="A21" s="76">
        <v>6</v>
      </c>
      <c r="B21" s="19" t="s">
        <v>112</v>
      </c>
      <c r="C21" s="77" t="s">
        <v>138</v>
      </c>
      <c r="D21" s="65" t="s">
        <v>159</v>
      </c>
      <c r="E21" s="16">
        <v>0.05</v>
      </c>
      <c r="F21" s="17" t="s">
        <v>91</v>
      </c>
      <c r="G21" s="2" t="s">
        <v>103</v>
      </c>
      <c r="H21" s="2" t="s">
        <v>104</v>
      </c>
      <c r="I21" s="107">
        <v>0.44490000000000002</v>
      </c>
      <c r="J21" s="112" t="s">
        <v>114</v>
      </c>
      <c r="K21" s="32" t="s">
        <v>122</v>
      </c>
      <c r="L21" s="123"/>
      <c r="M21" s="123"/>
      <c r="N21" s="123"/>
      <c r="O21" s="124">
        <v>0.7</v>
      </c>
      <c r="P21" s="126">
        <v>0.7</v>
      </c>
      <c r="Q21" s="95" t="s">
        <v>56</v>
      </c>
      <c r="R21" s="19" t="s">
        <v>120</v>
      </c>
      <c r="S21" s="19" t="s">
        <v>157</v>
      </c>
      <c r="T21" s="45" t="s">
        <v>192</v>
      </c>
      <c r="U21" s="57" t="str">
        <f t="shared" si="1"/>
        <v>SI</v>
      </c>
      <c r="V21" s="44">
        <f t="shared" si="2"/>
        <v>0</v>
      </c>
      <c r="W21" s="19"/>
      <c r="X21" s="19"/>
      <c r="Y21" s="19"/>
      <c r="Z21" s="45"/>
      <c r="AA21" s="44">
        <f t="shared" si="3"/>
        <v>0</v>
      </c>
      <c r="AB21" s="19"/>
      <c r="AC21" s="19"/>
      <c r="AD21" s="19"/>
      <c r="AE21" s="45"/>
      <c r="AF21" s="44">
        <f t="shared" si="4"/>
        <v>0</v>
      </c>
      <c r="AG21" s="19"/>
      <c r="AH21" s="19"/>
      <c r="AI21" s="19"/>
      <c r="AJ21" s="45"/>
      <c r="AK21" s="44">
        <f t="shared" si="5"/>
        <v>0.7</v>
      </c>
      <c r="AL21" s="19"/>
      <c r="AM21" s="19"/>
      <c r="AN21" s="19"/>
      <c r="AO21" s="45"/>
      <c r="AP21" s="44" t="str">
        <f t="shared" si="6"/>
        <v xml:space="preserve">Porcentaje de Giros de Obligaciones por Pagar </v>
      </c>
      <c r="AQ21" s="19">
        <f t="shared" si="7"/>
        <v>0.7</v>
      </c>
      <c r="AR21" s="19">
        <f t="shared" si="8"/>
        <v>0</v>
      </c>
      <c r="AS21" s="19"/>
      <c r="AT21" s="45"/>
    </row>
    <row r="22" spans="1:46" ht="120" x14ac:dyDescent="0.25">
      <c r="A22" s="76">
        <v>6</v>
      </c>
      <c r="B22" s="19" t="s">
        <v>112</v>
      </c>
      <c r="C22" s="77" t="s">
        <v>138</v>
      </c>
      <c r="D22" s="64" t="s">
        <v>46</v>
      </c>
      <c r="E22" s="16">
        <v>0.08</v>
      </c>
      <c r="F22" s="17" t="s">
        <v>91</v>
      </c>
      <c r="G22" s="2" t="s">
        <v>105</v>
      </c>
      <c r="H22" s="2" t="s">
        <v>163</v>
      </c>
      <c r="I22" s="117">
        <v>2</v>
      </c>
      <c r="J22" s="112" t="s">
        <v>54</v>
      </c>
      <c r="K22" s="32" t="s">
        <v>123</v>
      </c>
      <c r="L22" s="124">
        <v>1</v>
      </c>
      <c r="M22" s="124">
        <v>1</v>
      </c>
      <c r="N22" s="124">
        <v>1</v>
      </c>
      <c r="O22" s="124">
        <v>1</v>
      </c>
      <c r="P22" s="126">
        <v>1</v>
      </c>
      <c r="Q22" s="95" t="s">
        <v>56</v>
      </c>
      <c r="R22" s="131" t="s">
        <v>182</v>
      </c>
      <c r="S22" s="19" t="s">
        <v>157</v>
      </c>
      <c r="T22" s="45" t="s">
        <v>193</v>
      </c>
      <c r="U22" s="57" t="str">
        <f t="shared" si="1"/>
        <v>SI</v>
      </c>
      <c r="V22" s="44">
        <v>0</v>
      </c>
      <c r="W22" s="19"/>
      <c r="X22" s="19"/>
      <c r="Y22" s="19"/>
      <c r="Z22" s="45"/>
      <c r="AA22" s="44">
        <v>0</v>
      </c>
      <c r="AB22" s="19"/>
      <c r="AC22" s="19"/>
      <c r="AD22" s="19"/>
      <c r="AE22" s="45"/>
      <c r="AF22" s="44">
        <f t="shared" si="4"/>
        <v>1</v>
      </c>
      <c r="AG22" s="19"/>
      <c r="AH22" s="19"/>
      <c r="AI22" s="19"/>
      <c r="AJ22" s="45"/>
      <c r="AK22" s="44">
        <f t="shared" si="5"/>
        <v>1</v>
      </c>
      <c r="AL22" s="19"/>
      <c r="AM22" s="19"/>
      <c r="AN22" s="19"/>
      <c r="AO22" s="45"/>
      <c r="AP22" s="44" t="str">
        <f t="shared" si="6"/>
        <v>Porcentaje de procesos de malla vial y parques contratados mediante pliegos tipo</v>
      </c>
      <c r="AQ22" s="19">
        <f t="shared" si="7"/>
        <v>2</v>
      </c>
      <c r="AR22" s="19">
        <f t="shared" si="8"/>
        <v>0</v>
      </c>
      <c r="AS22" s="19"/>
      <c r="AT22" s="45"/>
    </row>
    <row r="23" spans="1:46" ht="120" x14ac:dyDescent="0.25">
      <c r="A23" s="76">
        <v>6</v>
      </c>
      <c r="B23" s="19" t="s">
        <v>112</v>
      </c>
      <c r="C23" s="77" t="s">
        <v>138</v>
      </c>
      <c r="D23" s="64" t="s">
        <v>164</v>
      </c>
      <c r="E23" s="16">
        <v>0.08</v>
      </c>
      <c r="F23" s="17" t="s">
        <v>94</v>
      </c>
      <c r="G23" s="2" t="s">
        <v>167</v>
      </c>
      <c r="H23" s="31" t="s">
        <v>160</v>
      </c>
      <c r="I23" s="103" t="s">
        <v>140</v>
      </c>
      <c r="J23" s="112" t="s">
        <v>54</v>
      </c>
      <c r="K23" s="32" t="s">
        <v>181</v>
      </c>
      <c r="L23" s="124">
        <v>1</v>
      </c>
      <c r="M23" s="124">
        <v>1</v>
      </c>
      <c r="N23" s="124">
        <v>1</v>
      </c>
      <c r="O23" s="124">
        <v>1</v>
      </c>
      <c r="P23" s="126">
        <v>1</v>
      </c>
      <c r="Q23" s="95" t="s">
        <v>56</v>
      </c>
      <c r="R23" s="19" t="s">
        <v>130</v>
      </c>
      <c r="S23" s="19" t="s">
        <v>183</v>
      </c>
      <c r="T23" s="45" t="s">
        <v>194</v>
      </c>
      <c r="U23" s="57" t="str">
        <f t="shared" si="1"/>
        <v>SI</v>
      </c>
      <c r="V23" s="44">
        <f t="shared" si="2"/>
        <v>1</v>
      </c>
      <c r="W23" s="19"/>
      <c r="X23" s="19"/>
      <c r="Y23" s="19"/>
      <c r="Z23" s="45"/>
      <c r="AA23" s="44">
        <f t="shared" si="3"/>
        <v>1</v>
      </c>
      <c r="AB23" s="19"/>
      <c r="AC23" s="19"/>
      <c r="AD23" s="19"/>
      <c r="AE23" s="45"/>
      <c r="AF23" s="44">
        <f t="shared" si="4"/>
        <v>1</v>
      </c>
      <c r="AG23" s="19"/>
      <c r="AH23" s="19"/>
      <c r="AI23" s="19"/>
      <c r="AJ23" s="45"/>
      <c r="AK23" s="44">
        <f t="shared" si="5"/>
        <v>1</v>
      </c>
      <c r="AL23" s="19"/>
      <c r="AM23" s="19"/>
      <c r="AN23" s="19"/>
      <c r="AO23" s="45"/>
      <c r="AP23" s="44" t="str">
        <f t="shared" si="6"/>
        <v>Porcentaje de ejecución del SIPSE local</v>
      </c>
      <c r="AQ23" s="19">
        <f t="shared" si="7"/>
        <v>4</v>
      </c>
      <c r="AR23" s="19">
        <f t="shared" si="8"/>
        <v>0</v>
      </c>
      <c r="AS23" s="19"/>
      <c r="AT23" s="45"/>
    </row>
    <row r="24" spans="1:46" ht="120" x14ac:dyDescent="0.25">
      <c r="A24" s="76">
        <v>6</v>
      </c>
      <c r="B24" s="19" t="s">
        <v>112</v>
      </c>
      <c r="C24" s="77" t="s">
        <v>138</v>
      </c>
      <c r="D24" s="64" t="s">
        <v>47</v>
      </c>
      <c r="E24" s="16">
        <v>0.02</v>
      </c>
      <c r="F24" s="17" t="s">
        <v>91</v>
      </c>
      <c r="G24" s="2" t="s">
        <v>106</v>
      </c>
      <c r="H24" s="31" t="s">
        <v>160</v>
      </c>
      <c r="I24" s="103" t="s">
        <v>140</v>
      </c>
      <c r="J24" s="112" t="s">
        <v>54</v>
      </c>
      <c r="K24" s="32" t="s">
        <v>161</v>
      </c>
      <c r="L24" s="124">
        <v>1</v>
      </c>
      <c r="M24" s="124">
        <v>1</v>
      </c>
      <c r="N24" s="124">
        <v>1</v>
      </c>
      <c r="O24" s="124">
        <v>1</v>
      </c>
      <c r="P24" s="126">
        <v>1</v>
      </c>
      <c r="Q24" s="95" t="s">
        <v>56</v>
      </c>
      <c r="R24" s="19" t="s">
        <v>131</v>
      </c>
      <c r="S24" s="19" t="s">
        <v>142</v>
      </c>
      <c r="T24" s="45" t="s">
        <v>200</v>
      </c>
      <c r="U24" s="57" t="str">
        <f t="shared" si="1"/>
        <v>SI</v>
      </c>
      <c r="V24" s="44">
        <v>0</v>
      </c>
      <c r="W24" s="19"/>
      <c r="X24" s="19"/>
      <c r="Y24" s="19"/>
      <c r="Z24" s="45"/>
      <c r="AA24" s="44">
        <f t="shared" si="3"/>
        <v>1</v>
      </c>
      <c r="AB24" s="19"/>
      <c r="AC24" s="19"/>
      <c r="AD24" s="19"/>
      <c r="AE24" s="45"/>
      <c r="AF24" s="44">
        <v>0</v>
      </c>
      <c r="AG24" s="19"/>
      <c r="AH24" s="19"/>
      <c r="AI24" s="19"/>
      <c r="AJ24" s="45"/>
      <c r="AK24" s="44">
        <f t="shared" si="5"/>
        <v>1</v>
      </c>
      <c r="AL24" s="19"/>
      <c r="AM24" s="19"/>
      <c r="AN24" s="19"/>
      <c r="AO24" s="45"/>
      <c r="AP24" s="44" t="str">
        <f t="shared" si="6"/>
        <v>Porcentaje de avance acumulado en el cumplimiento del Plan de Sostenibilidad contable programado</v>
      </c>
      <c r="AQ24" s="19">
        <f t="shared" si="7"/>
        <v>2</v>
      </c>
      <c r="AR24" s="19">
        <f t="shared" si="8"/>
        <v>0</v>
      </c>
      <c r="AS24" s="19"/>
      <c r="AT24" s="45"/>
    </row>
    <row r="25" spans="1:46" ht="90" x14ac:dyDescent="0.25">
      <c r="A25" s="76">
        <v>7</v>
      </c>
      <c r="B25" s="19" t="s">
        <v>111</v>
      </c>
      <c r="C25" s="77" t="s">
        <v>89</v>
      </c>
      <c r="D25" s="64" t="s">
        <v>143</v>
      </c>
      <c r="E25" s="16">
        <v>0.05</v>
      </c>
      <c r="F25" s="17" t="s">
        <v>91</v>
      </c>
      <c r="G25" s="2" t="s">
        <v>107</v>
      </c>
      <c r="H25" s="2" t="s">
        <v>108</v>
      </c>
      <c r="I25" s="103">
        <v>191</v>
      </c>
      <c r="J25" s="112" t="s">
        <v>114</v>
      </c>
      <c r="K25" s="32" t="s">
        <v>144</v>
      </c>
      <c r="L25" s="124">
        <v>0.25</v>
      </c>
      <c r="M25" s="124">
        <v>0.5</v>
      </c>
      <c r="N25" s="124">
        <v>0.75</v>
      </c>
      <c r="O25" s="124">
        <v>1</v>
      </c>
      <c r="P25" s="126">
        <v>1</v>
      </c>
      <c r="Q25" s="95" t="s">
        <v>56</v>
      </c>
      <c r="R25" s="19" t="s">
        <v>132</v>
      </c>
      <c r="S25" s="19" t="s">
        <v>135</v>
      </c>
      <c r="T25" s="45" t="s">
        <v>195</v>
      </c>
      <c r="U25" s="57" t="str">
        <f t="shared" si="1"/>
        <v>SI</v>
      </c>
      <c r="V25" s="44">
        <f t="shared" si="2"/>
        <v>0.25</v>
      </c>
      <c r="W25" s="19"/>
      <c r="X25" s="19"/>
      <c r="Y25" s="19"/>
      <c r="Z25" s="45"/>
      <c r="AA25" s="44">
        <f t="shared" si="3"/>
        <v>0.5</v>
      </c>
      <c r="AB25" s="19"/>
      <c r="AC25" s="19"/>
      <c r="AD25" s="19"/>
      <c r="AE25" s="45"/>
      <c r="AF25" s="44">
        <f t="shared" si="4"/>
        <v>0.75</v>
      </c>
      <c r="AG25" s="19"/>
      <c r="AH25" s="19"/>
      <c r="AI25" s="19"/>
      <c r="AJ25" s="45"/>
      <c r="AK25" s="44">
        <f t="shared" si="5"/>
        <v>1</v>
      </c>
      <c r="AL25" s="19"/>
      <c r="AM25" s="19"/>
      <c r="AN25" s="19"/>
      <c r="AO25" s="45"/>
      <c r="AP25" s="44" t="str">
        <f t="shared" si="6"/>
        <v>Respuesta a los requerimiento de los ciudadanos</v>
      </c>
      <c r="AQ25" s="19">
        <f t="shared" si="7"/>
        <v>2.5</v>
      </c>
      <c r="AR25" s="19">
        <f t="shared" si="8"/>
        <v>0</v>
      </c>
      <c r="AS25" s="19"/>
      <c r="AT25" s="45"/>
    </row>
    <row r="26" spans="1:46" ht="90" x14ac:dyDescent="0.25">
      <c r="A26" s="76">
        <v>1</v>
      </c>
      <c r="B26" s="19" t="s">
        <v>113</v>
      </c>
      <c r="C26" s="77" t="s">
        <v>90</v>
      </c>
      <c r="D26" s="64" t="s">
        <v>203</v>
      </c>
      <c r="E26" s="16">
        <v>0.05</v>
      </c>
      <c r="F26" s="17" t="s">
        <v>91</v>
      </c>
      <c r="G26" s="2" t="s">
        <v>169</v>
      </c>
      <c r="H26" s="2" t="s">
        <v>170</v>
      </c>
      <c r="I26" s="103">
        <v>46</v>
      </c>
      <c r="J26" s="112" t="s">
        <v>65</v>
      </c>
      <c r="K26" s="32" t="s">
        <v>124</v>
      </c>
      <c r="L26" s="123">
        <v>12</v>
      </c>
      <c r="M26" s="123">
        <v>12</v>
      </c>
      <c r="N26" s="123">
        <v>12</v>
      </c>
      <c r="O26" s="123">
        <v>12</v>
      </c>
      <c r="P26" s="128">
        <f t="shared" si="0"/>
        <v>48</v>
      </c>
      <c r="Q26" s="95" t="s">
        <v>56</v>
      </c>
      <c r="R26" s="19" t="s">
        <v>145</v>
      </c>
      <c r="S26" s="19" t="s">
        <v>136</v>
      </c>
      <c r="T26" s="45" t="s">
        <v>196</v>
      </c>
      <c r="U26" s="57" t="str">
        <f t="shared" si="1"/>
        <v>SI</v>
      </c>
      <c r="V26" s="44">
        <f t="shared" si="2"/>
        <v>12</v>
      </c>
      <c r="W26" s="19"/>
      <c r="X26" s="19"/>
      <c r="Y26" s="19"/>
      <c r="Z26" s="45"/>
      <c r="AA26" s="44">
        <f t="shared" si="3"/>
        <v>12</v>
      </c>
      <c r="AB26" s="19"/>
      <c r="AC26" s="19"/>
      <c r="AD26" s="19"/>
      <c r="AE26" s="45"/>
      <c r="AF26" s="44">
        <f t="shared" si="4"/>
        <v>12</v>
      </c>
      <c r="AG26" s="19"/>
      <c r="AH26" s="19"/>
      <c r="AI26" s="19"/>
      <c r="AJ26" s="45"/>
      <c r="AK26" s="44">
        <f t="shared" si="5"/>
        <v>12</v>
      </c>
      <c r="AL26" s="19"/>
      <c r="AM26" s="19"/>
      <c r="AN26" s="19"/>
      <c r="AO26" s="45"/>
      <c r="AP26" s="44" t="str">
        <f t="shared" si="6"/>
        <v>Acciones de control a las actuaciones de IVC control en materia actividad económica</v>
      </c>
      <c r="AQ26" s="19">
        <f t="shared" si="7"/>
        <v>48</v>
      </c>
      <c r="AR26" s="19">
        <f t="shared" si="8"/>
        <v>0</v>
      </c>
      <c r="AS26" s="19"/>
      <c r="AT26" s="45"/>
    </row>
    <row r="27" spans="1:46" ht="105" x14ac:dyDescent="0.25">
      <c r="A27" s="76">
        <v>1</v>
      </c>
      <c r="B27" s="19" t="s">
        <v>113</v>
      </c>
      <c r="C27" s="77" t="s">
        <v>90</v>
      </c>
      <c r="D27" s="64" t="s">
        <v>204</v>
      </c>
      <c r="E27" s="16">
        <v>0.05</v>
      </c>
      <c r="F27" s="17" t="s">
        <v>91</v>
      </c>
      <c r="G27" s="2" t="s">
        <v>171</v>
      </c>
      <c r="H27" s="2" t="s">
        <v>172</v>
      </c>
      <c r="I27" s="103">
        <v>12</v>
      </c>
      <c r="J27" s="112" t="s">
        <v>65</v>
      </c>
      <c r="K27" s="32" t="s">
        <v>124</v>
      </c>
      <c r="L27" s="123">
        <v>3</v>
      </c>
      <c r="M27" s="123">
        <v>3</v>
      </c>
      <c r="N27" s="123">
        <v>3</v>
      </c>
      <c r="O27" s="123">
        <v>3</v>
      </c>
      <c r="P27" s="128">
        <f t="shared" ref="P27" si="9">L27+M27+N27+O27</f>
        <v>12</v>
      </c>
      <c r="Q27" s="95" t="s">
        <v>56</v>
      </c>
      <c r="R27" s="19" t="s">
        <v>145</v>
      </c>
      <c r="S27" s="19" t="s">
        <v>136</v>
      </c>
      <c r="T27" s="45" t="s">
        <v>196</v>
      </c>
      <c r="U27" s="57" t="str">
        <f t="shared" si="1"/>
        <v>SI</v>
      </c>
      <c r="V27" s="44">
        <f t="shared" ref="V27" si="10">L27</f>
        <v>3</v>
      </c>
      <c r="W27" s="19"/>
      <c r="X27" s="19"/>
      <c r="Y27" s="19"/>
      <c r="Z27" s="45"/>
      <c r="AA27" s="44">
        <f t="shared" ref="AA27" si="11">M27</f>
        <v>3</v>
      </c>
      <c r="AB27" s="19"/>
      <c r="AC27" s="19"/>
      <c r="AD27" s="19"/>
      <c r="AE27" s="45"/>
      <c r="AF27" s="44">
        <f t="shared" ref="AF27" si="12">N27</f>
        <v>3</v>
      </c>
      <c r="AG27" s="19"/>
      <c r="AH27" s="19"/>
      <c r="AI27" s="19"/>
      <c r="AJ27" s="45"/>
      <c r="AK27" s="44">
        <f t="shared" ref="AK27" si="13">O27</f>
        <v>3</v>
      </c>
      <c r="AL27" s="19"/>
      <c r="AM27" s="19"/>
      <c r="AN27" s="19"/>
      <c r="AO27" s="45"/>
      <c r="AP27" s="44" t="str">
        <f t="shared" ref="AP27" si="14">G27</f>
        <v>Acciones de control a las actuaciones de IVC control en materia de  integridad del espacio publico.</v>
      </c>
      <c r="AQ27" s="19">
        <f t="shared" ref="AQ27" si="15">V27+AA27+AF27+AK27</f>
        <v>12</v>
      </c>
      <c r="AR27" s="19">
        <f t="shared" ref="AR27" si="16">W27+AB27+AG27+AL27</f>
        <v>0</v>
      </c>
      <c r="AS27" s="19"/>
      <c r="AT27" s="45"/>
    </row>
    <row r="28" spans="1:46" ht="90" x14ac:dyDescent="0.25">
      <c r="A28" s="76">
        <v>1</v>
      </c>
      <c r="B28" s="19" t="s">
        <v>113</v>
      </c>
      <c r="C28" s="77" t="s">
        <v>90</v>
      </c>
      <c r="D28" s="64" t="s">
        <v>205</v>
      </c>
      <c r="E28" s="16">
        <v>0.05</v>
      </c>
      <c r="F28" s="17" t="s">
        <v>91</v>
      </c>
      <c r="G28" s="2" t="s">
        <v>173</v>
      </c>
      <c r="H28" s="2" t="s">
        <v>174</v>
      </c>
      <c r="I28" s="103">
        <v>20</v>
      </c>
      <c r="J28" s="112" t="s">
        <v>65</v>
      </c>
      <c r="K28" s="32" t="s">
        <v>124</v>
      </c>
      <c r="L28" s="123">
        <v>5</v>
      </c>
      <c r="M28" s="123">
        <v>5</v>
      </c>
      <c r="N28" s="123">
        <v>5</v>
      </c>
      <c r="O28" s="123">
        <v>5</v>
      </c>
      <c r="P28" s="128">
        <f t="shared" si="0"/>
        <v>20</v>
      </c>
      <c r="Q28" s="95" t="s">
        <v>56</v>
      </c>
      <c r="R28" s="19" t="s">
        <v>145</v>
      </c>
      <c r="S28" s="19" t="s">
        <v>136</v>
      </c>
      <c r="T28" s="45" t="s">
        <v>196</v>
      </c>
      <c r="U28" s="57" t="str">
        <f t="shared" si="1"/>
        <v>SI</v>
      </c>
      <c r="V28" s="44">
        <f t="shared" si="2"/>
        <v>5</v>
      </c>
      <c r="W28" s="19"/>
      <c r="X28" s="19"/>
      <c r="Y28" s="19"/>
      <c r="Z28" s="45"/>
      <c r="AA28" s="44">
        <f t="shared" si="3"/>
        <v>5</v>
      </c>
      <c r="AB28" s="19"/>
      <c r="AC28" s="19"/>
      <c r="AD28" s="19"/>
      <c r="AE28" s="45"/>
      <c r="AF28" s="44">
        <f t="shared" si="4"/>
        <v>5</v>
      </c>
      <c r="AG28" s="19"/>
      <c r="AH28" s="19"/>
      <c r="AI28" s="19"/>
      <c r="AJ28" s="45"/>
      <c r="AK28" s="44">
        <f t="shared" si="5"/>
        <v>5</v>
      </c>
      <c r="AL28" s="19"/>
      <c r="AM28" s="19"/>
      <c r="AN28" s="19"/>
      <c r="AO28" s="45"/>
      <c r="AP28" s="44" t="str">
        <f t="shared" si="6"/>
        <v>Acciones de control  en materia de obras y urbanismo</v>
      </c>
      <c r="AQ28" s="19">
        <f t="shared" si="7"/>
        <v>20</v>
      </c>
      <c r="AR28" s="19">
        <f t="shared" si="8"/>
        <v>0</v>
      </c>
      <c r="AS28" s="19"/>
      <c r="AT28" s="45"/>
    </row>
    <row r="29" spans="1:46" ht="90" x14ac:dyDescent="0.25">
      <c r="A29" s="76">
        <v>1</v>
      </c>
      <c r="B29" s="19" t="s">
        <v>113</v>
      </c>
      <c r="C29" s="77" t="s">
        <v>90</v>
      </c>
      <c r="D29" s="64" t="s">
        <v>199</v>
      </c>
      <c r="E29" s="16">
        <v>0.03</v>
      </c>
      <c r="F29" s="17" t="s">
        <v>91</v>
      </c>
      <c r="G29" s="2" t="s">
        <v>165</v>
      </c>
      <c r="H29" s="2" t="s">
        <v>109</v>
      </c>
      <c r="I29" s="103" t="s">
        <v>140</v>
      </c>
      <c r="J29" s="112" t="s">
        <v>65</v>
      </c>
      <c r="K29" s="32" t="s">
        <v>126</v>
      </c>
      <c r="L29" s="124">
        <v>0.05</v>
      </c>
      <c r="M29" s="124">
        <v>0.05</v>
      </c>
      <c r="N29" s="124">
        <v>0.05</v>
      </c>
      <c r="O29" s="124">
        <v>0.05</v>
      </c>
      <c r="P29" s="126">
        <v>0.2</v>
      </c>
      <c r="Q29" s="95" t="s">
        <v>56</v>
      </c>
      <c r="R29" s="19" t="s">
        <v>133</v>
      </c>
      <c r="S29" s="19" t="s">
        <v>136</v>
      </c>
      <c r="T29" s="45" t="s">
        <v>197</v>
      </c>
      <c r="U29" s="57" t="str">
        <f t="shared" si="1"/>
        <v>SI</v>
      </c>
      <c r="V29" s="44">
        <f t="shared" si="2"/>
        <v>0.05</v>
      </c>
      <c r="W29" s="19"/>
      <c r="X29" s="19"/>
      <c r="Y29" s="19"/>
      <c r="Z29" s="45"/>
      <c r="AA29" s="44">
        <f t="shared" si="3"/>
        <v>0.05</v>
      </c>
      <c r="AB29" s="19"/>
      <c r="AC29" s="19"/>
      <c r="AD29" s="19"/>
      <c r="AE29" s="45"/>
      <c r="AF29" s="44">
        <f t="shared" si="4"/>
        <v>0.05</v>
      </c>
      <c r="AG29" s="19"/>
      <c r="AH29" s="19"/>
      <c r="AI29" s="19"/>
      <c r="AJ29" s="45"/>
      <c r="AK29" s="44">
        <f t="shared" si="5"/>
        <v>0.05</v>
      </c>
      <c r="AL29" s="19"/>
      <c r="AM29" s="19"/>
      <c r="AN29" s="19"/>
      <c r="AO29" s="45"/>
      <c r="AP29" s="44" t="str">
        <f t="shared" si="6"/>
        <v xml:space="preserve">Porcentaje de expedientes de policía con impulso procesal </v>
      </c>
      <c r="AQ29" s="19">
        <f t="shared" si="7"/>
        <v>0.2</v>
      </c>
      <c r="AR29" s="19">
        <f t="shared" si="8"/>
        <v>0</v>
      </c>
      <c r="AS29" s="19"/>
      <c r="AT29" s="45"/>
    </row>
    <row r="30" spans="1:46" ht="90" x14ac:dyDescent="0.25">
      <c r="A30" s="76">
        <v>1</v>
      </c>
      <c r="B30" s="19" t="s">
        <v>113</v>
      </c>
      <c r="C30" s="77" t="s">
        <v>90</v>
      </c>
      <c r="D30" s="64" t="s">
        <v>146</v>
      </c>
      <c r="E30" s="16">
        <v>0.03</v>
      </c>
      <c r="F30" s="17" t="s">
        <v>91</v>
      </c>
      <c r="G30" s="2" t="s">
        <v>166</v>
      </c>
      <c r="H30" s="2" t="s">
        <v>110</v>
      </c>
      <c r="I30" s="103" t="s">
        <v>140</v>
      </c>
      <c r="J30" s="112" t="s">
        <v>65</v>
      </c>
      <c r="K30" s="32" t="s">
        <v>127</v>
      </c>
      <c r="L30" s="124">
        <v>0.05</v>
      </c>
      <c r="M30" s="124">
        <v>0.05</v>
      </c>
      <c r="N30" s="124">
        <v>0.05</v>
      </c>
      <c r="O30" s="124">
        <v>0.05</v>
      </c>
      <c r="P30" s="126">
        <v>0.2</v>
      </c>
      <c r="Q30" s="95" t="s">
        <v>56</v>
      </c>
      <c r="R30" s="19" t="s">
        <v>133</v>
      </c>
      <c r="S30" s="19" t="s">
        <v>136</v>
      </c>
      <c r="T30" s="45" t="s">
        <v>197</v>
      </c>
      <c r="U30" s="57" t="str">
        <f t="shared" si="1"/>
        <v>SI</v>
      </c>
      <c r="V30" s="44">
        <f t="shared" si="2"/>
        <v>0.05</v>
      </c>
      <c r="W30" s="19"/>
      <c r="X30" s="19"/>
      <c r="Y30" s="19"/>
      <c r="Z30" s="45"/>
      <c r="AA30" s="44">
        <f t="shared" si="3"/>
        <v>0.05</v>
      </c>
      <c r="AB30" s="19"/>
      <c r="AC30" s="19"/>
      <c r="AD30" s="19"/>
      <c r="AE30" s="45"/>
      <c r="AF30" s="44">
        <f t="shared" si="4"/>
        <v>0.05</v>
      </c>
      <c r="AG30" s="19"/>
      <c r="AH30" s="19"/>
      <c r="AI30" s="19"/>
      <c r="AJ30" s="45"/>
      <c r="AK30" s="44">
        <f t="shared" si="5"/>
        <v>0.05</v>
      </c>
      <c r="AL30" s="19"/>
      <c r="AM30" s="19"/>
      <c r="AN30" s="19"/>
      <c r="AO30" s="45"/>
      <c r="AP30" s="44" t="str">
        <f t="shared" si="6"/>
        <v>Porcentaje de expedientes de policía con fallo de fondo</v>
      </c>
      <c r="AQ30" s="19">
        <f t="shared" si="7"/>
        <v>0.2</v>
      </c>
      <c r="AR30" s="19">
        <f t="shared" si="8"/>
        <v>0</v>
      </c>
      <c r="AS30" s="19"/>
      <c r="AT30" s="45"/>
    </row>
    <row r="31" spans="1:46" ht="90" x14ac:dyDescent="0.25">
      <c r="A31" s="76">
        <v>1</v>
      </c>
      <c r="B31" s="19" t="s">
        <v>113</v>
      </c>
      <c r="C31" s="77" t="s">
        <v>90</v>
      </c>
      <c r="D31" s="65" t="s">
        <v>206</v>
      </c>
      <c r="E31" s="16">
        <v>0.02</v>
      </c>
      <c r="F31" s="17" t="s">
        <v>91</v>
      </c>
      <c r="G31" s="2" t="s">
        <v>207</v>
      </c>
      <c r="H31" s="1" t="s">
        <v>208</v>
      </c>
      <c r="I31" s="103">
        <v>356</v>
      </c>
      <c r="J31" s="112" t="s">
        <v>65</v>
      </c>
      <c r="K31" s="32" t="s">
        <v>207</v>
      </c>
      <c r="L31" s="123">
        <v>66</v>
      </c>
      <c r="M31" s="123">
        <v>99</v>
      </c>
      <c r="N31" s="123">
        <v>99</v>
      </c>
      <c r="O31" s="123">
        <v>69</v>
      </c>
      <c r="P31" s="128">
        <f t="shared" si="0"/>
        <v>333</v>
      </c>
      <c r="Q31" s="95" t="s">
        <v>56</v>
      </c>
      <c r="R31" s="19" t="s">
        <v>133</v>
      </c>
      <c r="S31" s="19" t="s">
        <v>136</v>
      </c>
      <c r="T31" s="45" t="s">
        <v>198</v>
      </c>
      <c r="U31" s="57" t="str">
        <f t="shared" si="1"/>
        <v>SI</v>
      </c>
      <c r="V31" s="44">
        <f t="shared" si="2"/>
        <v>66</v>
      </c>
      <c r="W31" s="19"/>
      <c r="X31" s="19"/>
      <c r="Y31" s="19"/>
      <c r="Z31" s="45"/>
      <c r="AA31" s="44">
        <f t="shared" si="3"/>
        <v>99</v>
      </c>
      <c r="AB31" s="19"/>
      <c r="AC31" s="19"/>
      <c r="AD31" s="19"/>
      <c r="AE31" s="45"/>
      <c r="AF31" s="44">
        <f t="shared" si="4"/>
        <v>99</v>
      </c>
      <c r="AG31" s="19"/>
      <c r="AH31" s="19"/>
      <c r="AI31" s="19"/>
      <c r="AJ31" s="45"/>
      <c r="AK31" s="44">
        <f t="shared" si="5"/>
        <v>69</v>
      </c>
      <c r="AL31" s="19"/>
      <c r="AM31" s="19"/>
      <c r="AN31" s="19"/>
      <c r="AO31" s="45"/>
      <c r="AP31" s="44" t="str">
        <f t="shared" si="6"/>
        <v>Actuaciones administrativas terminadas (Archivadas)</v>
      </c>
      <c r="AQ31" s="19">
        <f t="shared" si="7"/>
        <v>333</v>
      </c>
      <c r="AR31" s="19">
        <f t="shared" si="8"/>
        <v>0</v>
      </c>
      <c r="AS31" s="19"/>
      <c r="AT31" s="45"/>
    </row>
    <row r="32" spans="1:46" ht="90" x14ac:dyDescent="0.25">
      <c r="A32" s="76">
        <v>1</v>
      </c>
      <c r="B32" s="19" t="s">
        <v>113</v>
      </c>
      <c r="C32" s="77" t="s">
        <v>90</v>
      </c>
      <c r="D32" s="66" t="s">
        <v>209</v>
      </c>
      <c r="E32" s="26">
        <v>0.02</v>
      </c>
      <c r="F32" s="27" t="s">
        <v>91</v>
      </c>
      <c r="G32" s="2" t="s">
        <v>210</v>
      </c>
      <c r="H32" s="28" t="s">
        <v>211</v>
      </c>
      <c r="I32" s="108" t="s">
        <v>140</v>
      </c>
      <c r="J32" s="113" t="s">
        <v>65</v>
      </c>
      <c r="K32" s="32" t="s">
        <v>210</v>
      </c>
      <c r="L32" s="129">
        <v>0</v>
      </c>
      <c r="M32" s="129">
        <v>45</v>
      </c>
      <c r="N32" s="129">
        <v>90</v>
      </c>
      <c r="O32" s="129">
        <v>90</v>
      </c>
      <c r="P32" s="130">
        <f t="shared" si="0"/>
        <v>225</v>
      </c>
      <c r="Q32" s="95" t="s">
        <v>56</v>
      </c>
      <c r="R32" s="19" t="s">
        <v>133</v>
      </c>
      <c r="S32" s="19" t="s">
        <v>136</v>
      </c>
      <c r="T32" s="45" t="s">
        <v>198</v>
      </c>
      <c r="U32" s="57" t="str">
        <f t="shared" si="1"/>
        <v>SI</v>
      </c>
      <c r="V32" s="44">
        <f t="shared" si="2"/>
        <v>0</v>
      </c>
      <c r="W32" s="19"/>
      <c r="X32" s="19"/>
      <c r="Y32" s="19"/>
      <c r="Z32" s="45"/>
      <c r="AA32" s="44">
        <f t="shared" si="3"/>
        <v>45</v>
      </c>
      <c r="AB32" s="19"/>
      <c r="AC32" s="19"/>
      <c r="AD32" s="19"/>
      <c r="AE32" s="45"/>
      <c r="AF32" s="44">
        <f t="shared" si="4"/>
        <v>90</v>
      </c>
      <c r="AG32" s="19"/>
      <c r="AH32" s="19"/>
      <c r="AI32" s="19"/>
      <c r="AJ32" s="45"/>
      <c r="AK32" s="44">
        <f t="shared" si="5"/>
        <v>90</v>
      </c>
      <c r="AL32" s="19"/>
      <c r="AM32" s="19"/>
      <c r="AN32" s="19"/>
      <c r="AO32" s="45"/>
      <c r="AP32" s="44" t="str">
        <f t="shared" si="6"/>
        <v>Actuaciones administrativas terminadas hasta la primera instancia</v>
      </c>
      <c r="AQ32" s="19">
        <f t="shared" si="7"/>
        <v>225</v>
      </c>
      <c r="AR32" s="19">
        <f t="shared" si="8"/>
        <v>0</v>
      </c>
      <c r="AS32" s="19"/>
      <c r="AT32" s="45"/>
    </row>
    <row r="33" spans="1:46" ht="24" customHeight="1" x14ac:dyDescent="0.25">
      <c r="A33" s="78"/>
      <c r="B33" s="79"/>
      <c r="C33" s="80"/>
      <c r="D33" s="67" t="s">
        <v>87</v>
      </c>
      <c r="E33" s="29">
        <f>SUM(E14:E32)</f>
        <v>0.80000000000000027</v>
      </c>
      <c r="F33" s="23"/>
      <c r="G33" s="23"/>
      <c r="H33" s="23"/>
      <c r="I33" s="103"/>
      <c r="J33" s="103"/>
      <c r="K33" s="35"/>
      <c r="L33" s="23"/>
      <c r="M33" s="23"/>
      <c r="N33" s="23"/>
      <c r="O33" s="23"/>
      <c r="P33" s="62"/>
      <c r="Q33" s="85"/>
      <c r="R33" s="35"/>
      <c r="S33" s="35"/>
      <c r="T33" s="52"/>
      <c r="U33" s="58"/>
      <c r="V33" s="44">
        <f t="shared" si="2"/>
        <v>0</v>
      </c>
      <c r="W33" s="35"/>
      <c r="X33" s="35"/>
      <c r="Y33" s="35"/>
      <c r="Z33" s="52"/>
      <c r="AA33" s="44">
        <f t="shared" si="3"/>
        <v>0</v>
      </c>
      <c r="AB33" s="35"/>
      <c r="AC33" s="35"/>
      <c r="AD33" s="35"/>
      <c r="AE33" s="52"/>
      <c r="AF33" s="44">
        <f t="shared" si="4"/>
        <v>0</v>
      </c>
      <c r="AG33" s="35"/>
      <c r="AH33" s="35"/>
      <c r="AI33" s="35"/>
      <c r="AJ33" s="52"/>
      <c r="AK33" s="44">
        <f t="shared" si="5"/>
        <v>0</v>
      </c>
      <c r="AL33" s="35"/>
      <c r="AM33" s="35"/>
      <c r="AN33" s="35"/>
      <c r="AO33" s="52"/>
      <c r="AP33" s="46">
        <f t="shared" si="6"/>
        <v>0</v>
      </c>
      <c r="AQ33" s="19">
        <f>SUM(AQ14:AQ32)</f>
        <v>4055.8699999999994</v>
      </c>
      <c r="AR33" s="19">
        <f>SUM(AR14:AR32)</f>
        <v>0</v>
      </c>
      <c r="AS33" s="19"/>
      <c r="AT33" s="45"/>
    </row>
    <row r="34" spans="1:46" ht="126" x14ac:dyDescent="0.25">
      <c r="A34" s="81"/>
      <c r="B34" s="4" t="s">
        <v>48</v>
      </c>
      <c r="C34" s="82" t="s">
        <v>49</v>
      </c>
      <c r="D34" s="3" t="s">
        <v>50</v>
      </c>
      <c r="E34" s="14">
        <v>0.04</v>
      </c>
      <c r="F34" s="4" t="s">
        <v>51</v>
      </c>
      <c r="G34" s="4" t="s">
        <v>52</v>
      </c>
      <c r="H34" s="4" t="s">
        <v>53</v>
      </c>
      <c r="I34" s="5">
        <v>0</v>
      </c>
      <c r="J34" s="5" t="s">
        <v>54</v>
      </c>
      <c r="K34" s="4" t="s">
        <v>55</v>
      </c>
      <c r="L34" s="15"/>
      <c r="M34" s="15">
        <v>0.7</v>
      </c>
      <c r="N34" s="15"/>
      <c r="O34" s="15">
        <v>0.7</v>
      </c>
      <c r="P34" s="68">
        <v>0.7</v>
      </c>
      <c r="Q34" s="3" t="s">
        <v>56</v>
      </c>
      <c r="R34" s="5" t="s">
        <v>57</v>
      </c>
      <c r="S34" s="5" t="s">
        <v>58</v>
      </c>
      <c r="T34" s="86" t="s">
        <v>59</v>
      </c>
      <c r="U34" s="57" t="s">
        <v>141</v>
      </c>
      <c r="V34" s="44">
        <f t="shared" si="2"/>
        <v>0</v>
      </c>
      <c r="W34" s="19"/>
      <c r="X34" s="19"/>
      <c r="Y34" s="19"/>
      <c r="Z34" s="45"/>
      <c r="AA34" s="44">
        <f t="shared" si="3"/>
        <v>0.7</v>
      </c>
      <c r="AB34" s="19"/>
      <c r="AC34" s="19"/>
      <c r="AD34" s="19"/>
      <c r="AE34" s="45"/>
      <c r="AF34" s="44">
        <f t="shared" si="4"/>
        <v>0</v>
      </c>
      <c r="AG34" s="19"/>
      <c r="AH34" s="19"/>
      <c r="AI34" s="19"/>
      <c r="AJ34" s="45"/>
      <c r="AK34" s="44">
        <f t="shared" si="5"/>
        <v>0.7</v>
      </c>
      <c r="AL34" s="19"/>
      <c r="AM34" s="19"/>
      <c r="AN34" s="19"/>
      <c r="AO34" s="45"/>
      <c r="AP34" s="44" t="str">
        <f t="shared" si="6"/>
        <v>Cumplimiento de criterios ambientales</v>
      </c>
      <c r="AQ34" s="19">
        <f t="shared" ref="AQ34:AQ39" si="17">V34+AA34+AF34+AK34</f>
        <v>1.4</v>
      </c>
      <c r="AR34" s="19">
        <f t="shared" ref="AR34:AR39" si="18">W34+AB34+AG34+AL34</f>
        <v>0</v>
      </c>
      <c r="AS34" s="19"/>
      <c r="AT34" s="45"/>
    </row>
    <row r="35" spans="1:46" ht="126" x14ac:dyDescent="0.25">
      <c r="A35" s="81"/>
      <c r="B35" s="4" t="s">
        <v>48</v>
      </c>
      <c r="C35" s="82" t="s">
        <v>49</v>
      </c>
      <c r="D35" s="3" t="s">
        <v>147</v>
      </c>
      <c r="E35" s="14">
        <v>0.04</v>
      </c>
      <c r="F35" s="4" t="s">
        <v>51</v>
      </c>
      <c r="G35" s="4" t="s">
        <v>60</v>
      </c>
      <c r="H35" s="4" t="s">
        <v>148</v>
      </c>
      <c r="I35" s="5">
        <v>0</v>
      </c>
      <c r="J35" s="5" t="s">
        <v>54</v>
      </c>
      <c r="K35" s="4" t="s">
        <v>61</v>
      </c>
      <c r="L35" s="6"/>
      <c r="M35" s="7">
        <v>1</v>
      </c>
      <c r="N35" s="7">
        <v>1</v>
      </c>
      <c r="O35" s="7">
        <v>1</v>
      </c>
      <c r="P35" s="69">
        <v>1</v>
      </c>
      <c r="Q35" s="3" t="s">
        <v>56</v>
      </c>
      <c r="R35" s="5" t="s">
        <v>149</v>
      </c>
      <c r="S35" s="5" t="s">
        <v>150</v>
      </c>
      <c r="T35" s="86" t="s">
        <v>62</v>
      </c>
      <c r="U35" s="57" t="s">
        <v>141</v>
      </c>
      <c r="V35" s="44">
        <f t="shared" si="2"/>
        <v>0</v>
      </c>
      <c r="W35" s="19"/>
      <c r="X35" s="19"/>
      <c r="Y35" s="19"/>
      <c r="Z35" s="45"/>
      <c r="AA35" s="44">
        <f t="shared" si="3"/>
        <v>1</v>
      </c>
      <c r="AB35" s="19"/>
      <c r="AC35" s="19"/>
      <c r="AD35" s="19"/>
      <c r="AE35" s="45"/>
      <c r="AF35" s="44">
        <f t="shared" si="4"/>
        <v>1</v>
      </c>
      <c r="AG35" s="19"/>
      <c r="AH35" s="19"/>
      <c r="AI35" s="19"/>
      <c r="AJ35" s="45"/>
      <c r="AK35" s="44">
        <f t="shared" si="5"/>
        <v>1</v>
      </c>
      <c r="AL35" s="19"/>
      <c r="AM35" s="19"/>
      <c r="AN35" s="19"/>
      <c r="AO35" s="45"/>
      <c r="AP35" s="44" t="str">
        <f t="shared" si="6"/>
        <v>Nivel de participación en actividades de gestión documental</v>
      </c>
      <c r="AQ35" s="19">
        <f t="shared" si="17"/>
        <v>3</v>
      </c>
      <c r="AR35" s="19">
        <f t="shared" si="18"/>
        <v>0</v>
      </c>
      <c r="AS35" s="19"/>
      <c r="AT35" s="45"/>
    </row>
    <row r="36" spans="1:46" ht="126" x14ac:dyDescent="0.25">
      <c r="A36" s="81"/>
      <c r="B36" s="4" t="s">
        <v>48</v>
      </c>
      <c r="C36" s="82" t="s">
        <v>49</v>
      </c>
      <c r="D36" s="3" t="s">
        <v>151</v>
      </c>
      <c r="E36" s="14">
        <v>0.03</v>
      </c>
      <c r="F36" s="4" t="s">
        <v>51</v>
      </c>
      <c r="G36" s="4" t="s">
        <v>63</v>
      </c>
      <c r="H36" s="4" t="s">
        <v>64</v>
      </c>
      <c r="I36" s="5">
        <v>0</v>
      </c>
      <c r="J36" s="5" t="s">
        <v>65</v>
      </c>
      <c r="K36" s="4" t="s">
        <v>66</v>
      </c>
      <c r="L36" s="6"/>
      <c r="M36" s="41">
        <v>0.5</v>
      </c>
      <c r="N36" s="41">
        <v>0.5</v>
      </c>
      <c r="O36" s="7"/>
      <c r="P36" s="70">
        <v>1</v>
      </c>
      <c r="Q36" s="3" t="s">
        <v>56</v>
      </c>
      <c r="R36" s="5" t="s">
        <v>67</v>
      </c>
      <c r="S36" s="5" t="s">
        <v>58</v>
      </c>
      <c r="T36" s="86" t="s">
        <v>68</v>
      </c>
      <c r="U36" s="57" t="s">
        <v>141</v>
      </c>
      <c r="V36" s="44">
        <f t="shared" si="2"/>
        <v>0</v>
      </c>
      <c r="W36" s="19"/>
      <c r="X36" s="19"/>
      <c r="Y36" s="19"/>
      <c r="Z36" s="45"/>
      <c r="AA36" s="44">
        <f t="shared" si="3"/>
        <v>0.5</v>
      </c>
      <c r="AB36" s="19"/>
      <c r="AC36" s="19"/>
      <c r="AD36" s="19"/>
      <c r="AE36" s="45"/>
      <c r="AF36" s="44">
        <f t="shared" si="4"/>
        <v>0.5</v>
      </c>
      <c r="AG36" s="19"/>
      <c r="AH36" s="19"/>
      <c r="AI36" s="19"/>
      <c r="AJ36" s="45"/>
      <c r="AK36" s="44">
        <f t="shared" si="5"/>
        <v>0</v>
      </c>
      <c r="AL36" s="19"/>
      <c r="AM36" s="19"/>
      <c r="AN36" s="19"/>
      <c r="AO36" s="45"/>
      <c r="AP36" s="44" t="str">
        <f t="shared" si="6"/>
        <v>Caracterización de levantada</v>
      </c>
      <c r="AQ36" s="19">
        <f t="shared" si="17"/>
        <v>1</v>
      </c>
      <c r="AR36" s="19">
        <f t="shared" si="18"/>
        <v>0</v>
      </c>
      <c r="AS36" s="19"/>
      <c r="AT36" s="45"/>
    </row>
    <row r="37" spans="1:46" ht="126" x14ac:dyDescent="0.25">
      <c r="A37" s="81"/>
      <c r="B37" s="4" t="s">
        <v>48</v>
      </c>
      <c r="C37" s="82" t="s">
        <v>49</v>
      </c>
      <c r="D37" s="3" t="s">
        <v>152</v>
      </c>
      <c r="E37" s="14">
        <v>0.03</v>
      </c>
      <c r="F37" s="4" t="s">
        <v>51</v>
      </c>
      <c r="G37" s="4" t="s">
        <v>69</v>
      </c>
      <c r="H37" s="4" t="s">
        <v>70</v>
      </c>
      <c r="I37" s="5">
        <v>2</v>
      </c>
      <c r="J37" s="5" t="s">
        <v>65</v>
      </c>
      <c r="K37" s="4" t="s">
        <v>71</v>
      </c>
      <c r="L37" s="6"/>
      <c r="M37" s="6"/>
      <c r="N37" s="6">
        <v>1</v>
      </c>
      <c r="O37" s="6"/>
      <c r="P37" s="69"/>
      <c r="Q37" s="3" t="s">
        <v>56</v>
      </c>
      <c r="R37" s="5" t="s">
        <v>72</v>
      </c>
      <c r="S37" s="5" t="s">
        <v>58</v>
      </c>
      <c r="T37" s="86" t="s">
        <v>73</v>
      </c>
      <c r="U37" s="57" t="s">
        <v>141</v>
      </c>
      <c r="V37" s="44">
        <f t="shared" si="2"/>
        <v>0</v>
      </c>
      <c r="W37" s="19"/>
      <c r="X37" s="19"/>
      <c r="Y37" s="19"/>
      <c r="Z37" s="45"/>
      <c r="AA37" s="44">
        <f t="shared" si="3"/>
        <v>0</v>
      </c>
      <c r="AB37" s="19"/>
      <c r="AC37" s="19"/>
      <c r="AD37" s="19"/>
      <c r="AE37" s="45"/>
      <c r="AF37" s="44">
        <f t="shared" si="4"/>
        <v>1</v>
      </c>
      <c r="AG37" s="19"/>
      <c r="AH37" s="19"/>
      <c r="AI37" s="19"/>
      <c r="AJ37" s="45"/>
      <c r="AK37" s="44">
        <f t="shared" si="5"/>
        <v>0</v>
      </c>
      <c r="AL37" s="19"/>
      <c r="AM37" s="19"/>
      <c r="AN37" s="19"/>
      <c r="AO37" s="45"/>
      <c r="AP37" s="44" t="str">
        <f t="shared" si="6"/>
        <v>Registro de buena práctica/idea innovadora</v>
      </c>
      <c r="AQ37" s="19">
        <f t="shared" si="17"/>
        <v>1</v>
      </c>
      <c r="AR37" s="19">
        <f t="shared" si="18"/>
        <v>0</v>
      </c>
      <c r="AS37" s="19"/>
      <c r="AT37" s="45"/>
    </row>
    <row r="38" spans="1:46" ht="126" x14ac:dyDescent="0.25">
      <c r="A38" s="81"/>
      <c r="B38" s="4" t="s">
        <v>48</v>
      </c>
      <c r="C38" s="82" t="s">
        <v>49</v>
      </c>
      <c r="D38" s="71" t="s">
        <v>74</v>
      </c>
      <c r="E38" s="14">
        <v>0.03</v>
      </c>
      <c r="F38" s="8" t="s">
        <v>51</v>
      </c>
      <c r="G38" s="8" t="s">
        <v>75</v>
      </c>
      <c r="H38" s="8" t="s">
        <v>76</v>
      </c>
      <c r="I38" s="109">
        <v>1</v>
      </c>
      <c r="J38" s="114" t="s">
        <v>54</v>
      </c>
      <c r="K38" s="8" t="s">
        <v>77</v>
      </c>
      <c r="L38" s="9">
        <v>1</v>
      </c>
      <c r="M38" s="9">
        <v>1</v>
      </c>
      <c r="N38" s="9">
        <v>1</v>
      </c>
      <c r="O38" s="9">
        <v>1</v>
      </c>
      <c r="P38" s="72">
        <v>1</v>
      </c>
      <c r="Q38" s="3" t="s">
        <v>56</v>
      </c>
      <c r="R38" s="4" t="s">
        <v>78</v>
      </c>
      <c r="S38" s="8" t="s">
        <v>58</v>
      </c>
      <c r="T38" s="82" t="s">
        <v>79</v>
      </c>
      <c r="U38" s="57" t="s">
        <v>141</v>
      </c>
      <c r="V38" s="44">
        <f t="shared" si="2"/>
        <v>1</v>
      </c>
      <c r="W38" s="19"/>
      <c r="X38" s="19"/>
      <c r="Y38" s="19"/>
      <c r="Z38" s="45"/>
      <c r="AA38" s="44">
        <f t="shared" si="3"/>
        <v>1</v>
      </c>
      <c r="AB38" s="19"/>
      <c r="AC38" s="19"/>
      <c r="AD38" s="19"/>
      <c r="AE38" s="45"/>
      <c r="AF38" s="44">
        <f t="shared" si="4"/>
        <v>1</v>
      </c>
      <c r="AG38" s="19"/>
      <c r="AH38" s="19"/>
      <c r="AI38" s="19"/>
      <c r="AJ38" s="45"/>
      <c r="AK38" s="44">
        <f t="shared" si="5"/>
        <v>1</v>
      </c>
      <c r="AL38" s="19"/>
      <c r="AM38" s="19"/>
      <c r="AN38" s="19"/>
      <c r="AO38" s="45"/>
      <c r="AP38" s="44" t="str">
        <f t="shared" si="6"/>
        <v>Acciones correctivas documentadas y vigentes</v>
      </c>
      <c r="AQ38" s="19">
        <f t="shared" si="17"/>
        <v>4</v>
      </c>
      <c r="AR38" s="19">
        <f t="shared" si="18"/>
        <v>0</v>
      </c>
      <c r="AS38" s="19"/>
      <c r="AT38" s="45"/>
    </row>
    <row r="39" spans="1:46" ht="126.75" thickBot="1" x14ac:dyDescent="0.3">
      <c r="A39" s="83"/>
      <c r="B39" s="11" t="s">
        <v>48</v>
      </c>
      <c r="C39" s="84" t="s">
        <v>49</v>
      </c>
      <c r="D39" s="73" t="s">
        <v>80</v>
      </c>
      <c r="E39" s="74">
        <v>0.03</v>
      </c>
      <c r="F39" s="12" t="s">
        <v>51</v>
      </c>
      <c r="G39" s="12" t="s">
        <v>81</v>
      </c>
      <c r="H39" s="12" t="s">
        <v>82</v>
      </c>
      <c r="I39" s="110" t="s">
        <v>140</v>
      </c>
      <c r="J39" s="115" t="s">
        <v>54</v>
      </c>
      <c r="K39" s="12" t="s">
        <v>83</v>
      </c>
      <c r="L39" s="13">
        <v>1</v>
      </c>
      <c r="M39" s="13">
        <v>1</v>
      </c>
      <c r="N39" s="13">
        <v>1</v>
      </c>
      <c r="O39" s="13">
        <v>1</v>
      </c>
      <c r="P39" s="75">
        <v>1</v>
      </c>
      <c r="Q39" s="10" t="s">
        <v>56</v>
      </c>
      <c r="R39" s="11" t="s">
        <v>84</v>
      </c>
      <c r="S39" s="12" t="s">
        <v>85</v>
      </c>
      <c r="T39" s="84" t="s">
        <v>86</v>
      </c>
      <c r="U39" s="59" t="s">
        <v>141</v>
      </c>
      <c r="V39" s="47">
        <f t="shared" si="2"/>
        <v>1</v>
      </c>
      <c r="W39" s="48"/>
      <c r="X39" s="48"/>
      <c r="Y39" s="48"/>
      <c r="Z39" s="49"/>
      <c r="AA39" s="47">
        <f t="shared" si="3"/>
        <v>1</v>
      </c>
      <c r="AB39" s="48"/>
      <c r="AC39" s="48"/>
      <c r="AD39" s="48"/>
      <c r="AE39" s="49"/>
      <c r="AF39" s="47">
        <f t="shared" si="4"/>
        <v>1</v>
      </c>
      <c r="AG39" s="48"/>
      <c r="AH39" s="48"/>
      <c r="AI39" s="48"/>
      <c r="AJ39" s="49"/>
      <c r="AK39" s="47">
        <f t="shared" si="5"/>
        <v>1</v>
      </c>
      <c r="AL39" s="48"/>
      <c r="AM39" s="48"/>
      <c r="AN39" s="48"/>
      <c r="AO39" s="49"/>
      <c r="AP39" s="47" t="str">
        <f t="shared" si="6"/>
        <v>Porcentaje de cumplimiento publicación de información</v>
      </c>
      <c r="AQ39" s="48">
        <f t="shared" si="17"/>
        <v>4</v>
      </c>
      <c r="AR39" s="48">
        <f t="shared" si="18"/>
        <v>0</v>
      </c>
      <c r="AS39" s="48"/>
      <c r="AT39" s="49"/>
    </row>
    <row r="40" spans="1:46" ht="45" x14ac:dyDescent="0.25">
      <c r="D40" s="60" t="s">
        <v>42</v>
      </c>
      <c r="E40" s="61">
        <f>SUM(E34:E39)</f>
        <v>0.2</v>
      </c>
      <c r="W40" s="116" t="s">
        <v>184</v>
      </c>
      <c r="X40" s="20" t="e">
        <f>+AVERAGE(X14:X39)</f>
        <v>#DIV/0!</v>
      </c>
      <c r="AB40" s="50" t="s">
        <v>185</v>
      </c>
      <c r="AC40" s="20" t="e">
        <f>+AVERAGE(AC14:AC39)</f>
        <v>#DIV/0!</v>
      </c>
      <c r="AF40" s="21"/>
      <c r="AG40" s="53" t="s">
        <v>186</v>
      </c>
      <c r="AH40" s="20" t="e">
        <f>+AVERAGE(AG14:AG39)</f>
        <v>#DIV/0!</v>
      </c>
      <c r="AK40" s="21"/>
      <c r="AL40" s="50" t="s">
        <v>187</v>
      </c>
      <c r="AM40" s="20" t="e">
        <f>+AVERAGE(AL14:AL39)</f>
        <v>#DIV/0!</v>
      </c>
      <c r="AQ40" s="40" t="str">
        <f>AP11</f>
        <v>SEGUIMIENTO PLAN GESTION DEL PROCESO</v>
      </c>
      <c r="AR40" s="20">
        <f>+AVERAGE(AR14:AR39)</f>
        <v>0</v>
      </c>
    </row>
    <row r="41" spans="1:46" ht="24.75" customHeight="1" x14ac:dyDescent="0.25">
      <c r="D41" s="25" t="s">
        <v>41</v>
      </c>
      <c r="E41" s="24">
        <f>E40+E33</f>
        <v>1.0000000000000002</v>
      </c>
    </row>
    <row r="44" spans="1:46" ht="15.75" thickBot="1" x14ac:dyDescent="0.3"/>
    <row r="45" spans="1:46" ht="26.25" x14ac:dyDescent="0.25">
      <c r="H45" s="132" t="s">
        <v>188</v>
      </c>
      <c r="I45" s="133"/>
      <c r="J45" s="133"/>
      <c r="K45" s="133"/>
      <c r="L45" s="133"/>
      <c r="M45" s="133" t="s">
        <v>189</v>
      </c>
      <c r="N45" s="133"/>
      <c r="O45" s="133"/>
      <c r="P45" s="133"/>
      <c r="Q45" s="133"/>
      <c r="R45" s="134"/>
    </row>
    <row r="46" spans="1:46" ht="132.75" customHeight="1" thickBot="1" x14ac:dyDescent="0.3">
      <c r="H46" s="135" t="s">
        <v>190</v>
      </c>
      <c r="I46" s="136"/>
      <c r="J46" s="136"/>
      <c r="K46" s="136"/>
      <c r="L46" s="136"/>
      <c r="M46" s="136" t="s">
        <v>212</v>
      </c>
      <c r="N46" s="137"/>
      <c r="O46" s="137"/>
      <c r="P46" s="137"/>
      <c r="Q46" s="137"/>
      <c r="R46" s="138"/>
    </row>
  </sheetData>
  <mergeCells count="29">
    <mergeCell ref="AK11:AO11"/>
    <mergeCell ref="AK12:AO12"/>
    <mergeCell ref="D11:P12"/>
    <mergeCell ref="AP11:AT11"/>
    <mergeCell ref="AP12:AT12"/>
    <mergeCell ref="V12:Z12"/>
    <mergeCell ref="V11:Z11"/>
    <mergeCell ref="AF11:AJ11"/>
    <mergeCell ref="AF12:AJ12"/>
    <mergeCell ref="AA11:AE11"/>
    <mergeCell ref="AA12:AE12"/>
    <mergeCell ref="Q11:T12"/>
    <mergeCell ref="U11:U13"/>
    <mergeCell ref="H45:L45"/>
    <mergeCell ref="M45:R45"/>
    <mergeCell ref="H46:L46"/>
    <mergeCell ref="M46:R46"/>
    <mergeCell ref="A1:K1"/>
    <mergeCell ref="A2:K2"/>
    <mergeCell ref="A3:K3"/>
    <mergeCell ref="A5:B8"/>
    <mergeCell ref="C5:D8"/>
    <mergeCell ref="F4:J4"/>
    <mergeCell ref="H5:J5"/>
    <mergeCell ref="H6:J6"/>
    <mergeCell ref="H7:J7"/>
    <mergeCell ref="H8:J8"/>
    <mergeCell ref="C11:C13"/>
    <mergeCell ref="A11:B12"/>
  </mergeCells>
  <dataValidations disablePrompts="1" count="3">
    <dataValidation type="list" allowBlank="1" showInputMessage="1" showErrorMessage="1" sqref="Q34:Q39" xr:uid="{866EF1AB-4E8A-4A57-8323-D11AFF9F277D}">
      <formula1>INDICADOR</formula1>
    </dataValidation>
    <dataValidation type="list" allowBlank="1" showInputMessage="1" showErrorMessage="1" sqref="J38:J39" xr:uid="{E4B4DCAC-10D2-4AFF-905B-0D908CF5D285}">
      <formula1>PROGRAMACION</formula1>
    </dataValidation>
    <dataValidation type="list" allowBlank="1" showInputMessage="1" showErrorMessage="1" error="Escriba un texto " promptTitle="Cualquier contenido" sqref="F34:F37" xr:uid="{C451CA27-BCC3-408D-A664-B2715EC695A5}">
      <formula1>META2</formula1>
    </dataValidation>
  </dataValidations>
  <pageMargins left="0.7" right="0.7" top="0.75" bottom="0.75" header="0.3" footer="0.3"/>
  <pageSetup orientation="portrait" r:id="rId1"/>
  <ignoredErrors>
    <ignoredError sqref="V14"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75292D4F-E392-462C-9F55-88F340A1E7D8}">
  <ds:schemaRefs>
    <ds:schemaRef ds:uri="http://schemas.microsoft.com/sharepoint/v3/contenttype/forms"/>
  </ds:schemaRefs>
</ds:datastoreItem>
</file>

<file path=customXml/itemProps2.xml><?xml version="1.0" encoding="utf-8"?>
<ds:datastoreItem xmlns:ds="http://schemas.openxmlformats.org/officeDocument/2006/customXml" ds:itemID="{DD307EAE-6CDF-418B-B72F-C5DC9D8C9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8708F5-AD3C-4383-AA34-924078C06DBD}">
  <ds:schemaRefs>
    <ds:schemaRef ds:uri="http://schemas.microsoft.com/office/2006/documentManagement/types"/>
    <ds:schemaRef ds:uri="d6eaa91c-3afb-4015-aba1-5ff992c1a5ca"/>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d1d2e24-7be0-47eb-a1db-99cc6d75ca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Edwin Harvey Rendon Peña</cp:lastModifiedBy>
  <dcterms:created xsi:type="dcterms:W3CDTF">2020-02-04T13:35:35Z</dcterms:created>
  <dcterms:modified xsi:type="dcterms:W3CDTF">2020-02-12T21:05:16Z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