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gobiernobogota-my.sharepoint.com/personal/miguel_cardozo_gobiernobogota_gov_co/Documents/Planeación institucional y sectorial/VIGENCIA 2024/Planeacion 2024/23. PLANES 2024 APROBADOS CIGD_NIVEL CENTRAL/Nivel Central/"/>
    </mc:Choice>
  </mc:AlternateContent>
  <xr:revisionPtr revIDLastSave="5" documentId="8_{62CB1E80-8D59-4335-9D5A-98E0819C67C4}" xr6:coauthVersionLast="47" xr6:coauthVersionMax="47" xr10:uidLastSave="{E98CA07F-FB1D-40E7-B118-27A12B4F79F5}"/>
  <bookViews>
    <workbookView showSheetTabs="0" xWindow="-120" yWindow="-120" windowWidth="29040" windowHeight="15840" xr2:uid="{00000000-000D-0000-FFFF-FFFF00000000}"/>
  </bookViews>
  <sheets>
    <sheet name="Hoja1" sheetId="1" r:id="rId1"/>
    <sheet name="Listas" sheetId="2"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9" i="1" l="1"/>
  <c r="AN22" i="1"/>
  <c r="AP22" i="1" s="1"/>
  <c r="AK22" i="1"/>
  <c r="AA22" i="1"/>
  <c r="T22" i="1"/>
  <c r="V22" i="1" s="1"/>
  <c r="AN21" i="1"/>
  <c r="AP21" i="1" s="1"/>
  <c r="T21" i="1"/>
  <c r="V21" i="1" s="1"/>
  <c r="AN20" i="1"/>
  <c r="AP20" i="1" s="1"/>
  <c r="AI20" i="1"/>
  <c r="AK20" i="1" s="1"/>
  <c r="Y20" i="1"/>
  <c r="AA20" i="1" s="1"/>
  <c r="AN19" i="1"/>
  <c r="AP19" i="1" s="1"/>
  <c r="AI19" i="1"/>
  <c r="AK19" i="1" s="1"/>
  <c r="AD19" i="1"/>
  <c r="AF19" i="1" s="1"/>
  <c r="Y19" i="1"/>
  <c r="AA19" i="1" s="1"/>
  <c r="T19" i="1"/>
  <c r="V19" i="1" s="1"/>
  <c r="AN18" i="1"/>
  <c r="AP18" i="1" s="1"/>
  <c r="AI18" i="1"/>
  <c r="AK18" i="1" s="1"/>
  <c r="AD18" i="1"/>
  <c r="Y18" i="1"/>
  <c r="AA18" i="1" s="1"/>
  <c r="T18" i="1"/>
  <c r="Y15" i="1"/>
  <c r="AA15" i="1" s="1"/>
  <c r="T14" i="1"/>
  <c r="T15" i="1"/>
  <c r="T16" i="1"/>
  <c r="T13" i="1"/>
  <c r="AP23" i="1"/>
  <c r="AN13" i="1"/>
  <c r="AP13" i="1" s="1"/>
  <c r="AI13" i="1"/>
  <c r="AK13" i="1" s="1"/>
  <c r="AK23" i="1"/>
  <c r="AN16" i="1"/>
  <c r="AP16" i="1" s="1"/>
  <c r="AN15" i="1"/>
  <c r="AP15" i="1" s="1"/>
  <c r="AN14" i="1"/>
  <c r="AP14" i="1" s="1"/>
  <c r="AI16" i="1"/>
  <c r="AK16" i="1" s="1"/>
  <c r="AI15" i="1"/>
  <c r="AK15" i="1" s="1"/>
  <c r="AI14" i="1"/>
  <c r="AK14" i="1" s="1"/>
  <c r="AF23" i="1"/>
  <c r="AD16" i="1"/>
  <c r="AF16" i="1" s="1"/>
  <c r="AD15" i="1"/>
  <c r="AF15" i="1" s="1"/>
  <c r="AD14" i="1"/>
  <c r="AF14" i="1" s="1"/>
  <c r="AD13" i="1"/>
  <c r="AF13" i="1" s="1"/>
  <c r="AA23" i="1"/>
  <c r="Y16" i="1"/>
  <c r="AA16" i="1" s="1"/>
  <c r="Y14" i="1"/>
  <c r="AA14" i="1" s="1"/>
  <c r="Y13" i="1"/>
  <c r="AA13" i="1" s="1"/>
  <c r="V23" i="1"/>
  <c r="V16" i="1"/>
  <c r="V15" i="1"/>
  <c r="V14" i="1"/>
  <c r="V13" i="1"/>
  <c r="V17" i="1" s="1"/>
  <c r="AK17" i="1" l="1"/>
  <c r="AK24" i="1" s="1"/>
  <c r="AF17" i="1"/>
  <c r="AF24" i="1" s="1"/>
  <c r="V24" i="1"/>
  <c r="AA17" i="1"/>
  <c r="AA24" i="1" s="1"/>
  <c r="AP17" i="1"/>
  <c r="AP2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E4" authorId="0" shapeId="0" xr:uid="{00000000-0006-0000-0000-000001000000}">
      <text>
        <r>
          <rPr>
            <b/>
            <sz val="9"/>
            <color indexed="81"/>
            <rFont val="Tahoma"/>
            <family val="2"/>
          </rPr>
          <t>Cuadro que resume los cambios realizados de una versión a otra</t>
        </r>
      </text>
    </comment>
    <comment ref="E5" authorId="0" shapeId="0" xr:uid="{00000000-0006-0000-0000-000002000000}">
      <text>
        <r>
          <rPr>
            <b/>
            <sz val="9"/>
            <color indexed="81"/>
            <rFont val="Tahoma"/>
            <family val="2"/>
          </rPr>
          <t xml:space="preserve">Número consecutivo de la versión generada </t>
        </r>
      </text>
    </comment>
    <comment ref="F5" authorId="0" shapeId="0" xr:uid="{00000000-0006-0000-0000-000003000000}">
      <text>
        <r>
          <rPr>
            <b/>
            <sz val="9"/>
            <color indexed="81"/>
            <rFont val="Tahoma"/>
            <family val="2"/>
          </rPr>
          <t>Fecha de la versión generada</t>
        </r>
      </text>
    </comment>
    <comment ref="G5" authorId="0" shapeId="0" xr:uid="{00000000-0006-0000-0000-000004000000}">
      <text>
        <r>
          <rPr>
            <b/>
            <sz val="9"/>
            <color indexed="81"/>
            <rFont val="Tahoma"/>
            <family val="2"/>
          </rPr>
          <t>Breve descripción del cambio realizado en la nueva versión</t>
        </r>
      </text>
    </comment>
    <comment ref="A12" authorId="0" shapeId="0" xr:uid="{00000000-0006-0000-0000-000005000000}">
      <text>
        <r>
          <rPr>
            <b/>
            <sz val="9"/>
            <color indexed="81"/>
            <rFont val="Tahoma"/>
            <family val="2"/>
          </rPr>
          <t>Incluya el número del objetivo estratégico, de acuerdo con lo adoptado en el Plan Estratégico Institucional</t>
        </r>
      </text>
    </comment>
    <comment ref="B12" authorId="0" shapeId="0" xr:uid="{00000000-0006-0000-0000-000006000000}">
      <text>
        <r>
          <rPr>
            <b/>
            <sz val="9"/>
            <color indexed="81"/>
            <rFont val="Tahoma"/>
            <family val="2"/>
          </rPr>
          <t>Incluya el objetivo estratégico, de acuerdo con lo adoptado en el Plan Estratégico Institucional, al cual se asocia la meta</t>
        </r>
      </text>
    </comment>
    <comment ref="C12" authorId="0" shapeId="0" xr:uid="{00000000-0006-0000-0000-000007000000}">
      <text>
        <r>
          <rPr>
            <b/>
            <sz val="9"/>
            <color indexed="81"/>
            <rFont val="Tahoma"/>
            <family val="2"/>
          </rPr>
          <t>Escriba el número de la meta, en orden consecutivo</t>
        </r>
      </text>
    </comment>
    <comment ref="D12" authorId="0" shapeId="0" xr:uid="{00000000-0006-0000-0000-000008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E12" authorId="0" shapeId="0" xr:uid="{00000000-0006-0000-0000-000009000000}">
      <text>
        <r>
          <rPr>
            <b/>
            <sz val="9"/>
            <color indexed="81"/>
            <rFont val="Tahoma"/>
            <family val="2"/>
          </rPr>
          <t xml:space="preserve">Seleccione la opción que corresponda
</t>
        </r>
      </text>
    </comment>
    <comment ref="F12" authorId="0" shapeId="0" xr:uid="{00000000-0006-0000-0000-00000A000000}">
      <text>
        <r>
          <rPr>
            <b/>
            <sz val="9"/>
            <color indexed="81"/>
            <rFont val="Tahoma"/>
            <family val="2"/>
          </rPr>
          <t>Indique un nombre corto que refleje lo que pretende medir. 
Ej. Porcentaje de giros acumulados</t>
        </r>
      </text>
    </comment>
    <comment ref="G12" authorId="0" shapeId="0" xr:uid="{00000000-0006-0000-0000-00000B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H12" authorId="0" shapeId="0" xr:uid="{00000000-0006-0000-0000-00000C000000}">
      <text>
        <r>
          <rPr>
            <b/>
            <sz val="9"/>
            <color indexed="81"/>
            <rFont val="Tahoma"/>
            <family val="2"/>
          </rPr>
          <t>Valor inicial que se toma como referencia para comparar el avance de la meta. Es imporante indicar la magnitud, unidad de medida y la vigencia en la cual se obtuvo</t>
        </r>
      </text>
    </comment>
    <comment ref="I12" authorId="0" shapeId="0" xr:uid="{00000000-0006-0000-0000-00000D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J12" authorId="0" shapeId="0" xr:uid="{00000000-0006-0000-0000-00000E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K12" authorId="0" shapeId="0" xr:uid="{00000000-0006-0000-0000-00000F000000}">
      <text>
        <r>
          <rPr>
            <b/>
            <sz val="9"/>
            <color indexed="81"/>
            <rFont val="Tahoma"/>
            <family val="2"/>
          </rPr>
          <t xml:space="preserve">Indique la magnitud programada para el trimestre. </t>
        </r>
      </text>
    </comment>
    <comment ref="L12" authorId="0" shapeId="0" xr:uid="{00000000-0006-0000-0000-000010000000}">
      <text>
        <r>
          <rPr>
            <b/>
            <sz val="9"/>
            <color indexed="81"/>
            <rFont val="Tahoma"/>
            <family val="2"/>
          </rPr>
          <t xml:space="preserve">Indique la magnitud programada para el trimestre. </t>
        </r>
      </text>
    </comment>
    <comment ref="M12" authorId="0" shapeId="0" xr:uid="{00000000-0006-0000-0000-000011000000}">
      <text>
        <r>
          <rPr>
            <b/>
            <sz val="9"/>
            <color indexed="81"/>
            <rFont val="Tahoma"/>
            <family val="2"/>
          </rPr>
          <t xml:space="preserve">Indique la magnitud programada para el trimestre. </t>
        </r>
      </text>
    </comment>
    <comment ref="N12" authorId="0" shapeId="0" xr:uid="{00000000-0006-0000-0000-000012000000}">
      <text>
        <r>
          <rPr>
            <b/>
            <sz val="9"/>
            <color indexed="81"/>
            <rFont val="Tahoma"/>
            <family val="2"/>
          </rPr>
          <t xml:space="preserve">Indique la magnitud programada para el trimestre. </t>
        </r>
      </text>
    </comment>
    <comment ref="O12" authorId="0" shapeId="0" xr:uid="{00000000-0006-0000-0000-000013000000}">
      <text>
        <r>
          <rPr>
            <b/>
            <sz val="9"/>
            <color indexed="81"/>
            <rFont val="Tahoma"/>
            <family val="2"/>
          </rPr>
          <t>Indique la programación total de la vigencia. 
Debe ser coherente con la meta.</t>
        </r>
      </text>
    </comment>
    <comment ref="P12" authorId="0" shapeId="0" xr:uid="{00000000-0006-0000-0000-000014000000}">
      <text>
        <r>
          <rPr>
            <b/>
            <sz val="9"/>
            <color indexed="81"/>
            <rFont val="Tahoma"/>
            <family val="2"/>
          </rPr>
          <t xml:space="preserve">Indique el tipo de indicador: 
- Eficancia 
- Eficiencia 
- Efectividad </t>
        </r>
      </text>
    </comment>
    <comment ref="Q12" authorId="0" shapeId="0" xr:uid="{00000000-0006-0000-0000-000015000000}">
      <text>
        <r>
          <rPr>
            <b/>
            <sz val="9"/>
            <color indexed="81"/>
            <rFont val="Tahoma"/>
            <family val="2"/>
          </rPr>
          <t>Indique la evidencia a presentar del cumplimiento de la meta. Se debe redactar de forma concreta y coherente con la meta</t>
        </r>
      </text>
    </comment>
    <comment ref="R12" authorId="0" shapeId="0" xr:uid="{00000000-0006-0000-0000-000016000000}">
      <text>
        <r>
          <rPr>
            <b/>
            <sz val="9"/>
            <color indexed="81"/>
            <rFont val="Tahoma"/>
            <family val="2"/>
          </rPr>
          <t>Indique la herramienta o aplicativo donde reposa la información que da origen al entregable o en el que es posible contrastar o verificar la información de ser necesario.</t>
        </r>
      </text>
    </comment>
    <comment ref="S12" authorId="0" shapeId="0" xr:uid="{00000000-0006-0000-0000-000017000000}">
      <text>
        <r>
          <rPr>
            <b/>
            <sz val="9"/>
            <color indexed="81"/>
            <rFont val="Tahoma"/>
            <family val="2"/>
          </rPr>
          <t>Indique el área y grupo de trabajo (si se tiene), responsable de cumplir o ejecutar la meta</t>
        </r>
      </text>
    </comment>
    <comment ref="T12" authorId="0" shapeId="0" xr:uid="{00000000-0006-0000-0000-000018000000}">
      <text>
        <r>
          <rPr>
            <b/>
            <sz val="9"/>
            <color indexed="81"/>
            <rFont val="Tahoma"/>
            <family val="2"/>
          </rPr>
          <t>Indique la magnitud programada</t>
        </r>
      </text>
    </comment>
    <comment ref="U12" authorId="0" shapeId="0" xr:uid="{00000000-0006-0000-0000-000019000000}">
      <text>
        <r>
          <rPr>
            <b/>
            <sz val="9"/>
            <color indexed="81"/>
            <rFont val="Tahoma"/>
            <family val="2"/>
          </rPr>
          <t>Indique la magnitud ejecutada. Corresponde al resultado de medir el indicador de la meta</t>
        </r>
      </text>
    </comment>
    <comment ref="V12" authorId="0" shapeId="0" xr:uid="{00000000-0006-0000-0000-00001A000000}">
      <text>
        <r>
          <rPr>
            <b/>
            <sz val="9"/>
            <color indexed="81"/>
            <rFont val="Tahoma"/>
            <family val="2"/>
          </rPr>
          <t>Es el resultado porcentual de dividir lo ejecutado vs. lo programado. En caso de sobre ejecución, el resultado máximo es el 100%</t>
        </r>
      </text>
    </comment>
    <comment ref="W12" authorId="0" shapeId="0" xr:uid="{00000000-0006-0000-0000-00001B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X12" authorId="0" shapeId="0" xr:uid="{00000000-0006-0000-0000-00001C000000}">
      <text>
        <r>
          <rPr>
            <b/>
            <sz val="9"/>
            <color indexed="81"/>
            <rFont val="Tahoma"/>
            <family val="2"/>
          </rPr>
          <t xml:space="preserve">Indicar el nombre concreto de la evidencia aportada. </t>
        </r>
      </text>
    </comment>
    <comment ref="Y12" authorId="0" shapeId="0" xr:uid="{00000000-0006-0000-0000-00001D000000}">
      <text>
        <r>
          <rPr>
            <b/>
            <sz val="9"/>
            <color indexed="81"/>
            <rFont val="Tahoma"/>
            <family val="2"/>
          </rPr>
          <t>Indique la magnitud programada</t>
        </r>
      </text>
    </comment>
    <comment ref="Z12" authorId="0" shapeId="0" xr:uid="{00000000-0006-0000-0000-00001E000000}">
      <text>
        <r>
          <rPr>
            <b/>
            <sz val="9"/>
            <color indexed="81"/>
            <rFont val="Tahoma"/>
            <family val="2"/>
          </rPr>
          <t>Indique la magnitud ejecutada. Corresponde al resultado de medir el indicador de la meta</t>
        </r>
      </text>
    </comment>
    <comment ref="AA12" authorId="0" shapeId="0" xr:uid="{00000000-0006-0000-0000-00001F000000}">
      <text>
        <r>
          <rPr>
            <b/>
            <sz val="9"/>
            <color indexed="81"/>
            <rFont val="Tahoma"/>
            <family val="2"/>
          </rPr>
          <t>Es el resultado porcentual de dividir lo ejecutado vs. lo programado. En caso de sobre ejecución, el resultado máximo es el 100%</t>
        </r>
      </text>
    </comment>
    <comment ref="AB12" authorId="0" shapeId="0" xr:uid="{00000000-0006-0000-0000-000020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C12" authorId="0" shapeId="0" xr:uid="{00000000-0006-0000-0000-000021000000}">
      <text>
        <r>
          <rPr>
            <b/>
            <sz val="9"/>
            <color indexed="81"/>
            <rFont val="Tahoma"/>
            <family val="2"/>
          </rPr>
          <t xml:space="preserve">Indicar el nombre concreto de la evidencia aportada. </t>
        </r>
      </text>
    </comment>
    <comment ref="AD12" authorId="0" shapeId="0" xr:uid="{00000000-0006-0000-0000-000022000000}">
      <text>
        <r>
          <rPr>
            <b/>
            <sz val="9"/>
            <color indexed="81"/>
            <rFont val="Tahoma"/>
            <family val="2"/>
          </rPr>
          <t>Indique la magnitud programada</t>
        </r>
      </text>
    </comment>
    <comment ref="AE12" authorId="0" shapeId="0" xr:uid="{00000000-0006-0000-0000-000023000000}">
      <text>
        <r>
          <rPr>
            <b/>
            <sz val="9"/>
            <color indexed="81"/>
            <rFont val="Tahoma"/>
            <family val="2"/>
          </rPr>
          <t>Indique la magnitud ejecutada. Corresponde al resultado de medir el indicador de la meta</t>
        </r>
      </text>
    </comment>
    <comment ref="AF12" authorId="0" shapeId="0" xr:uid="{00000000-0006-0000-0000-000024000000}">
      <text>
        <r>
          <rPr>
            <b/>
            <sz val="9"/>
            <color indexed="81"/>
            <rFont val="Tahoma"/>
            <family val="2"/>
          </rPr>
          <t>Es el resultado porcentual de dividir lo ejecutado vs. lo programado. En caso de sobre ejecución, el resultado máximo es el 100%</t>
        </r>
      </text>
    </comment>
    <comment ref="AG12" authorId="0" shapeId="0" xr:uid="{00000000-0006-0000-0000-000025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H12" authorId="0" shapeId="0" xr:uid="{00000000-0006-0000-0000-000026000000}">
      <text>
        <r>
          <rPr>
            <b/>
            <sz val="9"/>
            <color indexed="81"/>
            <rFont val="Tahoma"/>
            <family val="2"/>
          </rPr>
          <t xml:space="preserve">Indicar el nombre concreto de la evidencia aportada. </t>
        </r>
      </text>
    </comment>
    <comment ref="AI12" authorId="0" shapeId="0" xr:uid="{00000000-0006-0000-0000-000027000000}">
      <text>
        <r>
          <rPr>
            <b/>
            <sz val="9"/>
            <color indexed="81"/>
            <rFont val="Tahoma"/>
            <family val="2"/>
          </rPr>
          <t>Indique la magnitud programada</t>
        </r>
      </text>
    </comment>
    <comment ref="AJ12" authorId="0" shapeId="0" xr:uid="{00000000-0006-0000-0000-000028000000}">
      <text>
        <r>
          <rPr>
            <b/>
            <sz val="9"/>
            <color indexed="81"/>
            <rFont val="Tahoma"/>
            <family val="2"/>
          </rPr>
          <t>Indique la magnitud ejecutada. Corresponde al resultado de medir el indicador de la meta</t>
        </r>
      </text>
    </comment>
    <comment ref="AK12" authorId="0" shapeId="0" xr:uid="{00000000-0006-0000-0000-000029000000}">
      <text>
        <r>
          <rPr>
            <b/>
            <sz val="9"/>
            <color indexed="81"/>
            <rFont val="Tahoma"/>
            <family val="2"/>
          </rPr>
          <t>Es el resultado porcentual de dividir lo ejecutado vs. lo programado. En caso de sobre ejecución, el resultado máximo es el 100%</t>
        </r>
      </text>
    </comment>
    <comment ref="AL12" authorId="0" shapeId="0" xr:uid="{00000000-0006-0000-0000-00002A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M12" authorId="0" shapeId="0" xr:uid="{00000000-0006-0000-0000-00002B000000}">
      <text>
        <r>
          <rPr>
            <b/>
            <sz val="9"/>
            <color indexed="81"/>
            <rFont val="Tahoma"/>
            <family val="2"/>
          </rPr>
          <t xml:space="preserve">Indicar el nombre concreto de la evidencia aportada. </t>
        </r>
      </text>
    </comment>
    <comment ref="AN12" authorId="0" shapeId="0" xr:uid="{00000000-0006-0000-0000-00002C000000}">
      <text>
        <r>
          <rPr>
            <b/>
            <sz val="9"/>
            <color indexed="81"/>
            <rFont val="Tahoma"/>
            <family val="2"/>
          </rPr>
          <t>Indique la magnitud total programada para la vigencia</t>
        </r>
      </text>
    </comment>
    <comment ref="AO12" authorId="0" shapeId="0" xr:uid="{00000000-0006-0000-0000-00002D000000}">
      <text>
        <r>
          <rPr>
            <b/>
            <sz val="9"/>
            <color indexed="81"/>
            <rFont val="Tahoma"/>
            <family val="2"/>
          </rPr>
          <t xml:space="preserve">Indique la magnitud ejecutada acumulada para la vigencia </t>
        </r>
      </text>
    </comment>
    <comment ref="AP12" authorId="0" shapeId="0" xr:uid="{00000000-0006-0000-0000-00002E000000}">
      <text>
        <r>
          <rPr>
            <b/>
            <sz val="9"/>
            <color indexed="81"/>
            <rFont val="Tahoma"/>
            <family val="2"/>
          </rPr>
          <t>Es el resultado porcentual de dividir lo ejecutado vs. lo programado. En caso de sobre ejecución, el resultado máximo es el 100%</t>
        </r>
      </text>
    </comment>
    <comment ref="AQ12" authorId="0" shapeId="0" xr:uid="{00000000-0006-0000-0000-00002F000000}">
      <text>
        <r>
          <rPr>
            <b/>
            <sz val="9"/>
            <color indexed="81"/>
            <rFont val="Tahoma"/>
            <family val="2"/>
          </rPr>
          <t>Es la descripción detallada de los avances y logros obtenidos con la ejecución de la meta acumulados para la vigencia</t>
        </r>
      </text>
    </comment>
    <comment ref="D17" authorId="0" shapeId="0" xr:uid="{00000000-0006-0000-0000-000030000000}">
      <text>
        <r>
          <rPr>
            <b/>
            <sz val="9"/>
            <color indexed="81"/>
            <rFont val="Tahoma"/>
            <family val="2"/>
          </rPr>
          <t>Promedio obtenido para el periodo x 80%</t>
        </r>
      </text>
    </comment>
    <comment ref="D23" authorId="0" shapeId="0" xr:uid="{00000000-0006-0000-0000-000031000000}">
      <text>
        <r>
          <rPr>
            <b/>
            <sz val="9"/>
            <color indexed="81"/>
            <rFont val="Tahoma"/>
            <family val="2"/>
          </rPr>
          <t>Promedio obtenido en las metas transversales para el periodo x 20%</t>
        </r>
      </text>
    </comment>
    <comment ref="D24" authorId="0" shapeId="0" xr:uid="{00000000-0006-0000-0000-000032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<sst xmlns="http://schemas.openxmlformats.org/spreadsheetml/2006/main" count="230" uniqueCount="119">
  <si>
    <r>
      <rPr>
        <b/>
        <sz val="14"/>
        <rFont val="Calibri Light"/>
        <family val="2"/>
        <scheme val="major"/>
      </rPr>
      <t>FORMULACIÓN Y SEGUIMIENTO PLANES DE GESTIÓN NIVEL CENTRAL</t>
    </r>
    <r>
      <rPr>
        <b/>
        <sz val="11"/>
        <color theme="1"/>
        <rFont val="Calibri Light"/>
        <family val="2"/>
        <scheme val="major"/>
      </rPr>
      <t xml:space="preserve">
PROCESO   GESTION DEL PATRIMONIO DOCUMENTAL</t>
    </r>
  </si>
  <si>
    <r>
      <rPr>
        <b/>
        <sz val="11"/>
        <color theme="1"/>
        <rFont val="Calibri Light"/>
        <family val="2"/>
        <scheme val="major"/>
      </rPr>
      <t xml:space="preserve">Código Formato: </t>
    </r>
    <r>
      <rPr>
        <sz val="11"/>
        <color theme="1"/>
        <rFont val="Calibri Light"/>
        <family val="2"/>
        <scheme val="major"/>
      </rPr>
      <t xml:space="preserve">PLE-PIN-F017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</si>
  <si>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2024</t>
  </si>
  <si>
    <t>DEPENDENCIAS ASOCIADAS</t>
  </si>
  <si>
    <t>Dirección Administrativa</t>
  </si>
  <si>
    <t>CONTROL DE CAMBIOS</t>
  </si>
  <si>
    <t>VERSIÓN</t>
  </si>
  <si>
    <t>FECHA</t>
  </si>
  <si>
    <t>DESCRIPCIÓN DE LA MODIFICACIÓN</t>
  </si>
  <si>
    <t>30 de enero de 2024</t>
  </si>
  <si>
    <t>PLAN ESTRATÉGICO INSTITUCIONAL</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</si>
  <si>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</si>
  <si>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</si>
  <si>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</si>
  <si>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</si>
  <si>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</si>
  <si>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</si>
  <si>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</si>
  <si>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</si>
  <si>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</si>
  <si>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</si>
  <si>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</si>
  <si>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</si>
  <si>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</si>
  <si>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</si>
  <si>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</si>
  <si>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</si>
  <si>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</si>
  <si>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</si>
  <si>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</si>
  <si>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</si>
  <si>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</si>
  <si>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</si>
  <si>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</si>
  <si>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</si>
  <si>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</si>
  <si>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</si>
  <si>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</si>
  <si>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PROGRAMADO</t>
  </si>
  <si>
    <t>EJECUTADO</t>
  </si>
  <si>
    <t>RESULTADO DE LA MEDICIÓN</t>
  </si>
  <si>
    <t>ANÁLISIS DE AVANCE</t>
  </si>
  <si>
    <t xml:space="preserve">EVIDENCIA </t>
  </si>
  <si>
    <t>Fortalecer la gestión institucional aumentando las capacidades de la entidad para la planeación, seguimiento y ejecución de sus metas y recursos, y la gestión del talento humano.</t>
  </si>
  <si>
    <t xml:space="preserve">Realizar un ciclo de capacitación (8 capacitaciones)  dirigido a los (24) referentes documentales del nivel central,  sobre los lineamientos archivísticos estipulados en el proceso de Gestión de Patrimonio Documental, relacionados con la implementación de los ocho (8) procesos de la gestión documental, como parte del desarrollo del Plan Institucional de Capacitaciones (PIC). </t>
  </si>
  <si>
    <t>Gestión</t>
  </si>
  <si>
    <t>Capacitaciones realizadas</t>
  </si>
  <si>
    <t>Número de Capacitaciones realizadas</t>
  </si>
  <si>
    <t>8 
(2023)</t>
  </si>
  <si>
    <t>Suma</t>
  </si>
  <si>
    <t>Número de Capacitaciones.</t>
  </si>
  <si>
    <t>No programada</t>
  </si>
  <si>
    <t>Eficacia</t>
  </si>
  <si>
    <t>Citación, acta de capacitación, listado de asistencia, enlace, presentación PPT y Encuesta de satisfacción</t>
  </si>
  <si>
    <t>Grupo de Gestión del Patrimonio Documental (GPD)</t>
  </si>
  <si>
    <t>Grupo de Gestión del Patrimonio Documental (GPD).</t>
  </si>
  <si>
    <t>Realizar un ciclo de capacitación (8 capacitaciones) dirigido a los  (20) referentes documentales del nivel local,  sobre los lineamientos archivísticos estipulados en el Sistema Integrado de Gestión de Calidad (SIG) de la Secretaría Distrital de Gobierno (SDG) relacionados con la implementación de los 8 procesos de la gestión documental, como parte del desarrollo del Plan Institucional de Capacitaciones (PIC) en el marco del Programa de Gestión Documental (PGD).</t>
  </si>
  <si>
    <t>Número de Capacitaciones realizadas.</t>
  </si>
  <si>
    <t>Citación, acta de capacitación, listado de asistencia, enlace Y presentación PPTy Encuenta de satisfacción</t>
  </si>
  <si>
    <r>
      <t xml:space="preserve">Realizar  mesas de trabajo según solicitud </t>
    </r>
    <r>
      <rPr>
        <sz val="11"/>
        <rFont val="Calibri Light"/>
        <family val="2"/>
        <scheme val="major"/>
      </rPr>
      <t>por demanda de las dependencias internas o  entidades externas por cada trimestre del año, con el fin de abordar temas específicos cuyo impacto este relacionado con la gestión documental.</t>
    </r>
  </si>
  <si>
    <t>Mesas de Trabajo realizadas.</t>
  </si>
  <si>
    <t xml:space="preserve"> Mesas de Trabajo realizadas/ Mesas de Trabajo solicitadas * 100</t>
  </si>
  <si>
    <t>3
 (2023)</t>
  </si>
  <si>
    <r>
      <t xml:space="preserve">
</t>
    </r>
    <r>
      <rPr>
        <sz val="11"/>
        <rFont val="Calibri Light"/>
        <family val="2"/>
        <scheme val="major"/>
      </rPr>
      <t>Constante</t>
    </r>
  </si>
  <si>
    <t>Porcentaje de Mesas de trabajo realizadas.</t>
  </si>
  <si>
    <r>
      <t xml:space="preserve">
</t>
    </r>
    <r>
      <rPr>
        <sz val="11"/>
        <rFont val="Calibri Light"/>
        <family val="2"/>
        <scheme val="major"/>
      </rPr>
      <t>100%</t>
    </r>
  </si>
  <si>
    <t xml:space="preserve">
100%</t>
  </si>
  <si>
    <t>Citación y acta de reunión.</t>
  </si>
  <si>
    <t>Realizar  asistencias técnicas según solicitud por demanda a cada una de las dependencias de la Secretaría Distrital de Gobierno  (SDG), por cada trimestre del año.</t>
  </si>
  <si>
    <t>Asistencias técnicas realizadas.</t>
  </si>
  <si>
    <t>Asistencias Técnicas realizadas/Asistencias Técnicas solicitadas * 100</t>
  </si>
  <si>
    <t>15 
(2023)</t>
  </si>
  <si>
    <t xml:space="preserve">
Constante </t>
  </si>
  <si>
    <t>Porcentaje de Asistencias técnicas realizadas</t>
  </si>
  <si>
    <t>Total metas técnicas (80%)</t>
  </si>
  <si>
    <t>T1</t>
  </si>
  <si>
    <t>Obtener una calificación semestral del 80% en la medición de desempeño ambiental, de acuerdo a los criterios establecidos para el Sistema de Gestión Ambiental</t>
  </si>
  <si>
    <t>Sostenibilidad del sistema de gestión</t>
  </si>
  <si>
    <t>Porcentaje de cumplimiento de los criterios ambientales</t>
  </si>
  <si>
    <t>Número de criterios ambientales cumplidos / Total de criterios ambientales establecidos * 100</t>
  </si>
  <si>
    <t>80% meta 2023</t>
  </si>
  <si>
    <t>Constante</t>
  </si>
  <si>
    <t>Reporte ambiental Oficina Asesora de Planeación</t>
  </si>
  <si>
    <t>Herramienta Oficina Asesora de Planeación</t>
  </si>
  <si>
    <t>Aplicación de la meta: dependencias del proceso.
Reporte de la meta: Oficina Asesora de Planeación</t>
  </si>
  <si>
    <t>T2</t>
  </si>
  <si>
    <t>Actualizar el 100% los documentos del proceso conforme al plan de trabajo definido.</t>
  </si>
  <si>
    <t>Porcentaje de actualización documental</t>
  </si>
  <si>
    <t>Número de documentos actualizados del proceso / Número de documentos programados a actualizar en el plan de trabajo *100</t>
  </si>
  <si>
    <t>100% meta 2023</t>
  </si>
  <si>
    <t xml:space="preserve">Listado Maestro de Documentos Matiz </t>
  </si>
  <si>
    <t xml:space="preserve">Casos Hola de actualización generados
Listado Maestro de Documentos 
Matiz </t>
  </si>
  <si>
    <t>T3</t>
  </si>
  <si>
    <t xml:space="preserve">Realizar dos jornadas de capacitación o entrenamiento por parte de los promotores de mejora sobre el sistema de gestión y/o los procesos, dirigidas al personal de planta y contratistas para el fortalecimiento del Modelo Integrado de Planeación y Gestión. </t>
  </si>
  <si>
    <t>Jornadas de capacitación sobre el sistema de gestión realizadas</t>
  </si>
  <si>
    <t xml:space="preserve">Número de jornadas de capacitación sobre el sistema de gestión realizadas </t>
  </si>
  <si>
    <t>N/A</t>
  </si>
  <si>
    <t>Registro de asistencia y presentación realizada</t>
  </si>
  <si>
    <t>Líder del proceso</t>
  </si>
  <si>
    <t>Brindar atención oportuna y de calidad a los diferentes sectores poblacionales, generando relaciones de confianza y respeto por la diferencia.</t>
  </si>
  <si>
    <t>T4</t>
  </si>
  <si>
    <t>Dar respuesta al 100% de los requerimientos ciudadanos asignados a las dependencias de nivel central  con corte a 31 de diciembre de 2023 registradas y tipificadas como Derechos de Petición en el aplicativo Bogotá te Escucha y gestor documental ORFEO.</t>
  </si>
  <si>
    <t>Porcentaje de requerimientos ciudadanos con respuesta definitiva</t>
  </si>
  <si>
    <t>(No. de respuestas efectuadas / No. requerimientos instaurados antes del 31 de diciembre 2023 pendientes por gestionar) X 100</t>
  </si>
  <si>
    <t>Peticiones pendientes por gestionar al 31 de diciembre de  2023</t>
  </si>
  <si>
    <t>Reporte de peticiones ciudadanas gestionadas  (con respuesta definitiva o traslado por competencia)</t>
  </si>
  <si>
    <t xml:space="preserve">Reporte Sistema Distrital de Gestión de Peticiones Ciudadanas - Bogotá te  Escucha </t>
  </si>
  <si>
    <t>Dependencias de Nivel Central asociadas al proceso</t>
  </si>
  <si>
    <t>T5</t>
  </si>
  <si>
    <t xml:space="preserve">
Gestionar oportunamente el 100% de los requerimientos  que se tipifiquen como derecho de petición ciudadano en los aplicativos Bogotá Te Escucha y  ORFEO, que  sean asignados a las dependencias de Nivel Central durante la vigencia 2024.
</t>
  </si>
  <si>
    <t>Porcentaje de requerimientos ciudadanos  gestionados dentro del término de ley.</t>
  </si>
  <si>
    <t>(No. de peticiones gestionadas en los términos de ley / No. Requerimientos recibidos en la vigencia 2024 que deben tener respuesta) X 100</t>
  </si>
  <si>
    <t xml:space="preserve">Porcentaje de requerimientos ciudadanos gestionados </t>
  </si>
  <si>
    <t xml:space="preserve">Eficiencia </t>
  </si>
  <si>
    <t>Reporte de peticiones ciudadanas gestionadas (con respuesta definitiva o traslado por competencia)</t>
  </si>
  <si>
    <t>Total metas transversales (20%)</t>
  </si>
  <si>
    <t xml:space="preserve">Total plan de gestión </t>
  </si>
  <si>
    <t>Retadora (mejora)</t>
  </si>
  <si>
    <r>
      <t xml:space="preserve">Publicación del plan de gestión aprobado. Caso HOLA: </t>
    </r>
    <r>
      <rPr>
        <b/>
        <sz val="11"/>
        <color theme="1"/>
        <rFont val="Calibri Light"/>
        <family val="2"/>
        <scheme val="major"/>
      </rPr>
      <t>14604</t>
    </r>
    <r>
      <rPr>
        <sz val="11"/>
        <color theme="1"/>
        <rFont val="Calibri Light"/>
        <family val="2"/>
        <scheme val="maj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</si>
</sst>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b/>
      <sz val="11"/>
      <name val="Calibri Light"/>
      <family val="2"/>
      <scheme val="major"/>
    </font>
    <font>
      <u/>
      <sz val="11"/>
      <color theme="10"/>
      <name val="Calibri"/>
      <family val="2"/>
      <scheme val="minor"/>
    </font>
    <font>
      <sz val="11"/>
      <color theme="8" tint="-0.249977111117893"/>
      <name val="Calibri Light"/>
      <family val="2"/>
      <scheme val="major"/>
    </font>
    <font>
      <u/>
      <sz val="11"/>
      <color theme="8" tint="-0.249977111117893"/>
      <name val="Calibri"/>
      <family val="2"/>
      <scheme val="minor"/>
    </font>
    <font>
      <sz val="11"/>
      <color rgb="FF4472C4"/>
      <name val="Calibri Light"/>
      <family val="2"/>
      <scheme val="major"/>
    </font>
    <font>
      <sz val="11"/>
      <color rgb="FF4472C4"/>
      <name val="Calibri Light"/>
      <family val="2"/>
    </font>
  </fonts>
  <fills count="10">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3">
    <xf numFmtId="0" fontId="0" fillId="0" borderId="0"/>
    <xf numFmtId="9" fontId="4" fillId="0" borderId="0" applyFont="0" applyFill="0" applyBorder="0" applyAlignment="0" applyProtection="0"/>
    <xf numFmtId="0" fontId="15" fillId="0" borderId="0" applyNumberFormat="0" applyFill="0" applyBorder="0" applyAlignment="0" applyProtection="0"/>
  </cellStyleXfs>
  <cellXfs count="121">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6" fillId="0" borderId="0" xfId="0" applyFont="1" applyAlignment="1">
      <alignment wrapText="1"/>
    </xf>
    <xf numFmtId="0" fontId="8" fillId="2" borderId="1" xfId="0" applyFont="1" applyFill="1" applyBorder="1" applyAlignment="1">
      <alignment wrapText="1"/>
    </xf>
    <xf numFmtId="0" fontId="9" fillId="2" borderId="1" xfId="0" applyFont="1" applyFill="1" applyBorder="1" applyAlignment="1">
      <alignment wrapText="1"/>
    </xf>
    <xf numFmtId="9" fontId="8" fillId="2" borderId="1" xfId="1" applyFont="1" applyFill="1" applyBorder="1" applyAlignment="1">
      <alignment wrapText="1"/>
    </xf>
    <xf numFmtId="0" fontId="8" fillId="0" borderId="0" xfId="0" applyFont="1" applyAlignment="1">
      <alignment wrapText="1"/>
    </xf>
    <xf numFmtId="0" fontId="6" fillId="3" borderId="1" xfId="0" applyFont="1" applyFill="1" applyBorder="1" applyAlignment="1">
      <alignment wrapText="1"/>
    </xf>
    <xf numFmtId="0" fontId="10" fillId="3" borderId="1" xfId="0" applyFont="1" applyFill="1" applyBorder="1" applyAlignment="1">
      <alignment wrapText="1"/>
    </xf>
    <xf numFmtId="9" fontId="10" fillId="3" borderId="1" xfId="0" applyNumberFormat="1" applyFont="1" applyFill="1" applyBorder="1" applyAlignment="1">
      <alignment wrapText="1"/>
    </xf>
    <xf numFmtId="0" fontId="7" fillId="3" borderId="1" xfId="0" applyFont="1" applyFill="1" applyBorder="1"/>
    <xf numFmtId="0" fontId="7" fillId="3" borderId="1" xfId="0" applyFont="1" applyFill="1" applyBorder="1" applyAlignment="1">
      <alignment wrapText="1"/>
    </xf>
    <xf numFmtId="9" fontId="7" fillId="3" borderId="1" xfId="1" applyFont="1" applyFill="1" applyBorder="1" applyAlignment="1">
      <alignment wrapText="1"/>
    </xf>
    <xf numFmtId="9" fontId="7" fillId="3" borderId="1" xfId="1" applyFont="1" applyFill="1" applyBorder="1" applyAlignment="1">
      <alignment horizontal="right" wrapText="1"/>
    </xf>
    <xf numFmtId="9" fontId="10" fillId="3" borderId="1" xfId="0" applyNumberFormat="1" applyFont="1" applyFill="1" applyBorder="1" applyAlignment="1">
      <alignment horizontal="right" wrapText="1"/>
    </xf>
    <xf numFmtId="9" fontId="8" fillId="2" borderId="1" xfId="1" applyFont="1" applyFill="1" applyBorder="1" applyAlignment="1">
      <alignment horizontal="right" wrapText="1"/>
    </xf>
    <xf numFmtId="9" fontId="9" fillId="2" borderId="1" xfId="0" applyNumberFormat="1" applyFont="1" applyFill="1" applyBorder="1" applyAlignment="1">
      <alignmen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1"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0" fontId="3" fillId="0" borderId="1" xfId="0" applyFont="1" applyBorder="1" applyAlignment="1">
      <alignment horizontal="justify"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0" fontId="1" fillId="0" borderId="1" xfId="1" applyNumberFormat="1" applyFont="1" applyBorder="1" applyAlignment="1">
      <alignment horizontal="center" vertical="center" wrapText="1"/>
    </xf>
    <xf numFmtId="10" fontId="1" fillId="0" borderId="1" xfId="1" applyNumberFormat="1" applyFont="1" applyBorder="1" applyAlignment="1">
      <alignment horizontal="justify" vertical="center" wrapText="1"/>
    </xf>
    <xf numFmtId="10" fontId="3" fillId="9" borderId="1" xfId="1" applyNumberFormat="1" applyFont="1" applyFill="1" applyBorder="1" applyAlignment="1">
      <alignment horizontal="center" vertical="center" wrapText="1"/>
    </xf>
    <xf numFmtId="10" fontId="14" fillId="9" borderId="1" xfId="1" applyNumberFormat="1" applyFont="1" applyFill="1" applyBorder="1" applyAlignment="1">
      <alignment horizontal="center" vertical="center" wrapText="1"/>
    </xf>
    <xf numFmtId="0" fontId="5" fillId="0" borderId="1" xfId="0" applyFont="1" applyBorder="1" applyAlignment="1">
      <alignment horizontal="justify" vertical="center" wrapText="1"/>
    </xf>
    <xf numFmtId="0" fontId="5" fillId="0" borderId="1" xfId="0" applyFont="1" applyBorder="1" applyAlignment="1">
      <alignment horizontal="center" vertical="center" wrapText="1"/>
    </xf>
    <xf numFmtId="0" fontId="16" fillId="0" borderId="1" xfId="0" applyFont="1" applyBorder="1" applyAlignment="1">
      <alignment horizontal="justify" vertical="center" wrapText="1"/>
    </xf>
    <xf numFmtId="9" fontId="16" fillId="0" borderId="1" xfId="0" applyNumberFormat="1" applyFont="1" applyBorder="1" applyAlignment="1">
      <alignment horizontal="justify" vertical="center" wrapText="1"/>
    </xf>
    <xf numFmtId="0" fontId="16" fillId="9" borderId="1" xfId="0" applyFont="1" applyFill="1" applyBorder="1" applyAlignment="1">
      <alignment horizontal="justify" vertical="center" wrapText="1"/>
    </xf>
    <xf numFmtId="9" fontId="16" fillId="9" borderId="1" xfId="0" applyNumberFormat="1" applyFont="1" applyFill="1" applyBorder="1" applyAlignment="1" applyProtection="1">
      <alignment horizontal="center" vertical="center" wrapText="1"/>
      <protection locked="0"/>
    </xf>
    <xf numFmtId="0" fontId="16" fillId="0" borderId="1" xfId="0" applyFont="1" applyBorder="1" applyAlignment="1">
      <alignment horizontal="left" vertical="center" wrapText="1"/>
    </xf>
    <xf numFmtId="0" fontId="16" fillId="0" borderId="1" xfId="0" applyFont="1" applyBorder="1" applyAlignment="1">
      <alignment horizontal="center" vertical="center" wrapText="1"/>
    </xf>
    <xf numFmtId="9" fontId="16" fillId="9" borderId="1" xfId="1" applyFont="1" applyFill="1" applyBorder="1" applyAlignment="1">
      <alignment horizontal="center" vertical="center" wrapText="1"/>
    </xf>
    <xf numFmtId="1" fontId="16" fillId="9" borderId="1" xfId="1" applyNumberFormat="1" applyFont="1" applyFill="1" applyBorder="1" applyAlignment="1">
      <alignment horizontal="center" vertical="center" wrapText="1"/>
    </xf>
    <xf numFmtId="0" fontId="17" fillId="0" borderId="1" xfId="2" applyFont="1" applyBorder="1" applyAlignment="1">
      <alignment horizontal="justify" vertical="center" wrapText="1"/>
    </xf>
    <xf numFmtId="1" fontId="16" fillId="0" borderId="1" xfId="0" applyNumberFormat="1" applyFont="1" applyBorder="1" applyAlignment="1">
      <alignment horizontal="left" vertical="center" wrapText="1"/>
    </xf>
    <xf numFmtId="0" fontId="5" fillId="9" borderId="1" xfId="0" applyFont="1" applyFill="1" applyBorder="1" applyAlignment="1">
      <alignment horizontal="justify" vertical="center" wrapText="1"/>
    </xf>
    <xf numFmtId="0" fontId="18" fillId="0" borderId="1" xfId="0" applyFont="1" applyBorder="1" applyAlignment="1">
      <alignment horizontal="center" vertical="center" wrapText="1"/>
    </xf>
    <xf numFmtId="0" fontId="18" fillId="0" borderId="1" xfId="0" applyFont="1" applyBorder="1" applyAlignment="1">
      <alignment horizontal="justify" vertical="center" wrapText="1"/>
    </xf>
    <xf numFmtId="0" fontId="19" fillId="0" borderId="1" xfId="0" applyFont="1" applyBorder="1" applyAlignment="1">
      <alignment horizontal="center" vertical="center" wrapText="1"/>
    </xf>
    <xf numFmtId="0" fontId="19" fillId="0" borderId="1" xfId="0" applyFont="1" applyBorder="1" applyAlignment="1">
      <alignment horizontal="left" vertical="center" wrapText="1"/>
    </xf>
    <xf numFmtId="9" fontId="19" fillId="0" borderId="1" xfId="1" applyFont="1" applyBorder="1" applyAlignment="1">
      <alignment horizontal="center" vertical="center" wrapText="1"/>
    </xf>
    <xf numFmtId="9" fontId="18" fillId="0" borderId="1" xfId="1" applyFont="1" applyBorder="1" applyAlignment="1">
      <alignment horizontal="justify" vertical="center" wrapText="1"/>
    </xf>
    <xf numFmtId="10" fontId="18" fillId="0" borderId="1" xfId="1" applyNumberFormat="1" applyFont="1" applyBorder="1" applyAlignment="1">
      <alignment horizontal="justify" vertical="center" wrapText="1"/>
    </xf>
    <xf numFmtId="9" fontId="16" fillId="0" borderId="1" xfId="0" applyNumberFormat="1" applyFont="1" applyBorder="1" applyAlignment="1">
      <alignment horizontal="center" vertical="center" wrapText="1"/>
    </xf>
    <xf numFmtId="164" fontId="16" fillId="0" borderId="1" xfId="0" applyNumberFormat="1" applyFont="1" applyBorder="1" applyAlignment="1">
      <alignment horizontal="center" vertical="center" wrapText="1"/>
    </xf>
    <xf numFmtId="10" fontId="18" fillId="0" borderId="1" xfId="1" applyNumberFormat="1" applyFont="1" applyBorder="1" applyAlignment="1">
      <alignment horizontal="center" vertical="center" wrapText="1"/>
    </xf>
    <xf numFmtId="10" fontId="16" fillId="0" borderId="1" xfId="0" applyNumberFormat="1" applyFont="1" applyBorder="1" applyAlignment="1">
      <alignment horizontal="center" vertical="center" wrapText="1"/>
    </xf>
    <xf numFmtId="1" fontId="16" fillId="0" borderId="1" xfId="0" applyNumberFormat="1" applyFont="1" applyBorder="1" applyAlignment="1">
      <alignment horizontal="center" vertical="center" wrapText="1"/>
    </xf>
    <xf numFmtId="9" fontId="18" fillId="9" borderId="1" xfId="1" applyFont="1" applyFill="1" applyBorder="1" applyAlignment="1">
      <alignment horizontal="center" vertical="center" wrapText="1"/>
    </xf>
    <xf numFmtId="9" fontId="18" fillId="0" borderId="1" xfId="1" applyFont="1" applyBorder="1" applyAlignment="1">
      <alignment horizontal="center" vertical="center" wrapText="1"/>
    </xf>
    <xf numFmtId="9" fontId="16" fillId="0" borderId="1" xfId="1" applyFont="1" applyBorder="1" applyAlignment="1">
      <alignment horizontal="center" vertical="center" wrapText="1"/>
    </xf>
    <xf numFmtId="1" fontId="16" fillId="0" borderId="1" xfId="1" applyNumberFormat="1" applyFont="1" applyBorder="1" applyAlignment="1">
      <alignment horizontal="center" vertical="center" wrapText="1"/>
    </xf>
    <xf numFmtId="164" fontId="16" fillId="0" borderId="1" xfId="1"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 fillId="0" borderId="6" xfId="0" applyFont="1" applyBorder="1" applyAlignment="1">
      <alignment horizontal="left" vertical="center" wrapText="1"/>
    </xf>
    <xf numFmtId="0" fontId="1" fillId="0" borderId="8" xfId="0" applyFont="1" applyBorder="1" applyAlignment="1">
      <alignment horizontal="left" vertical="center" wrapText="1"/>
    </xf>
    <xf numFmtId="0" fontId="1" fillId="0" borderId="5" xfId="0" applyFont="1" applyBorder="1" applyAlignment="1">
      <alignment horizontal="left" vertical="center" wrapText="1"/>
    </xf>
    <xf numFmtId="0" fontId="1" fillId="0" borderId="12" xfId="0" applyFont="1" applyBorder="1" applyAlignment="1">
      <alignment horizontal="left" vertical="center" wrapText="1"/>
    </xf>
    <xf numFmtId="0" fontId="1" fillId="0" borderId="9" xfId="0" applyFont="1" applyBorder="1" applyAlignment="1">
      <alignment horizontal="left" vertical="center" wrapText="1"/>
    </xf>
    <xf numFmtId="0" fontId="1" fillId="0" borderId="11" xfId="0" applyFont="1" applyBorder="1" applyAlignment="1">
      <alignment horizontal="left"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1" xfId="0" applyFont="1" applyFill="1" applyBorder="1" applyAlignment="1">
      <alignment horizontal="center"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24"/>
  <sheetViews>
    <sheetView tabSelected="1" zoomScale="80" zoomScaleNormal="80" workbookViewId="0">
      <selection activeCell="G13" sqref="G13"/>
    </sheetView>
  </sheetViews>
  <sheetFormatPr baseColWidth="10" defaultColWidth="10.85546875" defaultRowHeight="15" x14ac:dyDescent="0.25"/>
  <cols>
    <col min="1" max="1" width="4.140625" style="1" customWidth="1"/>
    <col min="2" max="2" width="25.5703125" style="1" customWidth="1"/>
    <col min="3" max="3" width="8.140625" style="1" customWidth="1"/>
    <col min="4" max="4" width="44.28515625" style="1" bestFit="1" customWidth="1"/>
    <col min="5" max="5" width="18.42578125" style="1" customWidth="1"/>
    <col min="6" max="6" width="24.42578125" style="1" customWidth="1"/>
    <col min="7" max="7" width="26.28515625" style="1" customWidth="1"/>
    <col min="8" max="8" width="12.7109375" style="1" customWidth="1"/>
    <col min="9" max="9" width="18.42578125" style="1" customWidth="1"/>
    <col min="10" max="10" width="15.85546875" style="1" customWidth="1"/>
    <col min="11" max="11" width="12.5703125" style="1" customWidth="1"/>
    <col min="12" max="14" width="7.7109375" style="1" bestFit="1" customWidth="1"/>
    <col min="15" max="15" width="22.5703125" style="1" customWidth="1"/>
    <col min="16" max="16" width="17.85546875" style="1" customWidth="1"/>
    <col min="17" max="17" width="19.7109375" style="1" customWidth="1"/>
    <col min="18" max="18" width="21.7109375" style="1" customWidth="1"/>
    <col min="19" max="19" width="25.42578125" style="1" customWidth="1"/>
    <col min="20" max="22" width="16.5703125" style="1" customWidth="1"/>
    <col min="23" max="23" width="40.28515625" style="1" customWidth="1"/>
    <col min="24" max="27" width="16.5703125" style="1" customWidth="1"/>
    <col min="28" max="28" width="33.42578125" style="1" customWidth="1"/>
    <col min="29" max="32" width="16.5703125" style="1" customWidth="1"/>
    <col min="33" max="33" width="43.7109375" style="1" customWidth="1"/>
    <col min="34" max="34" width="16.5703125" style="1" customWidth="1"/>
    <col min="35" max="36" width="22" style="1" customWidth="1"/>
    <col min="37" max="37" width="16.5703125" style="1" customWidth="1"/>
    <col min="38" max="38" width="34.85546875" style="1" customWidth="1"/>
    <col min="39" max="41" width="16.5703125" style="1" customWidth="1"/>
    <col min="42" max="42" width="21.5703125" style="1" customWidth="1"/>
    <col min="43" max="43" width="39.42578125" style="1" customWidth="1"/>
    <col min="44" max="16384" width="10.85546875" style="1"/>
  </cols>
  <sheetData>
    <row r="1" spans="1:43" s="30" customFormat="1" ht="70.5" customHeight="1" x14ac:dyDescent="0.25">
      <c r="A1" s="73" t="s">
        <v>0</v>
      </c>
      <c r="B1" s="74"/>
      <c r="C1" s="74"/>
      <c r="D1" s="74"/>
      <c r="E1" s="74"/>
      <c r="F1" s="74"/>
      <c r="G1" s="74"/>
      <c r="H1" s="74"/>
      <c r="I1" s="74"/>
      <c r="J1" s="74"/>
      <c r="K1" s="75" t="s">
        <v>1</v>
      </c>
      <c r="L1" s="75"/>
      <c r="M1" s="75"/>
      <c r="N1" s="75"/>
      <c r="O1" s="75"/>
    </row>
    <row r="2" spans="1:43" s="32" customFormat="1" ht="23.45" customHeight="1" x14ac:dyDescent="0.25">
      <c r="A2" s="77" t="s">
        <v>2</v>
      </c>
      <c r="B2" s="78"/>
      <c r="C2" s="78"/>
      <c r="D2" s="78"/>
      <c r="E2" s="78"/>
      <c r="F2" s="78"/>
      <c r="G2" s="78"/>
      <c r="H2" s="78"/>
      <c r="I2" s="78"/>
      <c r="J2" s="78"/>
      <c r="K2" s="31"/>
      <c r="L2" s="31"/>
      <c r="M2" s="31"/>
      <c r="N2" s="31"/>
      <c r="O2" s="31"/>
    </row>
    <row r="3" spans="1:43" s="30" customFormat="1" x14ac:dyDescent="0.25"/>
    <row r="4" spans="1:43" s="30" customFormat="1" ht="29.1" customHeight="1" x14ac:dyDescent="0.25">
      <c r="A4" s="79" t="s">
        <v>3</v>
      </c>
      <c r="B4" s="80"/>
      <c r="C4" s="85" t="s">
        <v>4</v>
      </c>
      <c r="D4" s="86"/>
      <c r="E4" s="69" t="s">
        <v>5</v>
      </c>
      <c r="F4" s="70"/>
      <c r="G4" s="70"/>
      <c r="H4" s="70"/>
      <c r="I4" s="70"/>
      <c r="J4" s="71"/>
    </row>
    <row r="5" spans="1:43" s="30" customFormat="1" ht="15" customHeight="1" x14ac:dyDescent="0.25">
      <c r="A5" s="81"/>
      <c r="B5" s="82"/>
      <c r="C5" s="87"/>
      <c r="D5" s="88"/>
      <c r="E5" s="2" t="s">
        <v>6</v>
      </c>
      <c r="F5" s="2" t="s">
        <v>7</v>
      </c>
      <c r="G5" s="69" t="s">
        <v>8</v>
      </c>
      <c r="H5" s="70"/>
      <c r="I5" s="70"/>
      <c r="J5" s="71"/>
    </row>
    <row r="6" spans="1:43" s="30" customFormat="1" x14ac:dyDescent="0.25">
      <c r="A6" s="81"/>
      <c r="B6" s="82"/>
      <c r="C6" s="87"/>
      <c r="D6" s="88"/>
      <c r="E6" s="33">
        <v>1</v>
      </c>
      <c r="F6" s="33" t="s">
        <v>9</v>
      </c>
      <c r="G6" s="72" t="s">
        <v>118</v>
      </c>
      <c r="H6" s="72"/>
      <c r="I6" s="72"/>
      <c r="J6" s="72"/>
    </row>
    <row r="7" spans="1:43" s="30" customFormat="1" x14ac:dyDescent="0.25">
      <c r="A7" s="81"/>
      <c r="B7" s="82"/>
      <c r="C7" s="87"/>
      <c r="D7" s="88"/>
      <c r="E7" s="33"/>
      <c r="F7" s="33"/>
      <c r="G7" s="72"/>
      <c r="H7" s="72"/>
      <c r="I7" s="72"/>
      <c r="J7" s="72"/>
    </row>
    <row r="8" spans="1:43" s="30" customFormat="1" x14ac:dyDescent="0.25">
      <c r="A8" s="83"/>
      <c r="B8" s="84"/>
      <c r="C8" s="89"/>
      <c r="D8" s="90"/>
      <c r="E8" s="33"/>
      <c r="F8" s="33"/>
      <c r="G8" s="72"/>
      <c r="H8" s="72"/>
      <c r="I8" s="72"/>
      <c r="J8" s="72"/>
    </row>
    <row r="9" spans="1:43" s="30" customFormat="1" x14ac:dyDescent="0.25"/>
    <row r="10" spans="1:43" ht="14.45" customHeight="1" x14ac:dyDescent="0.25">
      <c r="A10" s="68" t="s">
        <v>10</v>
      </c>
      <c r="B10" s="68"/>
      <c r="C10" s="68" t="s">
        <v>11</v>
      </c>
      <c r="D10" s="68"/>
      <c r="E10" s="68"/>
      <c r="F10" s="76" t="s">
        <v>12</v>
      </c>
      <c r="G10" s="76"/>
      <c r="H10" s="76"/>
      <c r="I10" s="76"/>
      <c r="J10" s="76"/>
      <c r="K10" s="76"/>
      <c r="L10" s="76"/>
      <c r="M10" s="76"/>
      <c r="N10" s="76"/>
      <c r="O10" s="76"/>
      <c r="P10" s="76"/>
      <c r="Q10" s="68" t="s">
        <v>13</v>
      </c>
      <c r="R10" s="68"/>
      <c r="S10" s="68"/>
      <c r="T10" s="91" t="s">
        <v>14</v>
      </c>
      <c r="U10" s="92"/>
      <c r="V10" s="92"/>
      <c r="W10" s="92"/>
      <c r="X10" s="93"/>
      <c r="Y10" s="97" t="s">
        <v>15</v>
      </c>
      <c r="Z10" s="98"/>
      <c r="AA10" s="98"/>
      <c r="AB10" s="98"/>
      <c r="AC10" s="99"/>
      <c r="AD10" s="103" t="s">
        <v>16</v>
      </c>
      <c r="AE10" s="104"/>
      <c r="AF10" s="104"/>
      <c r="AG10" s="104"/>
      <c r="AH10" s="105"/>
      <c r="AI10" s="109" t="s">
        <v>17</v>
      </c>
      <c r="AJ10" s="110"/>
      <c r="AK10" s="110"/>
      <c r="AL10" s="110"/>
      <c r="AM10" s="111"/>
      <c r="AN10" s="115" t="s">
        <v>18</v>
      </c>
      <c r="AO10" s="116"/>
      <c r="AP10" s="116"/>
      <c r="AQ10" s="117"/>
    </row>
    <row r="11" spans="1:43" ht="14.45" customHeight="1" x14ac:dyDescent="0.25">
      <c r="A11" s="68"/>
      <c r="B11" s="68"/>
      <c r="C11" s="68"/>
      <c r="D11" s="68"/>
      <c r="E11" s="68"/>
      <c r="F11" s="76"/>
      <c r="G11" s="76"/>
      <c r="H11" s="76"/>
      <c r="I11" s="76"/>
      <c r="J11" s="76"/>
      <c r="K11" s="76"/>
      <c r="L11" s="76"/>
      <c r="M11" s="76"/>
      <c r="N11" s="76"/>
      <c r="O11" s="76"/>
      <c r="P11" s="76"/>
      <c r="Q11" s="68"/>
      <c r="R11" s="68"/>
      <c r="S11" s="68"/>
      <c r="T11" s="94"/>
      <c r="U11" s="95"/>
      <c r="V11" s="95"/>
      <c r="W11" s="95"/>
      <c r="X11" s="96"/>
      <c r="Y11" s="100"/>
      <c r="Z11" s="101"/>
      <c r="AA11" s="101"/>
      <c r="AB11" s="101"/>
      <c r="AC11" s="102"/>
      <c r="AD11" s="106"/>
      <c r="AE11" s="107"/>
      <c r="AF11" s="107"/>
      <c r="AG11" s="107"/>
      <c r="AH11" s="108"/>
      <c r="AI11" s="112"/>
      <c r="AJ11" s="113"/>
      <c r="AK11" s="113"/>
      <c r="AL11" s="113"/>
      <c r="AM11" s="114"/>
      <c r="AN11" s="118"/>
      <c r="AO11" s="119"/>
      <c r="AP11" s="119"/>
      <c r="AQ11" s="120"/>
    </row>
    <row r="12" spans="1:43" ht="45" x14ac:dyDescent="0.25">
      <c r="A12" s="2" t="s">
        <v>19</v>
      </c>
      <c r="B12" s="2" t="s">
        <v>20</v>
      </c>
      <c r="C12" s="2" t="s">
        <v>21</v>
      </c>
      <c r="D12" s="2" t="s">
        <v>22</v>
      </c>
      <c r="E12" s="2" t="s">
        <v>23</v>
      </c>
      <c r="F12" s="20" t="s">
        <v>24</v>
      </c>
      <c r="G12" s="20" t="s">
        <v>25</v>
      </c>
      <c r="H12" s="20" t="s">
        <v>26</v>
      </c>
      <c r="I12" s="20" t="s">
        <v>27</v>
      </c>
      <c r="J12" s="20" t="s">
        <v>28</v>
      </c>
      <c r="K12" s="20" t="s">
        <v>29</v>
      </c>
      <c r="L12" s="20" t="s">
        <v>30</v>
      </c>
      <c r="M12" s="20" t="s">
        <v>31</v>
      </c>
      <c r="N12" s="20" t="s">
        <v>32</v>
      </c>
      <c r="O12" s="20" t="s">
        <v>33</v>
      </c>
      <c r="P12" s="20" t="s">
        <v>34</v>
      </c>
      <c r="Q12" s="2" t="s">
        <v>35</v>
      </c>
      <c r="R12" s="2" t="s">
        <v>36</v>
      </c>
      <c r="S12" s="2" t="s">
        <v>37</v>
      </c>
      <c r="T12" s="3" t="s">
        <v>38</v>
      </c>
      <c r="U12" s="3" t="s">
        <v>39</v>
      </c>
      <c r="V12" s="3" t="s">
        <v>40</v>
      </c>
      <c r="W12" s="3" t="s">
        <v>41</v>
      </c>
      <c r="X12" s="3" t="s">
        <v>42</v>
      </c>
      <c r="Y12" s="23" t="s">
        <v>38</v>
      </c>
      <c r="Z12" s="23" t="s">
        <v>39</v>
      </c>
      <c r="AA12" s="23" t="s">
        <v>40</v>
      </c>
      <c r="AB12" s="23" t="s">
        <v>41</v>
      </c>
      <c r="AC12" s="23" t="s">
        <v>42</v>
      </c>
      <c r="AD12" s="24" t="s">
        <v>38</v>
      </c>
      <c r="AE12" s="24" t="s">
        <v>39</v>
      </c>
      <c r="AF12" s="24" t="s">
        <v>40</v>
      </c>
      <c r="AG12" s="24" t="s">
        <v>41</v>
      </c>
      <c r="AH12" s="24" t="s">
        <v>42</v>
      </c>
      <c r="AI12" s="25" t="s">
        <v>38</v>
      </c>
      <c r="AJ12" s="25" t="s">
        <v>39</v>
      </c>
      <c r="AK12" s="25" t="s">
        <v>40</v>
      </c>
      <c r="AL12" s="25" t="s">
        <v>41</v>
      </c>
      <c r="AM12" s="25" t="s">
        <v>42</v>
      </c>
      <c r="AN12" s="4" t="s">
        <v>38</v>
      </c>
      <c r="AO12" s="4" t="s">
        <v>39</v>
      </c>
      <c r="AP12" s="4" t="s">
        <v>40</v>
      </c>
      <c r="AQ12" s="4" t="s">
        <v>41</v>
      </c>
    </row>
    <row r="13" spans="1:43" s="28" customFormat="1" ht="135" x14ac:dyDescent="0.25">
      <c r="A13" s="22">
        <v>7</v>
      </c>
      <c r="B13" s="21" t="s">
        <v>43</v>
      </c>
      <c r="C13" s="26">
        <v>1</v>
      </c>
      <c r="D13" s="21" t="s">
        <v>44</v>
      </c>
      <c r="E13" s="21" t="s">
        <v>45</v>
      </c>
      <c r="F13" s="21" t="s">
        <v>46</v>
      </c>
      <c r="G13" s="21" t="s">
        <v>47</v>
      </c>
      <c r="H13" s="33" t="s">
        <v>48</v>
      </c>
      <c r="I13" s="21" t="s">
        <v>49</v>
      </c>
      <c r="J13" s="29" t="s">
        <v>50</v>
      </c>
      <c r="K13" s="34" t="s">
        <v>51</v>
      </c>
      <c r="L13" s="34">
        <v>3</v>
      </c>
      <c r="M13" s="34">
        <v>3</v>
      </c>
      <c r="N13" s="34">
        <v>2</v>
      </c>
      <c r="O13" s="34">
        <v>8</v>
      </c>
      <c r="P13" s="21" t="s">
        <v>52</v>
      </c>
      <c r="Q13" s="21" t="s">
        <v>53</v>
      </c>
      <c r="R13" s="21" t="s">
        <v>54</v>
      </c>
      <c r="S13" s="21" t="s">
        <v>55</v>
      </c>
      <c r="T13" s="27" t="str">
        <f>K13</f>
        <v>No programada</v>
      </c>
      <c r="U13" s="21"/>
      <c r="V13" s="21" t="e">
        <f>IF(U13/T13&gt;100%,100%,U13/T13)</f>
        <v>#VALUE!</v>
      </c>
      <c r="W13" s="21"/>
      <c r="X13" s="21"/>
      <c r="Y13" s="27">
        <f t="shared" ref="Y13:Y16" si="0">L13</f>
        <v>3</v>
      </c>
      <c r="Z13" s="21"/>
      <c r="AA13" s="21">
        <f>IF(Z13/Y13&gt;100%,100%,Z13/Y13)</f>
        <v>0</v>
      </c>
      <c r="AB13" s="21"/>
      <c r="AC13" s="21"/>
      <c r="AD13" s="27">
        <f t="shared" ref="AD13:AD16" si="1">M13</f>
        <v>3</v>
      </c>
      <c r="AE13" s="21"/>
      <c r="AF13" s="21">
        <f>IF(AE13/AD13&gt;100%,100%,AE13/AD13)</f>
        <v>0</v>
      </c>
      <c r="AG13" s="21"/>
      <c r="AH13" s="21"/>
      <c r="AI13" s="27">
        <f t="shared" ref="AI13:AI16" si="2">N13</f>
        <v>2</v>
      </c>
      <c r="AJ13" s="21"/>
      <c r="AK13" s="21">
        <f>IF(AJ13/AI13&gt;100%,100%,AJ13/AI13)</f>
        <v>0</v>
      </c>
      <c r="AL13" s="21"/>
      <c r="AM13" s="21"/>
      <c r="AN13" s="21">
        <f t="shared" ref="AN13:AN16" si="3">O13</f>
        <v>8</v>
      </c>
      <c r="AO13" s="21"/>
      <c r="AP13" s="21">
        <f>IF(AO13/AN13&gt;100%,100%,AO13/AN13)</f>
        <v>0</v>
      </c>
      <c r="AQ13" s="21"/>
    </row>
    <row r="14" spans="1:43" s="28" customFormat="1" ht="165" x14ac:dyDescent="0.25">
      <c r="A14" s="22">
        <v>7</v>
      </c>
      <c r="B14" s="21" t="s">
        <v>43</v>
      </c>
      <c r="C14" s="26">
        <v>2</v>
      </c>
      <c r="D14" s="21" t="s">
        <v>56</v>
      </c>
      <c r="E14" s="21" t="s">
        <v>45</v>
      </c>
      <c r="F14" s="21" t="s">
        <v>46</v>
      </c>
      <c r="G14" s="21" t="s">
        <v>57</v>
      </c>
      <c r="H14" s="33" t="s">
        <v>48</v>
      </c>
      <c r="I14" s="21" t="s">
        <v>49</v>
      </c>
      <c r="J14" s="29" t="s">
        <v>50</v>
      </c>
      <c r="K14" s="34" t="s">
        <v>51</v>
      </c>
      <c r="L14" s="34">
        <v>3</v>
      </c>
      <c r="M14" s="34">
        <v>3</v>
      </c>
      <c r="N14" s="34">
        <v>2</v>
      </c>
      <c r="O14" s="34">
        <v>8</v>
      </c>
      <c r="P14" s="21" t="s">
        <v>52</v>
      </c>
      <c r="Q14" s="21" t="s">
        <v>58</v>
      </c>
      <c r="R14" s="21" t="s">
        <v>54</v>
      </c>
      <c r="S14" s="21" t="s">
        <v>55</v>
      </c>
      <c r="T14" s="27" t="str">
        <f t="shared" ref="T14:T16" si="4">K14</f>
        <v>No programada</v>
      </c>
      <c r="U14" s="21"/>
      <c r="V14" s="21" t="e">
        <f t="shared" ref="V14:V16" si="5">IF(U14/T14&gt;100%,100%,U14/T14)</f>
        <v>#VALUE!</v>
      </c>
      <c r="W14" s="21"/>
      <c r="X14" s="21"/>
      <c r="Y14" s="27">
        <f t="shared" si="0"/>
        <v>3</v>
      </c>
      <c r="Z14" s="21"/>
      <c r="AA14" s="21">
        <f t="shared" ref="AA14:AA16" si="6">IF(Z14/Y14&gt;100%,100%,Z14/Y14)</f>
        <v>0</v>
      </c>
      <c r="AB14" s="21"/>
      <c r="AC14" s="21"/>
      <c r="AD14" s="27">
        <f t="shared" si="1"/>
        <v>3</v>
      </c>
      <c r="AE14" s="21"/>
      <c r="AF14" s="21">
        <f t="shared" ref="AF14:AF16" si="7">IF(AE14/AD14&gt;100%,100%,AE14/AD14)</f>
        <v>0</v>
      </c>
      <c r="AG14" s="21"/>
      <c r="AH14" s="21"/>
      <c r="AI14" s="27">
        <f t="shared" si="2"/>
        <v>2</v>
      </c>
      <c r="AJ14" s="21"/>
      <c r="AK14" s="21">
        <f t="shared" ref="AK14:AK16" si="8">IF(AJ14/AI14&gt;100%,100%,AJ14/AI14)</f>
        <v>0</v>
      </c>
      <c r="AL14" s="21"/>
      <c r="AM14" s="21"/>
      <c r="AN14" s="21">
        <f t="shared" si="3"/>
        <v>8</v>
      </c>
      <c r="AO14" s="21"/>
      <c r="AP14" s="21">
        <f t="shared" ref="AP14:AP16" si="9">IF(AO14/AN14&gt;100%,100%,AO14/AN14)</f>
        <v>0</v>
      </c>
      <c r="AQ14" s="21"/>
    </row>
    <row r="15" spans="1:43" s="28" customFormat="1" ht="105" x14ac:dyDescent="0.25">
      <c r="A15" s="22">
        <v>7</v>
      </c>
      <c r="B15" s="21" t="s">
        <v>43</v>
      </c>
      <c r="C15" s="26">
        <v>3</v>
      </c>
      <c r="D15" s="21" t="s">
        <v>59</v>
      </c>
      <c r="E15" s="21" t="s">
        <v>45</v>
      </c>
      <c r="F15" s="21" t="s">
        <v>60</v>
      </c>
      <c r="G15" s="22" t="s">
        <v>61</v>
      </c>
      <c r="H15" s="33" t="s">
        <v>62</v>
      </c>
      <c r="I15" s="21" t="s">
        <v>63</v>
      </c>
      <c r="J15" s="29" t="s">
        <v>64</v>
      </c>
      <c r="K15" s="34" t="s">
        <v>51</v>
      </c>
      <c r="L15" s="37" t="s">
        <v>65</v>
      </c>
      <c r="M15" s="37" t="s">
        <v>65</v>
      </c>
      <c r="N15" s="36" t="s">
        <v>66</v>
      </c>
      <c r="O15" s="37" t="s">
        <v>65</v>
      </c>
      <c r="P15" s="21" t="s">
        <v>52</v>
      </c>
      <c r="Q15" s="21" t="s">
        <v>67</v>
      </c>
      <c r="R15" s="21" t="s">
        <v>54</v>
      </c>
      <c r="S15" s="21" t="s">
        <v>55</v>
      </c>
      <c r="T15" s="27" t="str">
        <f t="shared" si="4"/>
        <v>No programada</v>
      </c>
      <c r="U15" s="21"/>
      <c r="V15" s="21" t="e">
        <f t="shared" si="5"/>
        <v>#VALUE!</v>
      </c>
      <c r="W15" s="21"/>
      <c r="X15" s="21"/>
      <c r="Y15" s="35" t="str">
        <f>L15</f>
        <v xml:space="preserve">
100%</v>
      </c>
      <c r="Z15" s="21"/>
      <c r="AA15" s="21" t="e">
        <f t="shared" si="6"/>
        <v>#VALUE!</v>
      </c>
      <c r="AB15" s="21"/>
      <c r="AC15" s="21"/>
      <c r="AD15" s="35" t="str">
        <f t="shared" si="1"/>
        <v xml:space="preserve">
100%</v>
      </c>
      <c r="AE15" s="21"/>
      <c r="AF15" s="21" t="e">
        <f t="shared" si="7"/>
        <v>#VALUE!</v>
      </c>
      <c r="AG15" s="21"/>
      <c r="AH15" s="21"/>
      <c r="AI15" s="35" t="str">
        <f t="shared" si="2"/>
        <v xml:space="preserve">
100%</v>
      </c>
      <c r="AJ15" s="21"/>
      <c r="AK15" s="21" t="e">
        <f t="shared" si="8"/>
        <v>#VALUE!</v>
      </c>
      <c r="AL15" s="21"/>
      <c r="AM15" s="21"/>
      <c r="AN15" s="21" t="str">
        <f t="shared" si="3"/>
        <v xml:space="preserve">
100%</v>
      </c>
      <c r="AO15" s="21"/>
      <c r="AP15" s="21" t="e">
        <f t="shared" si="9"/>
        <v>#VALUE!</v>
      </c>
      <c r="AQ15" s="21"/>
    </row>
    <row r="16" spans="1:43" s="28" customFormat="1" ht="105" x14ac:dyDescent="0.25">
      <c r="A16" s="22">
        <v>7</v>
      </c>
      <c r="B16" s="21" t="s">
        <v>43</v>
      </c>
      <c r="C16" s="26">
        <v>4</v>
      </c>
      <c r="D16" s="29" t="s">
        <v>68</v>
      </c>
      <c r="E16" s="21" t="s">
        <v>45</v>
      </c>
      <c r="F16" s="21" t="s">
        <v>69</v>
      </c>
      <c r="G16" s="22" t="s">
        <v>70</v>
      </c>
      <c r="H16" s="33" t="s">
        <v>71</v>
      </c>
      <c r="I16" s="29" t="s">
        <v>72</v>
      </c>
      <c r="J16" s="29" t="s">
        <v>73</v>
      </c>
      <c r="K16" s="34" t="s">
        <v>51</v>
      </c>
      <c r="L16" s="37" t="s">
        <v>65</v>
      </c>
      <c r="M16" s="37" t="s">
        <v>65</v>
      </c>
      <c r="N16" s="37" t="s">
        <v>65</v>
      </c>
      <c r="O16" s="37" t="s">
        <v>65</v>
      </c>
      <c r="P16" s="21" t="s">
        <v>52</v>
      </c>
      <c r="Q16" s="21" t="s">
        <v>67</v>
      </c>
      <c r="R16" s="21" t="s">
        <v>54</v>
      </c>
      <c r="S16" s="21" t="s">
        <v>55</v>
      </c>
      <c r="T16" s="27" t="str">
        <f t="shared" si="4"/>
        <v>No programada</v>
      </c>
      <c r="U16" s="21"/>
      <c r="V16" s="21" t="e">
        <f t="shared" si="5"/>
        <v>#VALUE!</v>
      </c>
      <c r="W16" s="21"/>
      <c r="X16" s="21"/>
      <c r="Y16" s="27" t="str">
        <f t="shared" si="0"/>
        <v xml:space="preserve">
100%</v>
      </c>
      <c r="Z16" s="21"/>
      <c r="AA16" s="21" t="e">
        <f t="shared" si="6"/>
        <v>#VALUE!</v>
      </c>
      <c r="AB16" s="21"/>
      <c r="AC16" s="21"/>
      <c r="AD16" s="27" t="str">
        <f t="shared" si="1"/>
        <v xml:space="preserve">
100%</v>
      </c>
      <c r="AE16" s="21"/>
      <c r="AF16" s="21" t="e">
        <f t="shared" si="7"/>
        <v>#VALUE!</v>
      </c>
      <c r="AG16" s="21"/>
      <c r="AH16" s="21"/>
      <c r="AI16" s="27" t="str">
        <f t="shared" si="2"/>
        <v xml:space="preserve">
100%</v>
      </c>
      <c r="AJ16" s="21"/>
      <c r="AK16" s="21" t="e">
        <f t="shared" si="8"/>
        <v>#VALUE!</v>
      </c>
      <c r="AL16" s="21"/>
      <c r="AM16" s="21"/>
      <c r="AN16" s="21" t="str">
        <f t="shared" si="3"/>
        <v xml:space="preserve">
100%</v>
      </c>
      <c r="AO16" s="21"/>
      <c r="AP16" s="21" t="e">
        <f t="shared" si="9"/>
        <v>#VALUE!</v>
      </c>
      <c r="AQ16" s="21"/>
    </row>
    <row r="17" spans="1:43" s="5" customFormat="1" ht="15.75" x14ac:dyDescent="0.25">
      <c r="A17" s="10"/>
      <c r="B17" s="10"/>
      <c r="C17" s="10"/>
      <c r="D17" s="13" t="s">
        <v>74</v>
      </c>
      <c r="E17" s="10"/>
      <c r="F17" s="10"/>
      <c r="G17" s="10"/>
      <c r="H17" s="10"/>
      <c r="I17" s="10"/>
      <c r="J17" s="10"/>
      <c r="K17" s="15"/>
      <c r="L17" s="15"/>
      <c r="M17" s="15"/>
      <c r="N17" s="15"/>
      <c r="O17" s="15"/>
      <c r="P17" s="10"/>
      <c r="Q17" s="10"/>
      <c r="R17" s="10"/>
      <c r="S17" s="10"/>
      <c r="T17" s="15"/>
      <c r="U17" s="15"/>
      <c r="V17" s="15" t="e">
        <f>AVERAGE(V13:V16)*80%</f>
        <v>#VALUE!</v>
      </c>
      <c r="W17" s="15"/>
      <c r="X17" s="15"/>
      <c r="Y17" s="15"/>
      <c r="Z17" s="15"/>
      <c r="AA17" s="15" t="e">
        <f>AVERAGE(AA13:AA16)*80%</f>
        <v>#VALUE!</v>
      </c>
      <c r="AB17" s="15"/>
      <c r="AC17" s="15"/>
      <c r="AD17" s="15"/>
      <c r="AE17" s="15"/>
      <c r="AF17" s="15" t="e">
        <f>AVERAGE(AF13:AF16)*80%</f>
        <v>#VALUE!</v>
      </c>
      <c r="AG17" s="15"/>
      <c r="AH17" s="15"/>
      <c r="AI17" s="15"/>
      <c r="AJ17" s="15"/>
      <c r="AK17" s="15" t="e">
        <f>AVERAGE(AK13:AK16)*80%</f>
        <v>#VALUE!</v>
      </c>
      <c r="AL17" s="10"/>
      <c r="AM17" s="10"/>
      <c r="AN17" s="16"/>
      <c r="AO17" s="16"/>
      <c r="AP17" s="15" t="e">
        <f>AVERAGE(AP13:AP16)*80%</f>
        <v>#VALUE!</v>
      </c>
      <c r="AQ17" s="10"/>
    </row>
    <row r="18" spans="1:43" s="28" customFormat="1" ht="105" x14ac:dyDescent="0.25">
      <c r="A18" s="39">
        <v>7</v>
      </c>
      <c r="B18" s="38" t="s">
        <v>43</v>
      </c>
      <c r="C18" s="39" t="s">
        <v>75</v>
      </c>
      <c r="D18" s="50" t="s">
        <v>76</v>
      </c>
      <c r="E18" s="40" t="s">
        <v>77</v>
      </c>
      <c r="F18" s="40" t="s">
        <v>78</v>
      </c>
      <c r="G18" s="40" t="s">
        <v>79</v>
      </c>
      <c r="H18" s="41" t="s">
        <v>80</v>
      </c>
      <c r="I18" s="42" t="s">
        <v>81</v>
      </c>
      <c r="J18" s="40" t="s">
        <v>78</v>
      </c>
      <c r="K18" s="43" t="s">
        <v>51</v>
      </c>
      <c r="L18" s="43">
        <v>0.8</v>
      </c>
      <c r="M18" s="43" t="s">
        <v>51</v>
      </c>
      <c r="N18" s="43">
        <v>0.8</v>
      </c>
      <c r="O18" s="43">
        <v>0.8</v>
      </c>
      <c r="P18" s="40" t="s">
        <v>52</v>
      </c>
      <c r="Q18" s="44" t="s">
        <v>82</v>
      </c>
      <c r="R18" s="44" t="s">
        <v>83</v>
      </c>
      <c r="S18" s="44" t="s">
        <v>84</v>
      </c>
      <c r="T18" s="58" t="str">
        <f>K18</f>
        <v>No programada</v>
      </c>
      <c r="U18" s="62" t="s">
        <v>51</v>
      </c>
      <c r="V18" s="62" t="s">
        <v>51</v>
      </c>
      <c r="W18" s="49" t="s">
        <v>51</v>
      </c>
      <c r="X18" s="49" t="s">
        <v>51</v>
      </c>
      <c r="Y18" s="65">
        <f>L18</f>
        <v>0.8</v>
      </c>
      <c r="Z18" s="67"/>
      <c r="AA18" s="60">
        <f t="shared" ref="AA18:AA22" si="10">IF(Z18/Y18&gt;100%,100%,Z18/Y18)</f>
        <v>0</v>
      </c>
      <c r="AB18" s="40"/>
      <c r="AC18" s="40"/>
      <c r="AD18" s="58" t="str">
        <f>U18</f>
        <v>No programada</v>
      </c>
      <c r="AE18" s="62" t="s">
        <v>51</v>
      </c>
      <c r="AF18" s="62" t="s">
        <v>51</v>
      </c>
      <c r="AG18" s="49" t="s">
        <v>51</v>
      </c>
      <c r="AH18" s="49" t="s">
        <v>51</v>
      </c>
      <c r="AI18" s="65">
        <f>N18</f>
        <v>0.8</v>
      </c>
      <c r="AJ18" s="45"/>
      <c r="AK18" s="60">
        <f t="shared" ref="AK18:AK22" si="11">IF(AJ18/AI18&gt;100%,100%,AJ18/AI18)</f>
        <v>0</v>
      </c>
      <c r="AL18" s="40"/>
      <c r="AM18" s="40"/>
      <c r="AN18" s="58">
        <f>O18</f>
        <v>0.8</v>
      </c>
      <c r="AO18" s="59"/>
      <c r="AP18" s="60">
        <f t="shared" ref="AP18:AP22" si="12">IF(AO18/AN18&gt;100%,100%,AO18/AN18)</f>
        <v>0</v>
      </c>
      <c r="AQ18" s="45"/>
    </row>
    <row r="19" spans="1:43" s="28" customFormat="1" ht="105" x14ac:dyDescent="0.25">
      <c r="A19" s="39">
        <v>7</v>
      </c>
      <c r="B19" s="38" t="s">
        <v>43</v>
      </c>
      <c r="C19" s="39" t="s">
        <v>85</v>
      </c>
      <c r="D19" s="38" t="s">
        <v>86</v>
      </c>
      <c r="E19" s="40" t="s">
        <v>77</v>
      </c>
      <c r="F19" s="40" t="s">
        <v>87</v>
      </c>
      <c r="G19" s="40" t="s">
        <v>88</v>
      </c>
      <c r="H19" s="41" t="s">
        <v>89</v>
      </c>
      <c r="I19" s="42" t="s">
        <v>81</v>
      </c>
      <c r="J19" s="40" t="s">
        <v>87</v>
      </c>
      <c r="K19" s="46">
        <v>0.06</v>
      </c>
      <c r="L19" s="46">
        <v>0.5</v>
      </c>
      <c r="M19" s="46">
        <v>0.25</v>
      </c>
      <c r="N19" s="46">
        <v>0.19</v>
      </c>
      <c r="O19" s="46">
        <f>SUM(K19:N19)</f>
        <v>1</v>
      </c>
      <c r="P19" s="40" t="s">
        <v>52</v>
      </c>
      <c r="Q19" s="44" t="s">
        <v>90</v>
      </c>
      <c r="R19" s="44" t="s">
        <v>91</v>
      </c>
      <c r="S19" s="44" t="s">
        <v>84</v>
      </c>
      <c r="T19" s="58">
        <f t="shared" ref="T19:T22" si="13">K19</f>
        <v>0.06</v>
      </c>
      <c r="U19" s="59"/>
      <c r="V19" s="60">
        <f t="shared" ref="V19:V22" si="14">IF(U19/T19&gt;100%,100%,U19/T19)</f>
        <v>0</v>
      </c>
      <c r="W19" s="45"/>
      <c r="X19" s="40"/>
      <c r="Y19" s="65">
        <f t="shared" ref="Y19:Y20" si="15">L19</f>
        <v>0.5</v>
      </c>
      <c r="Z19" s="58"/>
      <c r="AA19" s="60">
        <f t="shared" si="10"/>
        <v>0</v>
      </c>
      <c r="AB19" s="40"/>
      <c r="AC19" s="40"/>
      <c r="AD19" s="65">
        <f>M19</f>
        <v>0.25</v>
      </c>
      <c r="AE19" s="45"/>
      <c r="AF19" s="60">
        <f t="shared" ref="AF19" si="16">IF(AE19/AD19&gt;100%,100%,AE19/AD19)</f>
        <v>0</v>
      </c>
      <c r="AG19" s="40"/>
      <c r="AH19" s="40"/>
      <c r="AI19" s="65">
        <f t="shared" ref="AI19:AI20" si="17">N19</f>
        <v>0.19</v>
      </c>
      <c r="AJ19" s="45"/>
      <c r="AK19" s="60">
        <f t="shared" si="11"/>
        <v>0</v>
      </c>
      <c r="AL19" s="40"/>
      <c r="AM19" s="40"/>
      <c r="AN19" s="58">
        <f t="shared" ref="AN19:AN22" si="18">O19</f>
        <v>1</v>
      </c>
      <c r="AO19" s="61"/>
      <c r="AP19" s="60">
        <f t="shared" si="12"/>
        <v>0</v>
      </c>
      <c r="AQ19" s="45"/>
    </row>
    <row r="20" spans="1:43" s="28" customFormat="1" ht="105" x14ac:dyDescent="0.25">
      <c r="A20" s="39">
        <v>7</v>
      </c>
      <c r="B20" s="38" t="s">
        <v>43</v>
      </c>
      <c r="C20" s="39" t="s">
        <v>92</v>
      </c>
      <c r="D20" s="38" t="s">
        <v>93</v>
      </c>
      <c r="E20" s="40" t="s">
        <v>77</v>
      </c>
      <c r="F20" s="40" t="s">
        <v>94</v>
      </c>
      <c r="G20" s="40" t="s">
        <v>95</v>
      </c>
      <c r="H20" s="40" t="s">
        <v>96</v>
      </c>
      <c r="I20" s="42" t="s">
        <v>49</v>
      </c>
      <c r="J20" s="40" t="s">
        <v>94</v>
      </c>
      <c r="K20" s="47">
        <v>0</v>
      </c>
      <c r="L20" s="47">
        <v>1</v>
      </c>
      <c r="M20" s="47">
        <v>0</v>
      </c>
      <c r="N20" s="47">
        <v>1</v>
      </c>
      <c r="O20" s="47">
        <v>2</v>
      </c>
      <c r="P20" s="40" t="s">
        <v>52</v>
      </c>
      <c r="Q20" s="44" t="s">
        <v>97</v>
      </c>
      <c r="R20" s="44" t="s">
        <v>97</v>
      </c>
      <c r="S20" s="40" t="s">
        <v>98</v>
      </c>
      <c r="T20" s="62" t="s">
        <v>51</v>
      </c>
      <c r="U20" s="62" t="s">
        <v>51</v>
      </c>
      <c r="V20" s="62" t="s">
        <v>51</v>
      </c>
      <c r="W20" s="49" t="s">
        <v>51</v>
      </c>
      <c r="X20" s="49" t="s">
        <v>51</v>
      </c>
      <c r="Y20" s="66">
        <f t="shared" si="15"/>
        <v>1</v>
      </c>
      <c r="Z20" s="45"/>
      <c r="AA20" s="60">
        <f t="shared" si="10"/>
        <v>0</v>
      </c>
      <c r="AB20" s="48"/>
      <c r="AC20" s="40"/>
      <c r="AD20" s="62" t="s">
        <v>51</v>
      </c>
      <c r="AE20" s="62" t="s">
        <v>51</v>
      </c>
      <c r="AF20" s="62" t="s">
        <v>51</v>
      </c>
      <c r="AG20" s="49" t="s">
        <v>51</v>
      </c>
      <c r="AH20" s="49" t="s">
        <v>51</v>
      </c>
      <c r="AI20" s="66">
        <f t="shared" si="17"/>
        <v>1</v>
      </c>
      <c r="AJ20" s="45"/>
      <c r="AK20" s="60">
        <f t="shared" si="11"/>
        <v>0</v>
      </c>
      <c r="AL20" s="40"/>
      <c r="AM20" s="40"/>
      <c r="AN20" s="62">
        <f t="shared" si="18"/>
        <v>2</v>
      </c>
      <c r="AO20" s="62"/>
      <c r="AP20" s="60">
        <f t="shared" si="12"/>
        <v>0</v>
      </c>
      <c r="AQ20" s="45"/>
    </row>
    <row r="21" spans="1:43" s="28" customFormat="1" ht="90" x14ac:dyDescent="0.25">
      <c r="A21" s="51">
        <v>5</v>
      </c>
      <c r="B21" s="52" t="s">
        <v>99</v>
      </c>
      <c r="C21" s="53" t="s">
        <v>100</v>
      </c>
      <c r="D21" s="54" t="s">
        <v>101</v>
      </c>
      <c r="E21" s="54" t="s">
        <v>77</v>
      </c>
      <c r="F21" s="54" t="s">
        <v>102</v>
      </c>
      <c r="G21" s="54" t="s">
        <v>103</v>
      </c>
      <c r="H21" s="54" t="s">
        <v>104</v>
      </c>
      <c r="I21" s="54" t="s">
        <v>49</v>
      </c>
      <c r="J21" s="54" t="s">
        <v>102</v>
      </c>
      <c r="K21" s="55">
        <v>1</v>
      </c>
      <c r="L21" s="55">
        <v>0</v>
      </c>
      <c r="M21" s="55">
        <v>0</v>
      </c>
      <c r="N21" s="55">
        <v>0</v>
      </c>
      <c r="O21" s="55">
        <v>1</v>
      </c>
      <c r="P21" s="54" t="s">
        <v>52</v>
      </c>
      <c r="Q21" s="54" t="s">
        <v>105</v>
      </c>
      <c r="R21" s="54" t="s">
        <v>106</v>
      </c>
      <c r="S21" s="54" t="s">
        <v>107</v>
      </c>
      <c r="T21" s="58">
        <f t="shared" si="13"/>
        <v>1</v>
      </c>
      <c r="U21" s="64"/>
      <c r="V21" s="60">
        <f t="shared" si="14"/>
        <v>0</v>
      </c>
      <c r="W21" s="57"/>
      <c r="X21" s="56"/>
      <c r="Y21" s="62" t="s">
        <v>51</v>
      </c>
      <c r="Z21" s="62" t="s">
        <v>51</v>
      </c>
      <c r="AA21" s="62" t="s">
        <v>51</v>
      </c>
      <c r="AB21" s="49" t="s">
        <v>51</v>
      </c>
      <c r="AC21" s="49" t="s">
        <v>51</v>
      </c>
      <c r="AD21" s="62" t="s">
        <v>51</v>
      </c>
      <c r="AE21" s="62" t="s">
        <v>51</v>
      </c>
      <c r="AF21" s="62" t="s">
        <v>51</v>
      </c>
      <c r="AG21" s="49" t="s">
        <v>51</v>
      </c>
      <c r="AH21" s="49" t="s">
        <v>51</v>
      </c>
      <c r="AI21" s="62" t="s">
        <v>51</v>
      </c>
      <c r="AJ21" s="62" t="s">
        <v>51</v>
      </c>
      <c r="AK21" s="62" t="s">
        <v>51</v>
      </c>
      <c r="AL21" s="49" t="s">
        <v>51</v>
      </c>
      <c r="AM21" s="49" t="s">
        <v>51</v>
      </c>
      <c r="AN21" s="58">
        <f t="shared" si="18"/>
        <v>1</v>
      </c>
      <c r="AO21" s="63"/>
      <c r="AP21" s="60">
        <f t="shared" si="12"/>
        <v>0</v>
      </c>
      <c r="AQ21" s="57"/>
    </row>
    <row r="22" spans="1:43" s="28" customFormat="1" ht="165" x14ac:dyDescent="0.25">
      <c r="A22" s="51">
        <v>5</v>
      </c>
      <c r="B22" s="52" t="s">
        <v>99</v>
      </c>
      <c r="C22" s="53" t="s">
        <v>108</v>
      </c>
      <c r="D22" s="54" t="s">
        <v>109</v>
      </c>
      <c r="E22" s="54" t="s">
        <v>77</v>
      </c>
      <c r="F22" s="54" t="s">
        <v>110</v>
      </c>
      <c r="G22" s="54" t="s">
        <v>111</v>
      </c>
      <c r="H22" s="54" t="s">
        <v>96</v>
      </c>
      <c r="I22" s="54" t="s">
        <v>81</v>
      </c>
      <c r="J22" s="54" t="s">
        <v>112</v>
      </c>
      <c r="K22" s="55">
        <v>1</v>
      </c>
      <c r="L22" s="55">
        <v>1</v>
      </c>
      <c r="M22" s="55">
        <v>1</v>
      </c>
      <c r="N22" s="55">
        <v>1</v>
      </c>
      <c r="O22" s="55">
        <v>1</v>
      </c>
      <c r="P22" s="54" t="s">
        <v>113</v>
      </c>
      <c r="Q22" s="54" t="s">
        <v>114</v>
      </c>
      <c r="R22" s="54" t="s">
        <v>106</v>
      </c>
      <c r="S22" s="54" t="s">
        <v>107</v>
      </c>
      <c r="T22" s="58">
        <f t="shared" si="13"/>
        <v>1</v>
      </c>
      <c r="U22" s="64"/>
      <c r="V22" s="60">
        <f t="shared" si="14"/>
        <v>0</v>
      </c>
      <c r="W22" s="57"/>
      <c r="X22" s="56"/>
      <c r="Y22" s="65">
        <v>1</v>
      </c>
      <c r="Z22" s="64"/>
      <c r="AA22" s="60">
        <f t="shared" si="10"/>
        <v>0</v>
      </c>
      <c r="AB22" s="57"/>
      <c r="AC22" s="56"/>
      <c r="AD22" s="65">
        <v>1</v>
      </c>
      <c r="AE22" s="64"/>
      <c r="AF22" s="64"/>
      <c r="AG22" s="57"/>
      <c r="AH22" s="56"/>
      <c r="AI22" s="65">
        <v>1</v>
      </c>
      <c r="AJ22" s="64"/>
      <c r="AK22" s="60">
        <f t="shared" si="11"/>
        <v>0</v>
      </c>
      <c r="AL22" s="57"/>
      <c r="AM22" s="56"/>
      <c r="AN22" s="58">
        <f t="shared" si="18"/>
        <v>1</v>
      </c>
      <c r="AO22" s="64"/>
      <c r="AP22" s="60">
        <f t="shared" si="12"/>
        <v>0</v>
      </c>
      <c r="AQ22" s="57"/>
    </row>
    <row r="23" spans="1:43" s="5" customFormat="1" ht="15.75" x14ac:dyDescent="0.25">
      <c r="A23" s="10"/>
      <c r="B23" s="10"/>
      <c r="C23" s="10"/>
      <c r="D23" s="11" t="s">
        <v>115</v>
      </c>
      <c r="E23" s="11"/>
      <c r="F23" s="11"/>
      <c r="G23" s="11"/>
      <c r="H23" s="11"/>
      <c r="I23" s="11"/>
      <c r="J23" s="11"/>
      <c r="K23" s="12"/>
      <c r="L23" s="12"/>
      <c r="M23" s="12"/>
      <c r="N23" s="12"/>
      <c r="O23" s="12"/>
      <c r="P23" s="11"/>
      <c r="Q23" s="10"/>
      <c r="R23" s="10"/>
      <c r="S23" s="10"/>
      <c r="T23" s="12"/>
      <c r="U23" s="12"/>
      <c r="V23" s="14">
        <f>AVERAGE(V18:V22)*20%</f>
        <v>0</v>
      </c>
      <c r="W23" s="10"/>
      <c r="X23" s="10"/>
      <c r="Y23" s="12"/>
      <c r="Z23" s="12"/>
      <c r="AA23" s="14">
        <f>AVERAGE(AA18:AA22)*20%</f>
        <v>0</v>
      </c>
      <c r="AB23" s="10"/>
      <c r="AC23" s="10"/>
      <c r="AD23" s="12"/>
      <c r="AE23" s="12"/>
      <c r="AF23" s="14">
        <f>AVERAGE(AF18:AF22)*20%</f>
        <v>0</v>
      </c>
      <c r="AG23" s="10"/>
      <c r="AH23" s="10"/>
      <c r="AI23" s="12"/>
      <c r="AJ23" s="12"/>
      <c r="AK23" s="14">
        <f>AVERAGE(AK18:AK22)*20%</f>
        <v>0</v>
      </c>
      <c r="AL23" s="10"/>
      <c r="AM23" s="10"/>
      <c r="AN23" s="17"/>
      <c r="AO23" s="17"/>
      <c r="AP23" s="14">
        <f>AVERAGE(AP18:AP22)*20%</f>
        <v>0</v>
      </c>
      <c r="AQ23" s="10"/>
    </row>
    <row r="24" spans="1:43" s="9" customFormat="1" ht="18.75" x14ac:dyDescent="0.3">
      <c r="A24" s="6"/>
      <c r="B24" s="6"/>
      <c r="C24" s="6"/>
      <c r="D24" s="7" t="s">
        <v>116</v>
      </c>
      <c r="E24" s="6"/>
      <c r="F24" s="6"/>
      <c r="G24" s="6"/>
      <c r="H24" s="6"/>
      <c r="I24" s="6"/>
      <c r="J24" s="6"/>
      <c r="K24" s="8"/>
      <c r="L24" s="8"/>
      <c r="M24" s="8"/>
      <c r="N24" s="8"/>
      <c r="O24" s="8"/>
      <c r="P24" s="6"/>
      <c r="Q24" s="6"/>
      <c r="R24" s="6"/>
      <c r="S24" s="6"/>
      <c r="T24" s="8"/>
      <c r="U24" s="8"/>
      <c r="V24" s="19" t="e">
        <f>V17+V23</f>
        <v>#VALUE!</v>
      </c>
      <c r="W24" s="6"/>
      <c r="X24" s="6"/>
      <c r="Y24" s="8"/>
      <c r="Z24" s="8"/>
      <c r="AA24" s="19" t="e">
        <f>AA17+AA23</f>
        <v>#VALUE!</v>
      </c>
      <c r="AB24" s="6"/>
      <c r="AC24" s="6"/>
      <c r="AD24" s="8"/>
      <c r="AE24" s="8"/>
      <c r="AF24" s="19" t="e">
        <f>AF17+AF23</f>
        <v>#VALUE!</v>
      </c>
      <c r="AG24" s="6"/>
      <c r="AH24" s="6"/>
      <c r="AI24" s="8"/>
      <c r="AJ24" s="8"/>
      <c r="AK24" s="19" t="e">
        <f>AK17+AK23</f>
        <v>#VALUE!</v>
      </c>
      <c r="AL24" s="6"/>
      <c r="AM24" s="6"/>
      <c r="AN24" s="18"/>
      <c r="AO24" s="18"/>
      <c r="AP24" s="19" t="e">
        <f>AP17+AP23</f>
        <v>#VALUE!</v>
      </c>
      <c r="AQ24" s="6"/>
    </row>
  </sheetData>
  <mergeCells count="19">
    <mergeCell ref="T10:X11"/>
    <mergeCell ref="Y10:AC11"/>
    <mergeCell ref="AD10:AH11"/>
    <mergeCell ref="AI10:AM11"/>
    <mergeCell ref="AN10:AQ11"/>
    <mergeCell ref="A10:B11"/>
    <mergeCell ref="A1:J1"/>
    <mergeCell ref="K1:O1"/>
    <mergeCell ref="C10:E11"/>
    <mergeCell ref="F10:P11"/>
    <mergeCell ref="A2:J2"/>
    <mergeCell ref="A4:B8"/>
    <mergeCell ref="C4:D8"/>
    <mergeCell ref="Q10:S11"/>
    <mergeCell ref="E4:J4"/>
    <mergeCell ref="G5:J5"/>
    <mergeCell ref="G6:J6"/>
    <mergeCell ref="G7:J7"/>
    <mergeCell ref="G8:J8"/>
  </mergeCells>
  <dataValidations count="1">
    <dataValidation allowBlank="1" showInputMessage="1" showErrorMessage="1" error="Escriba un texto " promptTitle="Cualquier contenido" sqref="E12 E3:E9" xr:uid="{00000000-0002-0000-0000-000000000000}"/>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00000000-0002-0000-0000-000001000000}">
          <x14:formula1>
            <xm:f>Listas!$A$2:$A$4</xm:f>
          </x14:formula1>
          <xm:sqref>E1 E10:E11 E13:E1048576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11.42578125" defaultRowHeight="15" x14ac:dyDescent="0.25"/>
  <cols>
    <col min="1" max="1" width="34.5703125" bestFit="1" customWidth="1"/>
  </cols>
  <sheetData>
    <row r="1" spans="1:1" x14ac:dyDescent="0.25">
      <c r="A1" t="s">
        <v>23</v>
      </c>
    </row>
    <row r="2" spans="1:1" x14ac:dyDescent="0.25">
      <c r="A2" t="s">
        <v>45</v>
      </c>
    </row>
    <row r="3" spans="1:1" x14ac:dyDescent="0.25">
      <c r="A3" t="s">
        <v>117</v>
      </c>
    </row>
    <row r="4" spans="1:1" x14ac:dyDescent="0.25">
      <c r="A4" t="s">
        <v>77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4" ma:contentTypeDescription="Crear nuevo documento." ma:contentTypeScope="" ma:versionID="9adc6aef112ce374d4d3a5f2145baaab">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726275b6cf75e4812a1477c958f750fd"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D912C2-67FF-4F74-B857-B8D2F5FE6CA6}">
  <ds:schemaRefs>
    <ds:schemaRef ds:uri="http://schemas.microsoft.com/office/2006/metadata/properties"/>
    <ds:schemaRef ds:uri="http://schemas.microsoft.com/office/infopath/2007/PartnerControls"/>
    <ds:schemaRef ds:uri="4d1d2e24-7be0-47eb-a1db-99cc6d75caff"/>
  </ds:schemaRefs>
</ds:datastoreItem>
</file>

<file path=customXml/itemProps2.xml><?xml version="1.0" encoding="utf-8"?>
<ds:datastoreItem xmlns:ds="http://schemas.openxmlformats.org/officeDocument/2006/customXml" ds:itemID="{265251AB-C88B-4079-B78F-2291AC2E7ABC}">
  <ds:schemaRefs>
    <ds:schemaRef ds:uri="http://schemas.microsoft.com/sharepoint/v3/contenttype/forms"/>
  </ds:schemaRefs>
</ds:datastoreItem>
</file>

<file path=customXml/itemProps3.xml><?xml version="1.0" encoding="utf-8"?>
<ds:datastoreItem xmlns:ds="http://schemas.openxmlformats.org/officeDocument/2006/customXml" ds:itemID="{9FC9A537-6340-403E-AE9D-33BDBA51BF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Luisa Fernanda Ibagon Moreno</cp:lastModifiedBy>
  <cp:revision/>
  <dcterms:created xsi:type="dcterms:W3CDTF">2021-01-25T18:44:53Z</dcterms:created>
  <dcterms:modified xsi:type="dcterms:W3CDTF">2024-01-31T13:58:53Z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