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mc:AlternateContent xmlns:mc="http://schemas.openxmlformats.org/markup-compatibility/2006">
    <mc:Choice Requires="x15">
      <x15ac:absPath xmlns:x15ac="http://schemas.microsoft.com/office/spreadsheetml/2010/11/ac" url="C:\Users\sandra.pereira\Documents\OCTUBRE 2018\ACTIVIDAD 2 CASOS HOLA\PRESUPUESTO\"/>
    </mc:Choice>
  </mc:AlternateContent>
  <xr:revisionPtr revIDLastSave="0" documentId="8_{0C753D46-EACE-4A7E-A591-7BF4276CE292}" xr6:coauthVersionLast="31" xr6:coauthVersionMax="31" xr10:uidLastSave="{00000000-0000-0000-0000-000000000000}"/>
  <bookViews>
    <workbookView xWindow="525" yWindow="4410" windowWidth="9180" windowHeight="1995" tabRatio="882" activeTab="6"/>
  </bookViews>
  <sheets>
    <sheet name="1131" sheetId="258" r:id="rId1"/>
    <sheet name="1128" sheetId="257" r:id="rId2"/>
    <sheet name="1120" sheetId="256" r:id="rId3"/>
    <sheet name="1094" sheetId="255" r:id="rId4"/>
    <sheet name="1129" sheetId="254" r:id="rId5"/>
    <sheet name="PASIVOS" sheetId="251" r:id="rId6"/>
    <sheet name="TOTAL" sheetId="252" r:id="rId7"/>
  </sheets>
  <definedNames>
    <definedName name="_xlnm.Print_Area" localSheetId="3">'1094'!$A$1:$K$461</definedName>
    <definedName name="_xlnm.Print_Area" localSheetId="2">'1120'!$A$1:$K$72</definedName>
    <definedName name="_xlnm.Print_Area" localSheetId="1">'1128'!$A$1:$K$362</definedName>
    <definedName name="_xlnm.Print_Area" localSheetId="4">'1129'!$A$1:$K$94</definedName>
    <definedName name="_xlnm.Print_Area" localSheetId="0">'1131'!$A$1:$K$362</definedName>
    <definedName name="_xlnm.Print_Area" localSheetId="5">PASIVOS!$A$1:$K$22</definedName>
    <definedName name="_xlnm.Print_Area" localSheetId="6">TOTAL!$B$3:$O$25</definedName>
    <definedName name="_xlnm.Print_Titles" localSheetId="3">'1094'!$28:$29</definedName>
    <definedName name="_xlnm.Print_Titles" localSheetId="1">'1128'!$16:$17</definedName>
    <definedName name="_xlnm.Print_Titles" localSheetId="0">'1131'!$21:$22</definedName>
    <definedName name="_xlnm.Print_Titles" localSheetId="5">PASIVOS!$12:$13</definedName>
    <definedName name="_xlnm.Print_Titles" localSheetId="6">TOTAL!$1:$3</definedName>
  </definedNames>
  <calcPr calcId="179017" fullCalcOnLoad="1"/>
</workbook>
</file>

<file path=xl/calcChain.xml><?xml version="1.0" encoding="utf-8"?>
<calcChain xmlns="http://schemas.openxmlformats.org/spreadsheetml/2006/main">
  <c r="I26" i="255" l="1"/>
  <c r="K454" i="255"/>
  <c r="K453" i="255"/>
  <c r="K452" i="255"/>
  <c r="K451" i="255"/>
  <c r="K450" i="255"/>
  <c r="K64" i="256"/>
  <c r="K354" i="257"/>
  <c r="K358" i="258"/>
  <c r="J358" i="258"/>
  <c r="I361" i="258"/>
  <c r="I358" i="258"/>
  <c r="K355" i="258"/>
  <c r="K354" i="258"/>
  <c r="K449" i="255"/>
  <c r="K353" i="257"/>
  <c r="K352" i="257"/>
  <c r="K88" i="254"/>
  <c r="K448" i="255"/>
  <c r="K447" i="255"/>
  <c r="K446" i="255"/>
  <c r="K445" i="255"/>
  <c r="K444" i="255"/>
  <c r="K443" i="255"/>
  <c r="K442" i="255"/>
  <c r="K441" i="255"/>
  <c r="K440" i="255"/>
  <c r="K439" i="255"/>
  <c r="K438" i="255"/>
  <c r="K437" i="255"/>
  <c r="K436" i="255"/>
  <c r="K435" i="255"/>
  <c r="K434" i="255"/>
  <c r="K63" i="256"/>
  <c r="K351" i="257"/>
  <c r="K350" i="257"/>
  <c r="K349" i="257"/>
  <c r="K348" i="257"/>
  <c r="K347" i="257"/>
  <c r="K346" i="257"/>
  <c r="K345" i="257"/>
  <c r="K344" i="257"/>
  <c r="K343" i="257"/>
  <c r="K342" i="257"/>
  <c r="K341" i="257"/>
  <c r="K340" i="257"/>
  <c r="K353" i="258"/>
  <c r="K352" i="258"/>
  <c r="K351" i="258"/>
  <c r="K350" i="258"/>
  <c r="K349" i="258"/>
  <c r="K348" i="258"/>
  <c r="K347" i="258"/>
  <c r="K346" i="258"/>
  <c r="K345" i="258"/>
  <c r="K344" i="258"/>
  <c r="K343" i="258"/>
  <c r="K342" i="258"/>
  <c r="K341" i="258"/>
  <c r="K340" i="258"/>
  <c r="K339" i="258"/>
  <c r="K338" i="258"/>
  <c r="K337" i="258"/>
  <c r="K336" i="258"/>
  <c r="K87" i="254"/>
  <c r="K86" i="254"/>
  <c r="K433" i="255"/>
  <c r="K432" i="255"/>
  <c r="K431" i="255"/>
  <c r="K430" i="255"/>
  <c r="K429" i="255"/>
  <c r="K428" i="255"/>
  <c r="K427" i="255"/>
  <c r="K426" i="255"/>
  <c r="K425" i="255"/>
  <c r="K424" i="255"/>
  <c r="K423" i="255"/>
  <c r="K422" i="255"/>
  <c r="K421" i="255"/>
  <c r="K420" i="255"/>
  <c r="K419" i="255"/>
  <c r="K418" i="255"/>
  <c r="K417" i="255"/>
  <c r="K416" i="255"/>
  <c r="K415" i="255"/>
  <c r="K414" i="255"/>
  <c r="K413" i="255"/>
  <c r="K412" i="255"/>
  <c r="K411" i="255"/>
  <c r="K410" i="255"/>
  <c r="K409" i="255"/>
  <c r="K408" i="255"/>
  <c r="K407" i="255"/>
  <c r="K406" i="255"/>
  <c r="K405" i="255"/>
  <c r="K404" i="255"/>
  <c r="K403" i="255"/>
  <c r="K402" i="255"/>
  <c r="K401" i="255"/>
  <c r="K400" i="255"/>
  <c r="K399" i="255"/>
  <c r="K398" i="255"/>
  <c r="K397" i="255"/>
  <c r="K396" i="255"/>
  <c r="K395" i="255"/>
  <c r="K394" i="255"/>
  <c r="K393" i="255"/>
  <c r="K392" i="255"/>
  <c r="K391" i="255"/>
  <c r="K390" i="255"/>
  <c r="K389" i="255"/>
  <c r="K388" i="255"/>
  <c r="K387" i="255"/>
  <c r="K386" i="255"/>
  <c r="K385" i="255"/>
  <c r="K384" i="255"/>
  <c r="K383" i="255"/>
  <c r="K382" i="255"/>
  <c r="K381" i="255"/>
  <c r="K380" i="255"/>
  <c r="K379" i="255"/>
  <c r="K378" i="255"/>
  <c r="K377" i="255"/>
  <c r="K376" i="255"/>
  <c r="K375" i="255"/>
  <c r="K374" i="255"/>
  <c r="K373" i="255"/>
  <c r="K372" i="255"/>
  <c r="K371" i="255"/>
  <c r="K370" i="255"/>
  <c r="K369" i="255"/>
  <c r="K368" i="255"/>
  <c r="K367" i="255"/>
  <c r="D460" i="255"/>
  <c r="H7" i="252"/>
  <c r="K62" i="256"/>
  <c r="K61" i="256"/>
  <c r="K60" i="256"/>
  <c r="K59" i="256"/>
  <c r="K58" i="256"/>
  <c r="K57" i="256"/>
  <c r="K56" i="256"/>
  <c r="K55" i="256"/>
  <c r="K54" i="256"/>
  <c r="K53" i="256"/>
  <c r="K52" i="256"/>
  <c r="K51" i="256"/>
  <c r="K339" i="257"/>
  <c r="K338" i="257"/>
  <c r="K337" i="257"/>
  <c r="K336" i="257"/>
  <c r="K335" i="257"/>
  <c r="K334" i="257"/>
  <c r="K333" i="257"/>
  <c r="K332" i="257"/>
  <c r="K331" i="257"/>
  <c r="K330" i="257"/>
  <c r="K329" i="257"/>
  <c r="K328" i="257"/>
  <c r="K327" i="257"/>
  <c r="K326" i="257"/>
  <c r="K325" i="257"/>
  <c r="K324" i="257"/>
  <c r="K323" i="257"/>
  <c r="K322" i="257"/>
  <c r="K321" i="257"/>
  <c r="K320" i="257"/>
  <c r="K319" i="257"/>
  <c r="K318" i="257"/>
  <c r="K317" i="257"/>
  <c r="K316" i="257"/>
  <c r="K315" i="257"/>
  <c r="K314" i="257"/>
  <c r="K313" i="257"/>
  <c r="K312" i="257"/>
  <c r="K311" i="257"/>
  <c r="K310" i="257"/>
  <c r="K309" i="257"/>
  <c r="K308" i="257"/>
  <c r="K307" i="257"/>
  <c r="K306" i="257"/>
  <c r="K305" i="257"/>
  <c r="K304" i="257"/>
  <c r="K303" i="257"/>
  <c r="K302" i="257"/>
  <c r="K301" i="257"/>
  <c r="K300" i="257"/>
  <c r="K299" i="257"/>
  <c r="K298" i="257"/>
  <c r="K297" i="257"/>
  <c r="K296" i="257"/>
  <c r="K295" i="257"/>
  <c r="K294" i="257"/>
  <c r="K293" i="257"/>
  <c r="K292" i="257"/>
  <c r="K291" i="257"/>
  <c r="K290" i="257"/>
  <c r="K289" i="257"/>
  <c r="K335" i="258"/>
  <c r="K334" i="258"/>
  <c r="K333" i="258"/>
  <c r="K332" i="258"/>
  <c r="K331" i="258"/>
  <c r="K330" i="258"/>
  <c r="K329" i="258"/>
  <c r="K328" i="258"/>
  <c r="K327" i="258"/>
  <c r="K326" i="258"/>
  <c r="K325" i="258"/>
  <c r="K324" i="258"/>
  <c r="K323" i="258"/>
  <c r="K322" i="258"/>
  <c r="K321" i="258"/>
  <c r="K320" i="258"/>
  <c r="K319" i="258"/>
  <c r="K318" i="258"/>
  <c r="K317" i="258"/>
  <c r="K316" i="258"/>
  <c r="K315" i="258"/>
  <c r="K314" i="258"/>
  <c r="K313" i="258"/>
  <c r="K312" i="258"/>
  <c r="K311" i="258"/>
  <c r="K310" i="258"/>
  <c r="K309" i="258"/>
  <c r="K308" i="258"/>
  <c r="K307" i="258"/>
  <c r="K306" i="258"/>
  <c r="K305" i="258"/>
  <c r="K304" i="258"/>
  <c r="K303" i="258"/>
  <c r="K302" i="258"/>
  <c r="K301" i="258"/>
  <c r="K300" i="258"/>
  <c r="K299" i="258"/>
  <c r="K298" i="258"/>
  <c r="K297" i="258"/>
  <c r="K296" i="258"/>
  <c r="K295" i="258"/>
  <c r="K294" i="258"/>
  <c r="K293" i="258"/>
  <c r="K292" i="258"/>
  <c r="K291" i="258"/>
  <c r="K290" i="258"/>
  <c r="K289" i="258"/>
  <c r="K85" i="254"/>
  <c r="K84" i="254"/>
  <c r="K83" i="254"/>
  <c r="K82" i="254"/>
  <c r="K81" i="254"/>
  <c r="K80" i="254"/>
  <c r="K79" i="254"/>
  <c r="K78" i="254"/>
  <c r="K77" i="254"/>
  <c r="K76" i="254"/>
  <c r="K75" i="254"/>
  <c r="K74" i="254"/>
  <c r="K73" i="254"/>
  <c r="K72" i="254"/>
  <c r="K71" i="254"/>
  <c r="K70" i="254"/>
  <c r="K69" i="254"/>
  <c r="K68" i="254"/>
  <c r="K67" i="254"/>
  <c r="K66" i="254"/>
  <c r="K65" i="254"/>
  <c r="K64" i="254"/>
  <c r="K63" i="254"/>
  <c r="K62" i="254"/>
  <c r="K61" i="254"/>
  <c r="K60" i="254"/>
  <c r="K366" i="255"/>
  <c r="K365" i="255"/>
  <c r="K364" i="255"/>
  <c r="K363" i="255"/>
  <c r="K362" i="255"/>
  <c r="K361" i="255"/>
  <c r="K360" i="255"/>
  <c r="K359" i="255"/>
  <c r="K358" i="255"/>
  <c r="K357" i="255"/>
  <c r="K356" i="255"/>
  <c r="K355" i="255"/>
  <c r="K354" i="255"/>
  <c r="K353" i="255"/>
  <c r="K352" i="255"/>
  <c r="K351" i="255"/>
  <c r="K350" i="255"/>
  <c r="K349" i="255"/>
  <c r="K348" i="255"/>
  <c r="K347" i="255"/>
  <c r="K346" i="255"/>
  <c r="K345" i="255"/>
  <c r="K344" i="255"/>
  <c r="K343" i="255"/>
  <c r="K342" i="255"/>
  <c r="K341" i="255"/>
  <c r="K340" i="255"/>
  <c r="K339" i="255"/>
  <c r="K338" i="255"/>
  <c r="K337" i="255"/>
  <c r="K336" i="255"/>
  <c r="K335" i="255"/>
  <c r="K334" i="255"/>
  <c r="K333" i="255"/>
  <c r="K332" i="255"/>
  <c r="K331" i="255"/>
  <c r="K330" i="255"/>
  <c r="K329" i="255"/>
  <c r="K328" i="255"/>
  <c r="K327" i="255"/>
  <c r="K326" i="255"/>
  <c r="K325" i="255"/>
  <c r="K324" i="255"/>
  <c r="K323" i="255"/>
  <c r="K322" i="255"/>
  <c r="K321" i="255"/>
  <c r="K320" i="255"/>
  <c r="K319" i="255"/>
  <c r="K318" i="255"/>
  <c r="K317" i="255"/>
  <c r="K316" i="255"/>
  <c r="K315" i="255"/>
  <c r="K314" i="255"/>
  <c r="K313" i="255"/>
  <c r="K312" i="255"/>
  <c r="K311" i="255"/>
  <c r="K310" i="255"/>
  <c r="K288" i="257"/>
  <c r="K287" i="257"/>
  <c r="K286" i="257"/>
  <c r="K285" i="257"/>
  <c r="K284" i="257"/>
  <c r="K283" i="257"/>
  <c r="K282" i="257"/>
  <c r="K281" i="257"/>
  <c r="K280" i="257"/>
  <c r="K279" i="257"/>
  <c r="K278" i="257"/>
  <c r="K277" i="257"/>
  <c r="K276" i="257"/>
  <c r="K275" i="257"/>
  <c r="K274" i="257"/>
  <c r="K273" i="257"/>
  <c r="K272" i="257"/>
  <c r="K271" i="257"/>
  <c r="K270" i="257"/>
  <c r="K269" i="257"/>
  <c r="K268" i="257"/>
  <c r="K267" i="257"/>
  <c r="K266" i="257"/>
  <c r="K265" i="257"/>
  <c r="K264" i="257"/>
  <c r="K263" i="257"/>
  <c r="K262" i="257"/>
  <c r="K261" i="257"/>
  <c r="K260" i="257"/>
  <c r="K259" i="257"/>
  <c r="K258" i="257"/>
  <c r="K257" i="257"/>
  <c r="K256" i="257"/>
  <c r="K255" i="257"/>
  <c r="K254" i="257"/>
  <c r="K253" i="257"/>
  <c r="K252" i="257"/>
  <c r="K251" i="257"/>
  <c r="K250" i="257"/>
  <c r="K249" i="257"/>
  <c r="K248" i="257"/>
  <c r="K247" i="257"/>
  <c r="K246" i="257"/>
  <c r="K245" i="257"/>
  <c r="K288" i="258"/>
  <c r="K287" i="258"/>
  <c r="K286" i="258"/>
  <c r="K285" i="258"/>
  <c r="K284" i="258"/>
  <c r="K283" i="258"/>
  <c r="K282" i="258"/>
  <c r="K281" i="258"/>
  <c r="K280" i="258"/>
  <c r="K279" i="258"/>
  <c r="K278" i="258"/>
  <c r="K277" i="258"/>
  <c r="K276" i="258"/>
  <c r="K275" i="258"/>
  <c r="K274" i="258"/>
  <c r="K273" i="258"/>
  <c r="K272" i="258"/>
  <c r="K271" i="258"/>
  <c r="K270" i="258"/>
  <c r="K269" i="258"/>
  <c r="K268" i="258"/>
  <c r="K267" i="258"/>
  <c r="K266" i="258"/>
  <c r="K265" i="258"/>
  <c r="K264" i="258"/>
  <c r="K263" i="258"/>
  <c r="K262" i="258"/>
  <c r="K261" i="258"/>
  <c r="K260" i="258"/>
  <c r="K259" i="258"/>
  <c r="K258" i="258"/>
  <c r="K257" i="258"/>
  <c r="K256" i="258"/>
  <c r="K255" i="258"/>
  <c r="K254" i="258"/>
  <c r="K253" i="258"/>
  <c r="K252" i="258"/>
  <c r="K251" i="258"/>
  <c r="K250" i="258"/>
  <c r="K249" i="258"/>
  <c r="K248" i="258"/>
  <c r="K247" i="258"/>
  <c r="K246" i="258"/>
  <c r="K245" i="258"/>
  <c r="K244" i="258"/>
  <c r="K243" i="258"/>
  <c r="K242" i="258"/>
  <c r="K241" i="258"/>
  <c r="K240" i="258"/>
  <c r="K239" i="258"/>
  <c r="K238" i="258"/>
  <c r="K237" i="258"/>
  <c r="K236" i="258"/>
  <c r="K235" i="258"/>
  <c r="K234" i="258"/>
  <c r="K233" i="258"/>
  <c r="K232" i="258"/>
  <c r="K231" i="258"/>
  <c r="K230" i="258"/>
  <c r="K309" i="255"/>
  <c r="K308" i="255"/>
  <c r="K307" i="255"/>
  <c r="K306" i="255"/>
  <c r="K244" i="257"/>
  <c r="K243" i="257"/>
  <c r="K242" i="257"/>
  <c r="K241" i="257"/>
  <c r="K240" i="257"/>
  <c r="K239" i="257"/>
  <c r="K238" i="257"/>
  <c r="K237" i="257"/>
  <c r="K236" i="257"/>
  <c r="K235" i="257"/>
  <c r="K234" i="257"/>
  <c r="K233" i="257"/>
  <c r="K232" i="257"/>
  <c r="K231" i="257"/>
  <c r="K230" i="257"/>
  <c r="K229" i="257"/>
  <c r="K228" i="257"/>
  <c r="K229" i="258"/>
  <c r="I19" i="258"/>
  <c r="G361" i="258"/>
  <c r="K4" i="252"/>
  <c r="K305" i="255"/>
  <c r="K304" i="255"/>
  <c r="K303" i="255"/>
  <c r="K227" i="257"/>
  <c r="K226" i="257"/>
  <c r="K225" i="257"/>
  <c r="K302" i="255"/>
  <c r="K301" i="255"/>
  <c r="K300" i="255"/>
  <c r="I14" i="257"/>
  <c r="G361" i="257"/>
  <c r="K5" i="252"/>
  <c r="K228" i="258"/>
  <c r="K227" i="258"/>
  <c r="K226" i="258"/>
  <c r="K299" i="255"/>
  <c r="K224" i="257"/>
  <c r="K223" i="257"/>
  <c r="K222" i="257"/>
  <c r="K225" i="258"/>
  <c r="K224" i="258"/>
  <c r="K223" i="258"/>
  <c r="K298" i="255"/>
  <c r="K297" i="255"/>
  <c r="K296" i="255"/>
  <c r="I21" i="256"/>
  <c r="I68" i="256"/>
  <c r="E71" i="256"/>
  <c r="K221" i="257"/>
  <c r="K222" i="258"/>
  <c r="K50" i="256"/>
  <c r="K221" i="258"/>
  <c r="K220" i="258"/>
  <c r="K219" i="258"/>
  <c r="K218" i="258"/>
  <c r="K295" i="255"/>
  <c r="K294" i="255"/>
  <c r="K49" i="256"/>
  <c r="K217" i="258"/>
  <c r="K216" i="258"/>
  <c r="K215" i="258"/>
  <c r="K214" i="258"/>
  <c r="K220" i="257"/>
  <c r="K219" i="257"/>
  <c r="I47" i="254"/>
  <c r="K47" i="254"/>
  <c r="I90" i="254"/>
  <c r="E93" i="254"/>
  <c r="K213" i="258"/>
  <c r="K212" i="258"/>
  <c r="K293" i="255"/>
  <c r="K292" i="255"/>
  <c r="K291" i="255"/>
  <c r="K290" i="255"/>
  <c r="K289" i="255"/>
  <c r="K288" i="255"/>
  <c r="K218" i="257"/>
  <c r="K287" i="255"/>
  <c r="K286" i="255"/>
  <c r="K285" i="255"/>
  <c r="I23" i="256"/>
  <c r="K48" i="256"/>
  <c r="K47" i="256"/>
  <c r="I187" i="257"/>
  <c r="K187" i="257"/>
  <c r="I83" i="257"/>
  <c r="K83" i="257"/>
  <c r="K217" i="257"/>
  <c r="K216" i="257"/>
  <c r="K215" i="257"/>
  <c r="K211" i="258"/>
  <c r="K210" i="258"/>
  <c r="K209" i="258"/>
  <c r="K208" i="258"/>
  <c r="K207" i="258"/>
  <c r="K59" i="254"/>
  <c r="K284" i="255"/>
  <c r="K283" i="255"/>
  <c r="K282" i="255"/>
  <c r="K214" i="257"/>
  <c r="K213" i="257"/>
  <c r="K281" i="255"/>
  <c r="K46" i="256"/>
  <c r="K45" i="256"/>
  <c r="K44" i="256"/>
  <c r="K43" i="256"/>
  <c r="K206" i="258"/>
  <c r="K205" i="258"/>
  <c r="K204" i="258"/>
  <c r="K203" i="258"/>
  <c r="K202" i="258"/>
  <c r="K201" i="258"/>
  <c r="K280" i="255"/>
  <c r="K212" i="257"/>
  <c r="I10" i="256"/>
  <c r="K42" i="256"/>
  <c r="K211" i="257"/>
  <c r="K41" i="256"/>
  <c r="K279" i="255"/>
  <c r="K278" i="255"/>
  <c r="I9" i="256"/>
  <c r="I16" i="256"/>
  <c r="G71" i="256"/>
  <c r="K6" i="252"/>
  <c r="K200" i="258"/>
  <c r="K277" i="255"/>
  <c r="K276" i="255"/>
  <c r="K275" i="255"/>
  <c r="K274" i="255"/>
  <c r="K199" i="258"/>
  <c r="K198" i="258"/>
  <c r="K197" i="258"/>
  <c r="K196" i="258"/>
  <c r="K58" i="254"/>
  <c r="K273" i="255"/>
  <c r="K272" i="255"/>
  <c r="K193" i="258"/>
  <c r="K192" i="258"/>
  <c r="K191" i="258"/>
  <c r="K190" i="258"/>
  <c r="K189" i="258"/>
  <c r="K188" i="258"/>
  <c r="K187" i="258"/>
  <c r="J358" i="257"/>
  <c r="I361" i="257"/>
  <c r="I13" i="254"/>
  <c r="G93" i="254"/>
  <c r="K57" i="254"/>
  <c r="K186" i="258"/>
  <c r="K185" i="258"/>
  <c r="K184" i="258"/>
  <c r="K183" i="258"/>
  <c r="K271" i="255"/>
  <c r="K270" i="255"/>
  <c r="K269" i="255"/>
  <c r="K268" i="255"/>
  <c r="K56" i="254"/>
  <c r="K55" i="254"/>
  <c r="K54" i="254"/>
  <c r="K53" i="254"/>
  <c r="K52" i="254"/>
  <c r="K51" i="254"/>
  <c r="K50" i="254"/>
  <c r="K49" i="254"/>
  <c r="K48" i="254"/>
  <c r="K46" i="254"/>
  <c r="K45" i="254"/>
  <c r="K44" i="254"/>
  <c r="K43" i="254"/>
  <c r="K42" i="254"/>
  <c r="K41" i="254"/>
  <c r="K40" i="254"/>
  <c r="K39" i="254"/>
  <c r="K38" i="254"/>
  <c r="K37" i="254"/>
  <c r="K36" i="254"/>
  <c r="K35" i="254"/>
  <c r="K34" i="254"/>
  <c r="K33" i="254"/>
  <c r="K32" i="254"/>
  <c r="K31" i="254"/>
  <c r="K30" i="254"/>
  <c r="K29" i="254"/>
  <c r="K28" i="254"/>
  <c r="K27" i="254"/>
  <c r="K26" i="254"/>
  <c r="K25" i="254"/>
  <c r="K24" i="254"/>
  <c r="K23" i="254"/>
  <c r="K22" i="254"/>
  <c r="K21" i="254"/>
  <c r="K20" i="254"/>
  <c r="K19" i="254"/>
  <c r="K18" i="254"/>
  <c r="K17" i="254"/>
  <c r="K267" i="255"/>
  <c r="K266" i="255"/>
  <c r="K265" i="255"/>
  <c r="K264" i="255"/>
  <c r="K263" i="255"/>
  <c r="K262" i="255"/>
  <c r="K261" i="255"/>
  <c r="K260" i="255"/>
  <c r="K259" i="255"/>
  <c r="K258" i="255"/>
  <c r="K257" i="255"/>
  <c r="K256" i="255"/>
  <c r="K255" i="255"/>
  <c r="K254" i="255"/>
  <c r="K253" i="255"/>
  <c r="K252" i="255"/>
  <c r="K251" i="255"/>
  <c r="K250" i="255"/>
  <c r="K249" i="255"/>
  <c r="K248" i="255"/>
  <c r="K247" i="255"/>
  <c r="K246" i="255"/>
  <c r="K245" i="255"/>
  <c r="K244" i="255"/>
  <c r="K243" i="255"/>
  <c r="K242" i="255"/>
  <c r="K241" i="255"/>
  <c r="K240" i="255"/>
  <c r="K239" i="255"/>
  <c r="K238" i="255"/>
  <c r="K237" i="255"/>
  <c r="K236" i="255"/>
  <c r="K235" i="255"/>
  <c r="K234" i="255"/>
  <c r="K233" i="255"/>
  <c r="K232" i="255"/>
  <c r="K231" i="255"/>
  <c r="K230" i="255"/>
  <c r="K229" i="255"/>
  <c r="K228" i="255"/>
  <c r="K227" i="255"/>
  <c r="K226" i="255"/>
  <c r="K225" i="255"/>
  <c r="K224" i="255"/>
  <c r="K223" i="255"/>
  <c r="K222" i="255"/>
  <c r="K221" i="255"/>
  <c r="K220" i="255"/>
  <c r="K219" i="255"/>
  <c r="K218" i="255"/>
  <c r="K217" i="255"/>
  <c r="K216" i="255"/>
  <c r="K215" i="255"/>
  <c r="K214" i="255"/>
  <c r="K213" i="255"/>
  <c r="K212" i="255"/>
  <c r="K211" i="255"/>
  <c r="K210" i="255"/>
  <c r="K209" i="255"/>
  <c r="K208" i="255"/>
  <c r="K207" i="255"/>
  <c r="K206" i="255"/>
  <c r="K205" i="255"/>
  <c r="K204" i="255"/>
  <c r="K203" i="255"/>
  <c r="K202" i="255"/>
  <c r="K201" i="255"/>
  <c r="K200" i="255"/>
  <c r="K199" i="255"/>
  <c r="K198" i="255"/>
  <c r="K197" i="255"/>
  <c r="K196" i="255"/>
  <c r="K195" i="255"/>
  <c r="K194" i="255"/>
  <c r="K193" i="255"/>
  <c r="K192" i="255"/>
  <c r="K191" i="255"/>
  <c r="K190" i="255"/>
  <c r="K189" i="255"/>
  <c r="K188" i="255"/>
  <c r="K187" i="255"/>
  <c r="K209" i="257"/>
  <c r="K208" i="257"/>
  <c r="K207" i="257"/>
  <c r="K206" i="257"/>
  <c r="K205" i="257"/>
  <c r="K204" i="257"/>
  <c r="K203" i="257"/>
  <c r="K202" i="257"/>
  <c r="K201" i="257"/>
  <c r="K200" i="257"/>
  <c r="K199" i="257"/>
  <c r="K198" i="257"/>
  <c r="K197" i="257"/>
  <c r="K196" i="257"/>
  <c r="K195" i="257"/>
  <c r="K194" i="257"/>
  <c r="K193" i="257"/>
  <c r="K192" i="257"/>
  <c r="K191" i="257"/>
  <c r="K190" i="257"/>
  <c r="K189" i="257"/>
  <c r="K188" i="257"/>
  <c r="K186" i="257"/>
  <c r="K185" i="257"/>
  <c r="K184" i="257"/>
  <c r="K183" i="257"/>
  <c r="K182" i="257"/>
  <c r="K181" i="257"/>
  <c r="K180" i="257"/>
  <c r="K179" i="257"/>
  <c r="K178" i="257"/>
  <c r="K177" i="257"/>
  <c r="K176" i="257"/>
  <c r="K175" i="257"/>
  <c r="K174" i="257"/>
  <c r="K173" i="257"/>
  <c r="K172" i="257"/>
  <c r="K171" i="257"/>
  <c r="K170" i="257"/>
  <c r="K169" i="257"/>
  <c r="K168" i="257"/>
  <c r="K167" i="257"/>
  <c r="K166" i="257"/>
  <c r="K165" i="257"/>
  <c r="K182" i="258"/>
  <c r="K181" i="258"/>
  <c r="K180" i="258"/>
  <c r="K179" i="258"/>
  <c r="K178" i="258"/>
  <c r="K177" i="258"/>
  <c r="K176" i="258"/>
  <c r="K175" i="258"/>
  <c r="K174" i="258"/>
  <c r="K173" i="258"/>
  <c r="K172" i="258"/>
  <c r="K171" i="258"/>
  <c r="K170" i="258"/>
  <c r="K169" i="258"/>
  <c r="K168" i="258"/>
  <c r="K167" i="258"/>
  <c r="K166" i="258"/>
  <c r="K165" i="258"/>
  <c r="K164" i="258"/>
  <c r="K163" i="258"/>
  <c r="K162" i="258"/>
  <c r="K161" i="258"/>
  <c r="K160" i="258"/>
  <c r="K159" i="258"/>
  <c r="K158" i="258"/>
  <c r="K157" i="258"/>
  <c r="K156" i="258"/>
  <c r="K155" i="258"/>
  <c r="K154" i="258"/>
  <c r="K153" i="258"/>
  <c r="K152" i="258"/>
  <c r="K151" i="258"/>
  <c r="K150" i="258"/>
  <c r="K149" i="258"/>
  <c r="K148" i="258"/>
  <c r="K147" i="258"/>
  <c r="K146" i="258"/>
  <c r="K145" i="258"/>
  <c r="K144" i="258"/>
  <c r="K143" i="258"/>
  <c r="K142" i="258"/>
  <c r="K141" i="258"/>
  <c r="K140" i="258"/>
  <c r="K139" i="258"/>
  <c r="K138" i="258"/>
  <c r="K137" i="258"/>
  <c r="K136" i="258"/>
  <c r="K135" i="258"/>
  <c r="K186" i="255"/>
  <c r="K185" i="255"/>
  <c r="K184" i="255"/>
  <c r="K183" i="255"/>
  <c r="K182" i="255"/>
  <c r="K181" i="255"/>
  <c r="K180" i="255"/>
  <c r="K179" i="255"/>
  <c r="K178" i="255"/>
  <c r="K177" i="255"/>
  <c r="K176" i="255"/>
  <c r="K175" i="255"/>
  <c r="K174" i="255"/>
  <c r="K173" i="255"/>
  <c r="K172" i="255"/>
  <c r="K171" i="255"/>
  <c r="K170" i="255"/>
  <c r="K169" i="255"/>
  <c r="K168" i="255"/>
  <c r="K167" i="255"/>
  <c r="K166" i="255"/>
  <c r="K165" i="255"/>
  <c r="K164" i="255"/>
  <c r="K163" i="255"/>
  <c r="K162" i="255"/>
  <c r="K161" i="255"/>
  <c r="K160" i="255"/>
  <c r="K159" i="255"/>
  <c r="K158" i="255"/>
  <c r="K157" i="255"/>
  <c r="K156" i="255"/>
  <c r="K155" i="255"/>
  <c r="K154" i="255"/>
  <c r="K153" i="255"/>
  <c r="K152" i="255"/>
  <c r="K151" i="255"/>
  <c r="K150" i="255"/>
  <c r="K149" i="255"/>
  <c r="K148" i="255"/>
  <c r="K147" i="255"/>
  <c r="K146" i="255"/>
  <c r="K145" i="255"/>
  <c r="K144" i="255"/>
  <c r="K143" i="255"/>
  <c r="K142" i="255"/>
  <c r="K141" i="255"/>
  <c r="K140" i="255"/>
  <c r="K139" i="255"/>
  <c r="K138" i="255"/>
  <c r="K137" i="255"/>
  <c r="K136" i="255"/>
  <c r="K135" i="255"/>
  <c r="K134" i="255"/>
  <c r="K133" i="255"/>
  <c r="K132" i="255"/>
  <c r="K131" i="255"/>
  <c r="K130" i="255"/>
  <c r="K129" i="255"/>
  <c r="K128" i="255"/>
  <c r="K127" i="255"/>
  <c r="K126" i="255"/>
  <c r="K125" i="255"/>
  <c r="K124" i="255"/>
  <c r="K123" i="255"/>
  <c r="K122" i="255"/>
  <c r="K121" i="255"/>
  <c r="K120" i="255"/>
  <c r="K119" i="255"/>
  <c r="K118" i="255"/>
  <c r="K117" i="255"/>
  <c r="K116" i="255"/>
  <c r="K115" i="255"/>
  <c r="K114" i="255"/>
  <c r="K113" i="255"/>
  <c r="K112" i="255"/>
  <c r="K111" i="255"/>
  <c r="K110" i="255"/>
  <c r="K109" i="255"/>
  <c r="K108" i="255"/>
  <c r="K107" i="255"/>
  <c r="K106" i="255"/>
  <c r="K105" i="255"/>
  <c r="K104" i="255"/>
  <c r="K103" i="255"/>
  <c r="K102" i="255"/>
  <c r="K101" i="255"/>
  <c r="K100" i="255"/>
  <c r="K99" i="255"/>
  <c r="K98" i="255"/>
  <c r="K97" i="255"/>
  <c r="K96" i="255"/>
  <c r="K95" i="255"/>
  <c r="K94" i="255"/>
  <c r="K93" i="255"/>
  <c r="K92" i="255"/>
  <c r="K91" i="255"/>
  <c r="K90" i="255"/>
  <c r="K89" i="255"/>
  <c r="K88" i="255"/>
  <c r="K87" i="255"/>
  <c r="K86" i="255"/>
  <c r="K85" i="255"/>
  <c r="K84" i="255"/>
  <c r="K83" i="255"/>
  <c r="K82" i="255"/>
  <c r="K81" i="255"/>
  <c r="K80" i="255"/>
  <c r="K79" i="255"/>
  <c r="K78" i="255"/>
  <c r="K77" i="255"/>
  <c r="K76" i="255"/>
  <c r="K75" i="255"/>
  <c r="K74" i="255"/>
  <c r="K164" i="257"/>
  <c r="K163" i="257"/>
  <c r="K162" i="257"/>
  <c r="K161" i="257"/>
  <c r="K160" i="257"/>
  <c r="K159" i="257"/>
  <c r="K158" i="257"/>
  <c r="K157" i="257"/>
  <c r="K156" i="257"/>
  <c r="K155" i="257"/>
  <c r="K154" i="257"/>
  <c r="K153" i="257"/>
  <c r="K152" i="257"/>
  <c r="K151" i="257"/>
  <c r="K150" i="257"/>
  <c r="K149" i="257"/>
  <c r="K148" i="257"/>
  <c r="K147" i="257"/>
  <c r="K146" i="257"/>
  <c r="K145" i="257"/>
  <c r="K144" i="257"/>
  <c r="K143" i="257"/>
  <c r="K142" i="257"/>
  <c r="K141" i="257"/>
  <c r="K140" i="257"/>
  <c r="K139" i="257"/>
  <c r="K138" i="257"/>
  <c r="K137" i="257"/>
  <c r="K136" i="257"/>
  <c r="K135" i="257"/>
  <c r="K134" i="257"/>
  <c r="K133" i="257"/>
  <c r="K132" i="257"/>
  <c r="K131" i="257"/>
  <c r="K130" i="257"/>
  <c r="K129" i="257"/>
  <c r="K128" i="257"/>
  <c r="K127" i="257"/>
  <c r="K126" i="257"/>
  <c r="K125" i="257"/>
  <c r="K124" i="257"/>
  <c r="K123" i="257"/>
  <c r="K122" i="257"/>
  <c r="K121" i="257"/>
  <c r="K120" i="257"/>
  <c r="K119" i="257"/>
  <c r="K118" i="257"/>
  <c r="K117" i="257"/>
  <c r="K116" i="257"/>
  <c r="K115" i="257"/>
  <c r="K114" i="257"/>
  <c r="K113" i="257"/>
  <c r="K112" i="257"/>
  <c r="K111" i="257"/>
  <c r="K110" i="257"/>
  <c r="K109" i="257"/>
  <c r="K108" i="257"/>
  <c r="K107" i="257"/>
  <c r="K134" i="258"/>
  <c r="K133" i="258"/>
  <c r="K132" i="258"/>
  <c r="K131" i="258"/>
  <c r="K130" i="258"/>
  <c r="K129" i="258"/>
  <c r="K128" i="258"/>
  <c r="K127" i="258"/>
  <c r="K126" i="258"/>
  <c r="K125" i="258"/>
  <c r="K124" i="258"/>
  <c r="K123" i="258"/>
  <c r="K122" i="258"/>
  <c r="K121" i="258"/>
  <c r="K120" i="258"/>
  <c r="K119" i="258"/>
  <c r="K118" i="258"/>
  <c r="K117" i="258"/>
  <c r="K116" i="258"/>
  <c r="K115" i="258"/>
  <c r="K114" i="258"/>
  <c r="K113" i="258"/>
  <c r="K112" i="258"/>
  <c r="K111" i="258"/>
  <c r="K110" i="258"/>
  <c r="K109" i="258"/>
  <c r="K108" i="258"/>
  <c r="K107" i="258"/>
  <c r="K106" i="258"/>
  <c r="K105" i="258"/>
  <c r="K104" i="258"/>
  <c r="K103" i="258"/>
  <c r="K102" i="258"/>
  <c r="K101" i="258"/>
  <c r="K100" i="258"/>
  <c r="K99" i="258"/>
  <c r="K98" i="258"/>
  <c r="K97" i="258"/>
  <c r="K96" i="258"/>
  <c r="K95" i="258"/>
  <c r="K94" i="258"/>
  <c r="K93" i="258"/>
  <c r="K92" i="258"/>
  <c r="K91" i="258"/>
  <c r="K90" i="258"/>
  <c r="K89" i="258"/>
  <c r="K88" i="258"/>
  <c r="K87" i="258"/>
  <c r="K86" i="258"/>
  <c r="K85" i="258"/>
  <c r="K84" i="258"/>
  <c r="K83" i="258"/>
  <c r="K82" i="258"/>
  <c r="K81" i="258"/>
  <c r="K80" i="258"/>
  <c r="K79" i="258"/>
  <c r="K78" i="258"/>
  <c r="K77" i="258"/>
  <c r="K76" i="258"/>
  <c r="K75" i="258"/>
  <c r="K74" i="258"/>
  <c r="K73" i="258"/>
  <c r="K72" i="258"/>
  <c r="K71" i="258"/>
  <c r="K70" i="258"/>
  <c r="K69" i="258"/>
  <c r="K68" i="258"/>
  <c r="K67" i="258"/>
  <c r="K66" i="258"/>
  <c r="K65" i="258"/>
  <c r="K64" i="258"/>
  <c r="K63" i="258"/>
  <c r="K62" i="258"/>
  <c r="K61" i="258"/>
  <c r="K60" i="258"/>
  <c r="F7" i="252"/>
  <c r="D361" i="257"/>
  <c r="H5" i="252"/>
  <c r="K99" i="257"/>
  <c r="K63" i="255"/>
  <c r="K61" i="255"/>
  <c r="K52" i="255"/>
  <c r="G460" i="255"/>
  <c r="K7" i="252"/>
  <c r="K45" i="255"/>
  <c r="K78" i="257"/>
  <c r="K16" i="251"/>
  <c r="D361" i="258"/>
  <c r="H4" i="252"/>
  <c r="K84" i="257"/>
  <c r="K50" i="257"/>
  <c r="K46" i="257"/>
  <c r="K50" i="258"/>
  <c r="K53" i="255"/>
  <c r="K102" i="257"/>
  <c r="K95" i="257"/>
  <c r="K92" i="257"/>
  <c r="K90" i="257"/>
  <c r="K89" i="257"/>
  <c r="K77" i="257"/>
  <c r="K76" i="257"/>
  <c r="K75" i="257"/>
  <c r="K65" i="257"/>
  <c r="K58" i="257"/>
  <c r="K56" i="257"/>
  <c r="K55" i="257"/>
  <c r="K54" i="257"/>
  <c r="K52" i="257"/>
  <c r="K51" i="257"/>
  <c r="K48" i="257"/>
  <c r="K21" i="257"/>
  <c r="K26" i="258"/>
  <c r="K44" i="255"/>
  <c r="K31" i="258"/>
  <c r="K35" i="258"/>
  <c r="I11" i="251"/>
  <c r="K53" i="257"/>
  <c r="K30" i="258"/>
  <c r="K14" i="251"/>
  <c r="K18" i="251"/>
  <c r="K21" i="251"/>
  <c r="O11" i="252"/>
  <c r="J18" i="251"/>
  <c r="I21" i="251"/>
  <c r="M11" i="252"/>
  <c r="I18" i="251"/>
  <c r="E21" i="251"/>
  <c r="K70" i="257"/>
  <c r="K34" i="257"/>
  <c r="K39" i="257"/>
  <c r="J457" i="255"/>
  <c r="I460" i="255"/>
  <c r="K106" i="257"/>
  <c r="K105" i="257"/>
  <c r="K104" i="257"/>
  <c r="K103" i="257"/>
  <c r="K73" i="255"/>
  <c r="K72" i="255"/>
  <c r="K71" i="255"/>
  <c r="K70" i="255"/>
  <c r="K69" i="255"/>
  <c r="K68" i="255"/>
  <c r="K67" i="255"/>
  <c r="K66" i="255"/>
  <c r="K65" i="255"/>
  <c r="K64" i="255"/>
  <c r="K62" i="255"/>
  <c r="K101" i="257"/>
  <c r="K100" i="257"/>
  <c r="K98" i="257"/>
  <c r="K97" i="257"/>
  <c r="K96" i="257"/>
  <c r="K94" i="257"/>
  <c r="K93" i="257"/>
  <c r="K60" i="255"/>
  <c r="K59" i="255"/>
  <c r="K58" i="255"/>
  <c r="K57" i="255"/>
  <c r="K56" i="255"/>
  <c r="K55" i="255"/>
  <c r="K54" i="255"/>
  <c r="K51" i="255"/>
  <c r="K50" i="255"/>
  <c r="K49" i="255"/>
  <c r="K48" i="255"/>
  <c r="K47" i="255"/>
  <c r="K91" i="257"/>
  <c r="K88" i="257"/>
  <c r="K46" i="255"/>
  <c r="K43" i="255"/>
  <c r="K42" i="255"/>
  <c r="K41" i="255"/>
  <c r="K40" i="255"/>
  <c r="K87" i="257"/>
  <c r="K86" i="257"/>
  <c r="K85" i="257"/>
  <c r="K82" i="257"/>
  <c r="K81" i="257"/>
  <c r="K80" i="257"/>
  <c r="K79" i="257"/>
  <c r="K74" i="257"/>
  <c r="K59" i="258"/>
  <c r="K58" i="258"/>
  <c r="K57" i="258"/>
  <c r="K56" i="258"/>
  <c r="K73" i="257"/>
  <c r="K72" i="257"/>
  <c r="K71" i="257"/>
  <c r="K55" i="258"/>
  <c r="K54" i="258"/>
  <c r="K53" i="258"/>
  <c r="K52" i="258"/>
  <c r="K51" i="258"/>
  <c r="K49" i="258"/>
  <c r="K48" i="258"/>
  <c r="K47" i="258"/>
  <c r="K46" i="258"/>
  <c r="K45" i="258"/>
  <c r="K44" i="258"/>
  <c r="K43" i="258"/>
  <c r="K42" i="258"/>
  <c r="K41" i="258"/>
  <c r="K40" i="258"/>
  <c r="K39" i="258"/>
  <c r="K38" i="258"/>
  <c r="K69" i="257"/>
  <c r="K68" i="257"/>
  <c r="K67" i="257"/>
  <c r="K66" i="257"/>
  <c r="K61" i="257"/>
  <c r="K60" i="257"/>
  <c r="K59" i="257"/>
  <c r="K25" i="258"/>
  <c r="K34" i="258"/>
  <c r="K29" i="258"/>
  <c r="K64" i="257"/>
  <c r="K63" i="257"/>
  <c r="K62" i="257"/>
  <c r="K57" i="257"/>
  <c r="K31" i="255"/>
  <c r="K30" i="255"/>
  <c r="K20" i="257"/>
  <c r="K19" i="257"/>
  <c r="K18" i="257"/>
  <c r="K23" i="258"/>
  <c r="K24" i="258"/>
  <c r="K27" i="258"/>
  <c r="K28" i="258"/>
  <c r="K32" i="258"/>
  <c r="K33" i="258"/>
  <c r="K36" i="258"/>
  <c r="K37" i="258"/>
  <c r="K39" i="255"/>
  <c r="K38" i="255"/>
  <c r="K37" i="255"/>
  <c r="K36" i="255"/>
  <c r="K35" i="255"/>
  <c r="K34" i="255"/>
  <c r="K32" i="255"/>
  <c r="K33" i="255"/>
  <c r="K49" i="257"/>
  <c r="K47" i="257"/>
  <c r="K45" i="257"/>
  <c r="K44" i="257"/>
  <c r="K43" i="257"/>
  <c r="K42" i="257"/>
  <c r="K41" i="257"/>
  <c r="K40" i="257"/>
  <c r="K38" i="257"/>
  <c r="K37" i="257"/>
  <c r="K36" i="257"/>
  <c r="K35" i="257"/>
  <c r="K33" i="257"/>
  <c r="J90" i="254"/>
  <c r="I93" i="254"/>
  <c r="J93" i="254"/>
  <c r="N8" i="252"/>
  <c r="K32" i="257"/>
  <c r="K31" i="257"/>
  <c r="K30" i="257"/>
  <c r="K29" i="257"/>
  <c r="K28" i="257"/>
  <c r="K27" i="257"/>
  <c r="K26" i="257"/>
  <c r="K25" i="257"/>
  <c r="K24" i="257"/>
  <c r="K22" i="257"/>
  <c r="F8" i="252"/>
  <c r="G8" i="252"/>
  <c r="E8" i="252"/>
  <c r="G7" i="252"/>
  <c r="E7" i="252"/>
  <c r="F6" i="252"/>
  <c r="G6" i="252"/>
  <c r="E6" i="252"/>
  <c r="G5" i="252"/>
  <c r="E5" i="252"/>
  <c r="G4" i="252"/>
  <c r="E4" i="252"/>
  <c r="D93" i="254"/>
  <c r="H8" i="252"/>
  <c r="D71" i="256"/>
  <c r="H6" i="252"/>
  <c r="K23" i="257"/>
  <c r="G11" i="252"/>
  <c r="E11" i="252"/>
  <c r="F11" i="252"/>
  <c r="D21" i="251"/>
  <c r="H11" i="252"/>
  <c r="K15" i="251"/>
  <c r="G21" i="251"/>
  <c r="K11" i="252"/>
  <c r="J11" i="252"/>
  <c r="F5" i="252"/>
  <c r="N11" i="252"/>
  <c r="F4" i="252"/>
  <c r="K39" i="256"/>
  <c r="K31" i="256"/>
  <c r="K27" i="256"/>
  <c r="K35" i="256"/>
  <c r="K20" i="256"/>
  <c r="K38" i="256"/>
  <c r="K34" i="256"/>
  <c r="K30" i="256"/>
  <c r="K26" i="256"/>
  <c r="K22" i="256"/>
  <c r="K37" i="256"/>
  <c r="K33" i="256"/>
  <c r="K29" i="256"/>
  <c r="K25" i="256"/>
  <c r="K40" i="256"/>
  <c r="K36" i="256"/>
  <c r="K32" i="256"/>
  <c r="K28" i="256"/>
  <c r="K24" i="256"/>
  <c r="I457" i="255"/>
  <c r="E460" i="255"/>
  <c r="J68" i="256"/>
  <c r="I71" i="256"/>
  <c r="K210" i="257"/>
  <c r="K194" i="258"/>
  <c r="E361" i="258"/>
  <c r="I4" i="252"/>
  <c r="K195" i="258"/>
  <c r="K23" i="256"/>
  <c r="K21" i="256"/>
  <c r="I358" i="257"/>
  <c r="E361" i="257"/>
  <c r="K90" i="254"/>
  <c r="K93" i="254"/>
  <c r="O8" i="252"/>
  <c r="K68" i="256"/>
  <c r="K71" i="256"/>
  <c r="O6" i="252"/>
  <c r="I11" i="252"/>
  <c r="H21" i="251"/>
  <c r="L11" i="252"/>
  <c r="F93" i="254"/>
  <c r="J8" i="252"/>
  <c r="I8" i="252"/>
  <c r="M8" i="252"/>
  <c r="K8" i="252"/>
  <c r="K9" i="252"/>
  <c r="K10" i="252"/>
  <c r="K12" i="252"/>
  <c r="K25" i="252"/>
  <c r="H93" i="254"/>
  <c r="L8" i="252"/>
  <c r="K457" i="255"/>
  <c r="K460" i="255"/>
  <c r="O7" i="252"/>
  <c r="M7" i="252"/>
  <c r="J460" i="255"/>
  <c r="N7" i="252"/>
  <c r="F460" i="255"/>
  <c r="J7" i="252"/>
  <c r="H460" i="255"/>
  <c r="L7" i="252"/>
  <c r="I7" i="252"/>
  <c r="E9" i="252"/>
  <c r="E10" i="252"/>
  <c r="E12" i="252"/>
  <c r="E25" i="252"/>
  <c r="G9" i="252"/>
  <c r="G10" i="252"/>
  <c r="G12" i="252"/>
  <c r="G25" i="252"/>
  <c r="H9" i="252"/>
  <c r="H10" i="252"/>
  <c r="H12" i="252"/>
  <c r="H25" i="252"/>
  <c r="J71" i="256"/>
  <c r="N6" i="252"/>
  <c r="M6" i="252"/>
  <c r="F71" i="256"/>
  <c r="J6" i="252"/>
  <c r="I6" i="252"/>
  <c r="H71" i="256"/>
  <c r="L6" i="252"/>
  <c r="K358" i="257"/>
  <c r="K361" i="257"/>
  <c r="O5" i="252"/>
  <c r="M5" i="252"/>
  <c r="J361" i="257"/>
  <c r="N5" i="252"/>
  <c r="I5" i="252"/>
  <c r="H361" i="257"/>
  <c r="L5" i="252"/>
  <c r="F361" i="257"/>
  <c r="J5" i="252"/>
  <c r="F9" i="252"/>
  <c r="F10" i="252"/>
  <c r="F12" i="252"/>
  <c r="F25" i="252"/>
  <c r="J361" i="258"/>
  <c r="N4" i="252"/>
  <c r="M4" i="252"/>
  <c r="H361" i="258"/>
  <c r="L4" i="252"/>
  <c r="K361" i="258"/>
  <c r="O4" i="252"/>
  <c r="F361" i="258"/>
  <c r="J4" i="252"/>
  <c r="O9" i="252"/>
  <c r="O10" i="252"/>
  <c r="O12" i="252"/>
  <c r="O25" i="252"/>
  <c r="I9" i="252"/>
  <c r="J9" i="252"/>
  <c r="M9" i="252"/>
  <c r="L9" i="252"/>
  <c r="L10" i="252"/>
  <c r="L12" i="252"/>
  <c r="L25" i="252"/>
  <c r="I10" i="252"/>
  <c r="I12" i="252"/>
  <c r="J12" i="252"/>
  <c r="N9" i="252"/>
  <c r="M10" i="252"/>
  <c r="I25" i="252"/>
  <c r="J25" i="252"/>
  <c r="J10" i="252"/>
  <c r="M12" i="252"/>
  <c r="N10" i="252"/>
  <c r="N12" i="252"/>
  <c r="M25" i="252"/>
  <c r="N25" i="252"/>
</calcChain>
</file>

<file path=xl/sharedStrings.xml><?xml version="1.0" encoding="utf-8"?>
<sst xmlns="http://schemas.openxmlformats.org/spreadsheetml/2006/main" count="3272" uniqueCount="2071">
  <si>
    <t>APROPIACION DISPONIBLE</t>
  </si>
  <si>
    <t>SALDO POR</t>
  </si>
  <si>
    <t>GIRAR</t>
  </si>
  <si>
    <t xml:space="preserve">CODIGO </t>
  </si>
  <si>
    <t>OBJETO</t>
  </si>
  <si>
    <t>4 = (1+2-3)</t>
  </si>
  <si>
    <t>SALDO POR GIRAR</t>
  </si>
  <si>
    <t>FECHA</t>
  </si>
  <si>
    <t>GIROS</t>
  </si>
  <si>
    <t>SUSPENSION</t>
  </si>
  <si>
    <t>VALOR</t>
  </si>
  <si>
    <t>CONTRATISTA</t>
  </si>
  <si>
    <t>8 = (4-5-7)</t>
  </si>
  <si>
    <t>REGISTRO</t>
  </si>
  <si>
    <t>CDP</t>
  </si>
  <si>
    <t>TOTAL GIROS</t>
  </si>
  <si>
    <t xml:space="preserve">COMPROMISO </t>
  </si>
  <si>
    <t>TIPO Y No.</t>
  </si>
  <si>
    <t>COMPROMISOS</t>
  </si>
  <si>
    <t>CDP POR COMPROMETER</t>
  </si>
  <si>
    <t>No. C.D.P.</t>
  </si>
  <si>
    <t>6 = (5 / 4)</t>
  </si>
  <si>
    <t>TOTAL</t>
  </si>
  <si>
    <t>MODIFICACION</t>
  </si>
  <si>
    <t>TOTAL ENTIDAD</t>
  </si>
  <si>
    <t>% EJECUCION</t>
  </si>
  <si>
    <t>No.</t>
  </si>
  <si>
    <t>TOTAL INVERSION</t>
  </si>
  <si>
    <t>OBSERVACIONES</t>
  </si>
  <si>
    <t>APROPIACION INICIAL</t>
  </si>
  <si>
    <t>SALDO DISPONIBLE</t>
  </si>
  <si>
    <t>% GIROS</t>
  </si>
  <si>
    <t>EJECUCION DETALLADA DE UN PROYECTO DE INVERSION</t>
  </si>
  <si>
    <t>10 = (9 / 4)</t>
  </si>
  <si>
    <t>11 = (5 - 9)</t>
  </si>
  <si>
    <t>SOLICITANTE</t>
  </si>
  <si>
    <t>PASIVOS EXIGIBLES</t>
  </si>
  <si>
    <t xml:space="preserve">PROYECTO  </t>
  </si>
  <si>
    <t>Promoción, protección y garantía de derechos humanos</t>
  </si>
  <si>
    <t>1131-152</t>
  </si>
  <si>
    <t>Construcción de una Bogotá que vive los Derechos Humanos</t>
  </si>
  <si>
    <t>1128-185</t>
  </si>
  <si>
    <t>Fortalecimiento de la capacidad institucional</t>
  </si>
  <si>
    <t>Fortalecimiento a la gestión pública efectiva y eficiente</t>
  </si>
  <si>
    <t>1120-192</t>
  </si>
  <si>
    <t>Implementación del modelo de gestión de tecnología de la información para el fortalecimiento institucional</t>
  </si>
  <si>
    <t>Fortalecimiento institucional a través del uso de TIC</t>
  </si>
  <si>
    <t>1094-196</t>
  </si>
  <si>
    <t>Fortalecimiento de la capacidad institucional de las Alcaldías Locales</t>
  </si>
  <si>
    <t>Fortalecimiento local, gobernabilidad, gobernanza y participación ciudadana</t>
  </si>
  <si>
    <t>1129-194</t>
  </si>
  <si>
    <t>Fortalecimiento de las relaciones estratégicas del Distrito Capital con actores políticos y sociales</t>
  </si>
  <si>
    <t>Agenciamiento político</t>
  </si>
  <si>
    <t>3-3-4</t>
  </si>
  <si>
    <t>DEPENDENCIA</t>
  </si>
  <si>
    <t>1131 - 152</t>
  </si>
  <si>
    <t>1128 - 185</t>
  </si>
  <si>
    <t>1120 - 192</t>
  </si>
  <si>
    <t>1094 - 196</t>
  </si>
  <si>
    <t>1129 -194</t>
  </si>
  <si>
    <t>TOTAL "BOGOTÁ MEJOR PARA TODOS"</t>
  </si>
  <si>
    <t>TOTAL INVERSIÓN DIRECTA</t>
  </si>
  <si>
    <t>SUBSECRETARÍA</t>
  </si>
  <si>
    <t>PASIVOS EXIGIBLES (INVERSION)</t>
  </si>
  <si>
    <t>GASTOS GENERALES</t>
  </si>
  <si>
    <t>SERVICIOS PERSONALES</t>
  </si>
  <si>
    <t>NOMINA</t>
  </si>
  <si>
    <t>HONORARIOS</t>
  </si>
  <si>
    <t>REMUNERACION SERVICIOS TECNICOS</t>
  </si>
  <si>
    <t>APORTES PATRONALES</t>
  </si>
  <si>
    <t>TOTAL FUNCIONAMIENTO</t>
  </si>
  <si>
    <t>Subsecretaría para la Gobernabilidad y la Garantía de Derechos</t>
  </si>
  <si>
    <t>Subsecretaría de  Gestión Institucional</t>
  </si>
  <si>
    <t>Subsecretaría de Gestión Local</t>
  </si>
  <si>
    <t>Subsecretaría de Gestión Institucional</t>
  </si>
  <si>
    <t>Director de Relaciones Políticas</t>
  </si>
  <si>
    <t>C.P.S 33</t>
  </si>
  <si>
    <t>C.P.S 35</t>
  </si>
  <si>
    <t>C.P.S. 52</t>
  </si>
  <si>
    <t>C.P.S 148</t>
  </si>
  <si>
    <t>C.P.S. 161</t>
  </si>
  <si>
    <t>C.P.S 203</t>
  </si>
  <si>
    <t>C.P.S 60</t>
  </si>
  <si>
    <t>C.P.S 156</t>
  </si>
  <si>
    <t>C.P.S 165</t>
  </si>
  <si>
    <t>C.P.S 158</t>
  </si>
  <si>
    <t>C.P.S 166</t>
  </si>
  <si>
    <t>C.P.S 176</t>
  </si>
  <si>
    <t>FACTURAS 4936153430</t>
  </si>
  <si>
    <t>FACTURAS 4949671049</t>
  </si>
  <si>
    <t>FACTURAS 4939638580</t>
  </si>
  <si>
    <t>FACTURAS 2530071681</t>
  </si>
  <si>
    <t>C.P.S 152</t>
  </si>
  <si>
    <t>C.P.S 181</t>
  </si>
  <si>
    <t>C.P.S 186</t>
  </si>
  <si>
    <t>C.P.S 188</t>
  </si>
  <si>
    <t>C.P.S 191</t>
  </si>
  <si>
    <t>C.P.S 190</t>
  </si>
  <si>
    <t>C.P.S 187</t>
  </si>
  <si>
    <t>C.P.S 173</t>
  </si>
  <si>
    <t>C.P.S 164</t>
  </si>
  <si>
    <t>C.P.S 193</t>
  </si>
  <si>
    <t>C.P.S 198</t>
  </si>
  <si>
    <t>C.P.S 205</t>
  </si>
  <si>
    <t>C.P.S 206</t>
  </si>
  <si>
    <t>FACTURAS 9268937613</t>
  </si>
  <si>
    <t>C.P.S 197</t>
  </si>
  <si>
    <t>C.P.S 202</t>
  </si>
  <si>
    <t>C.P.S 209</t>
  </si>
  <si>
    <t>C.P.S 212</t>
  </si>
  <si>
    <t>C.P.S 216</t>
  </si>
  <si>
    <t>C.P.S 167</t>
  </si>
  <si>
    <t>C.P.S 218</t>
  </si>
  <si>
    <t>C.P.S 208</t>
  </si>
  <si>
    <t>C.P.S 210</t>
  </si>
  <si>
    <t>C.P.S 207</t>
  </si>
  <si>
    <t>Yira Alexandra Morante Gomez</t>
  </si>
  <si>
    <t>Julian Alberto Vasquez Grajales</t>
  </si>
  <si>
    <t>Maria Del Rosario Perea Garces</t>
  </si>
  <si>
    <t>Erickc David Ruiz Acosta</t>
  </si>
  <si>
    <t>Yina Natalia Poveda Rodriguez</t>
  </si>
  <si>
    <t>Sandra Lucia Rojas Garzon</t>
  </si>
  <si>
    <t>Ana Gabriela Mojica Londoño</t>
  </si>
  <si>
    <t>Edwin  Caicedo Marinez</t>
  </si>
  <si>
    <t>Codensa S. A. Esp</t>
  </si>
  <si>
    <t>Empresa De Acueducto Alcantarillado Y Aseo De Bogota Esp</t>
  </si>
  <si>
    <t>Laura  Gomez Cruz</t>
  </si>
  <si>
    <t>Angela Patricia Cruz Vargas</t>
  </si>
  <si>
    <t>Victor Alfonso Angarita</t>
  </si>
  <si>
    <t>Diana Carolina Rua Rangel</t>
  </si>
  <si>
    <t>Bethsy  Hinestroza Mosquera</t>
  </si>
  <si>
    <t>Carlos Ariel Valencia Mosquera</t>
  </si>
  <si>
    <t>Jorge Enrique Grosso Perez</t>
  </si>
  <si>
    <t>Maria Angelica Ramirez Celis</t>
  </si>
  <si>
    <t>Luz Amanda Guzman Mojica</t>
  </si>
  <si>
    <t>Sandra Heleanne Riascos Rivas</t>
  </si>
  <si>
    <t>Maria Camila Parra Patiño</t>
  </si>
  <si>
    <t>Carlos Yesid Gordillo Pitre</t>
  </si>
  <si>
    <t>Blanca Yaneth Uribe Neuta</t>
  </si>
  <si>
    <t>Vicky Johanna Cogua Nova</t>
  </si>
  <si>
    <t>Bernardo Alfredo Prieto Ruiz</t>
  </si>
  <si>
    <t>Julieth Paola Mateus Mendoza</t>
  </si>
  <si>
    <t>Yhaser Sadat Yurgaqui Posso</t>
  </si>
  <si>
    <t>Marcus Antony Hooker Martinez</t>
  </si>
  <si>
    <t>Lorena Piedad Campos Cuesta</t>
  </si>
  <si>
    <t>Melissa Maria Moore Diaz</t>
  </si>
  <si>
    <t>Alina Santos Aragon Pinedo</t>
  </si>
  <si>
    <t>Yury Marcela Tapiero Garcia</t>
  </si>
  <si>
    <t>Maria Ruviela Aguirre Cifuentes</t>
  </si>
  <si>
    <t>Maria Fernanda Torres Arevalo</t>
  </si>
  <si>
    <t>C.P.S 7</t>
  </si>
  <si>
    <t>C.P.S 9</t>
  </si>
  <si>
    <t>C.P.S 11</t>
  </si>
  <si>
    <t>C.P.S 5</t>
  </si>
  <si>
    <t>C.P.S 6</t>
  </si>
  <si>
    <t>C.P.S 12</t>
  </si>
  <si>
    <t>C.P.S 2</t>
  </si>
  <si>
    <t>C.P.S 13</t>
  </si>
  <si>
    <t>C.P.S 16</t>
  </si>
  <si>
    <t>C.P.S 3</t>
  </si>
  <si>
    <t>C.P.S 17</t>
  </si>
  <si>
    <t>C.P.S 18</t>
  </si>
  <si>
    <t>C.P.S 28</t>
  </si>
  <si>
    <t>C.P.S 32</t>
  </si>
  <si>
    <t>C.P.S 23</t>
  </si>
  <si>
    <t>C.P.S 31</t>
  </si>
  <si>
    <t>C.P.S 55</t>
  </si>
  <si>
    <t>C.P.S 54</t>
  </si>
  <si>
    <t>C.P.S 61</t>
  </si>
  <si>
    <t>C.P.S 56</t>
  </si>
  <si>
    <t>C.P.S 27</t>
  </si>
  <si>
    <t>C.P.S 67</t>
  </si>
  <si>
    <t>C.P.S 8</t>
  </si>
  <si>
    <t>C.P.S 30</t>
  </si>
  <si>
    <t>C.P.S 53</t>
  </si>
  <si>
    <t>C.P.S 66</t>
  </si>
  <si>
    <t>C.P.S 75</t>
  </si>
  <si>
    <t>C.P.S 72</t>
  </si>
  <si>
    <t>C.P.S 79</t>
  </si>
  <si>
    <t>C.P.S 68</t>
  </si>
  <si>
    <t>C.P.S 76</t>
  </si>
  <si>
    <t>C.P.S 38</t>
  </si>
  <si>
    <t>C.P.S 40</t>
  </si>
  <si>
    <t>C.P.S 25</t>
  </si>
  <si>
    <t>C.P.S 89</t>
  </si>
  <si>
    <t>C.P.S 94</t>
  </si>
  <si>
    <t>C.P.S 99</t>
  </si>
  <si>
    <t>C.P.S 34</t>
  </si>
  <si>
    <t>C.P.S 41</t>
  </si>
  <si>
    <t>C.P.S 42</t>
  </si>
  <si>
    <t>C.P.S 43</t>
  </si>
  <si>
    <t>C.P.S 69</t>
  </si>
  <si>
    <t>C.P.S 107</t>
  </si>
  <si>
    <t>C.P.S 24</t>
  </si>
  <si>
    <t>C.P.S 29</t>
  </si>
  <si>
    <t>C.P.S 82</t>
  </si>
  <si>
    <t>C.P.S 83</t>
  </si>
  <si>
    <t>C.P.S 113</t>
  </si>
  <si>
    <t>C.P.S 36</t>
  </si>
  <si>
    <t>C.P.S 115</t>
  </si>
  <si>
    <t>C.P.S 37</t>
  </si>
  <si>
    <t>C.P.S 39</t>
  </si>
  <si>
    <t>C.P.S 85</t>
  </si>
  <si>
    <t>C.P.S 98</t>
  </si>
  <si>
    <t>C.P.S 117</t>
  </si>
  <si>
    <t>C.P.S 118</t>
  </si>
  <si>
    <t>C.P.S 91</t>
  </si>
  <si>
    <t>C.P.S 84</t>
  </si>
  <si>
    <t>C.P.S 109</t>
  </si>
  <si>
    <t>C.P.S 122</t>
  </si>
  <si>
    <t>C.P.S 106</t>
  </si>
  <si>
    <t>C.P.S 121</t>
  </si>
  <si>
    <t>C.P.S 123</t>
  </si>
  <si>
    <t>C.P.S 128</t>
  </si>
  <si>
    <t>C.P.S 130</t>
  </si>
  <si>
    <t>C.P.S 114</t>
  </si>
  <si>
    <t>C.P.S 44</t>
  </si>
  <si>
    <t>C.P.S 132</t>
  </si>
  <si>
    <t>C.P.S 133</t>
  </si>
  <si>
    <t>C.P.S 135</t>
  </si>
  <si>
    <t>C.P.S 140</t>
  </si>
  <si>
    <t>C.P.S 141</t>
  </si>
  <si>
    <t>C.P.S 150</t>
  </si>
  <si>
    <t>C.P.S 74</t>
  </si>
  <si>
    <t>C.P.S 102</t>
  </si>
  <si>
    <t>C.P.S 147</t>
  </si>
  <si>
    <t>C.P.S 151</t>
  </si>
  <si>
    <t>C.P.S 153</t>
  </si>
  <si>
    <t>C.P.S 101</t>
  </si>
  <si>
    <t>C.P.S 136</t>
  </si>
  <si>
    <t>C.P.S 163</t>
  </si>
  <si>
    <t>C.P.S 170</t>
  </si>
  <si>
    <t>C.P.S 180</t>
  </si>
  <si>
    <t>C.P.S 142</t>
  </si>
  <si>
    <t>C.P.S 169</t>
  </si>
  <si>
    <t>C.P.S 146</t>
  </si>
  <si>
    <t>Lizeth Jahira Gonzalez Vargas</t>
  </si>
  <si>
    <t>Ruby Lorena Cruz Cruz</t>
  </si>
  <si>
    <t>Lilyam Beatriz Rodriguez Alvarez</t>
  </si>
  <si>
    <t>Juan Carlos Agreda Botina</t>
  </si>
  <si>
    <t>Paola  Ospina Castañeda</t>
  </si>
  <si>
    <t>Jose Gregorio Rey Amador</t>
  </si>
  <si>
    <t>Wilmar Jose Valencia Suarez</t>
  </si>
  <si>
    <t>Anderson Albey Acosta Torres</t>
  </si>
  <si>
    <t>Juan Camilo Ramirez Jaramillo</t>
  </si>
  <si>
    <t>Edna Rocio Mora Rojas</t>
  </si>
  <si>
    <t>Victor Alfonso Garrido Velilla</t>
  </si>
  <si>
    <t>Maria Fernanda Camargo Jimenez</t>
  </si>
  <si>
    <t>Gheiner Saul Cardenas Manzanares</t>
  </si>
  <si>
    <t>Duglas  Moreno Cardona</t>
  </si>
  <si>
    <t>Yeny  Yañez Bolivar</t>
  </si>
  <si>
    <t>Yaira Milena Quintero Caucali</t>
  </si>
  <si>
    <t>Nancy Magaly Guerrero Gutierrez</t>
  </si>
  <si>
    <t>Jose Carlos Chaparro Firacative</t>
  </si>
  <si>
    <t>Daniela  Pachon Laverde</t>
  </si>
  <si>
    <t>Hector Julio Sichaca Castelblanco</t>
  </si>
  <si>
    <t>Nancy Paola Bolivar Cuchia</t>
  </si>
  <si>
    <t>Juan Carlos Rodriguez Guzman</t>
  </si>
  <si>
    <t>Eydi Viviana Ramirez Gomez</t>
  </si>
  <si>
    <t>Sebastian  Bello Alfaro</t>
  </si>
  <si>
    <t>Anjulibed  Gonzalez Ariza</t>
  </si>
  <si>
    <t>Cesar Fabian Ortiz Fonseca</t>
  </si>
  <si>
    <t>Joaquin Alvaro Florez Bernal</t>
  </si>
  <si>
    <t>Cristian David Pardo Martinez</t>
  </si>
  <si>
    <t>Franci Nathaly Diaz Soto</t>
  </si>
  <si>
    <t>Luis Eduardo Gomez Narvaez</t>
  </si>
  <si>
    <t>Miguel  Agudelo</t>
  </si>
  <si>
    <t>Magda Bolena Rojas Ballesteros</t>
  </si>
  <si>
    <t>Andres Felipe Lopez Reyes</t>
  </si>
  <si>
    <t>Alejandro Zapata Villalobos</t>
  </si>
  <si>
    <t>Johanna Marcela Rodriguez Ruiz</t>
  </si>
  <si>
    <t>Maritza Milena Noguera Simijaca</t>
  </si>
  <si>
    <t>Daniel Alejandro Rubiano Sosa</t>
  </si>
  <si>
    <t>Sandy Lorena Calderon Martinez</t>
  </si>
  <si>
    <t>Astrid Dalila Camargo Vargas</t>
  </si>
  <si>
    <t>Miguel Angel Vargas Medina</t>
  </si>
  <si>
    <t>Ivan Andres Fonseca Peña</t>
  </si>
  <si>
    <t>Jenny Carolina Herrera Cagua</t>
  </si>
  <si>
    <t>Hugo Alberto Zamora Contreras</t>
  </si>
  <si>
    <t>Astrid Lorena Castañeda Peña</t>
  </si>
  <si>
    <t>Hernan David Cervera Pabon</t>
  </si>
  <si>
    <t>Edison Guiovanni Clavijo Martinez</t>
  </si>
  <si>
    <t>Sandra Patricia Espitia Garcia</t>
  </si>
  <si>
    <t>Marco Andrei Guacaneme Boada</t>
  </si>
  <si>
    <t>Mauricio Antonio Pava Linares</t>
  </si>
  <si>
    <t>Juan Sebastian Jimenez Castro</t>
  </si>
  <si>
    <t>Juan Pablo Escobar Roa</t>
  </si>
  <si>
    <t>Claudia Viviana Villalobos Fagua</t>
  </si>
  <si>
    <t>Mariela  Guzman Huertas</t>
  </si>
  <si>
    <t>Jeisson Ferney Zubieta Diaz</t>
  </si>
  <si>
    <t>Miriam  Lizarazo Arocha</t>
  </si>
  <si>
    <t>Daniela  Rodriguez Mejia</t>
  </si>
  <si>
    <t>Angie Johanna Granada Castro</t>
  </si>
  <si>
    <t>Catherine  Alvarez Escovar</t>
  </si>
  <si>
    <t>Carlos Alberto Lopez Rodriguez</t>
  </si>
  <si>
    <t>Natali  Mossos Reyes</t>
  </si>
  <si>
    <t>Loren Liliana Chaves Santos</t>
  </si>
  <si>
    <t>Lina Marcela Hernandez Valencia</t>
  </si>
  <si>
    <t>Melissa  Ocampo Cardona</t>
  </si>
  <si>
    <t>Linda Lorena Sarmiento Lopez</t>
  </si>
  <si>
    <t>Alejandra Patricia Serrano Guzman</t>
  </si>
  <si>
    <t>Juan Carlos Callejas Gomez</t>
  </si>
  <si>
    <t>Juan Guillermo Herrera Luna</t>
  </si>
  <si>
    <t>Laureano Jose Cerro Turrizo</t>
  </si>
  <si>
    <t>Santiago Rafael Poveda Quintero</t>
  </si>
  <si>
    <t>Liliana Paola Perea Cristancho</t>
  </si>
  <si>
    <t>Nancy Jeanet Cardenas Leon</t>
  </si>
  <si>
    <t>Sandra Liliana Osorio Barreto</t>
  </si>
  <si>
    <t>Daissy Tatiana Santos Yate</t>
  </si>
  <si>
    <t>Maite Daniela Duque Arciniegas</t>
  </si>
  <si>
    <t>German Andres Caro Lagos</t>
  </si>
  <si>
    <t>Juan Pablo Linares Vargas</t>
  </si>
  <si>
    <t>Augusto Cesar Moscarella Riascos</t>
  </si>
  <si>
    <t>Guiomar Luzette Oliveros Rengifo</t>
  </si>
  <si>
    <t>Yenny Andrea Penagos Cely</t>
  </si>
  <si>
    <t>Nelcy Aleyda Mesa Albarracin</t>
  </si>
  <si>
    <t>David Arturo Parra Villate</t>
  </si>
  <si>
    <t>Diego Mauricio Rey Jimenez</t>
  </si>
  <si>
    <t>Angela Viviana Castillo Alarcon</t>
  </si>
  <si>
    <t>Omar Arturo Calderon Zaque</t>
  </si>
  <si>
    <t>Oswaldo Hernan Suarez Sanchez</t>
  </si>
  <si>
    <t>Ariel Ramiro Polania Medina</t>
  </si>
  <si>
    <t>Lady Johana Arevalo Niampira</t>
  </si>
  <si>
    <t>Jose Ernesto Ariza Fernandez</t>
  </si>
  <si>
    <t>Nancy Beatriz Montañez Gomez</t>
  </si>
  <si>
    <t>C.P.S 145</t>
  </si>
  <si>
    <t>Juan Carlos Riveros Morales</t>
  </si>
  <si>
    <t>Nex Computer Sas</t>
  </si>
  <si>
    <t>Enrique  Calderon Pava</t>
  </si>
  <si>
    <t>Isis Catalina Bernal Cepeda</t>
  </si>
  <si>
    <t>Mary Luz Rodriguez Calderon</t>
  </si>
  <si>
    <t>Sandra Mary Pereira Lizcano</t>
  </si>
  <si>
    <t>Jairo Hernando Puentes Fernandez</t>
  </si>
  <si>
    <t>C.P.S 103</t>
  </si>
  <si>
    <t>C. CV 592</t>
  </si>
  <si>
    <t>C.P.S 174</t>
  </si>
  <si>
    <t>C.P.S 171</t>
  </si>
  <si>
    <t>C.P.S 178</t>
  </si>
  <si>
    <t>C.P.S 192</t>
  </si>
  <si>
    <t>C.P.S 179</t>
  </si>
  <si>
    <t>C. CV 585</t>
  </si>
  <si>
    <t>C.P.S 10</t>
  </si>
  <si>
    <t>C.P.S 15</t>
  </si>
  <si>
    <t>C.P.S 1</t>
  </si>
  <si>
    <t>C.P.S 14</t>
  </si>
  <si>
    <t>C.P.S 26</t>
  </si>
  <si>
    <t>C.P.S 21</t>
  </si>
  <si>
    <t>C.P.S 49</t>
  </si>
  <si>
    <t>C.P.S 50</t>
  </si>
  <si>
    <t>C.P.S 58</t>
  </si>
  <si>
    <t>C.P.S 57</t>
  </si>
  <si>
    <t>C.P.S 48</t>
  </si>
  <si>
    <t>C.P.S 78</t>
  </si>
  <si>
    <t>C.P.S 81</t>
  </si>
  <si>
    <t>C.P.S 87</t>
  </si>
  <si>
    <t>C.P.S 51</t>
  </si>
  <si>
    <t>C.P.S 88</t>
  </si>
  <si>
    <t>C.P.S 86</t>
  </si>
  <si>
    <t>C.P.S 92</t>
  </si>
  <si>
    <t>C.P.S 45</t>
  </si>
  <si>
    <t>C.P.S 100</t>
  </si>
  <si>
    <t>C.P.S 112</t>
  </si>
  <si>
    <t>C.P.S 46</t>
  </si>
  <si>
    <t>C.P.S 120</t>
  </si>
  <si>
    <t>C.P.S 111</t>
  </si>
  <si>
    <t>C.P.S 131</t>
  </si>
  <si>
    <t>C.P.S 22</t>
  </si>
  <si>
    <t>C.P.S 137</t>
  </si>
  <si>
    <t>C.P.S 155</t>
  </si>
  <si>
    <t>C.P.S 159</t>
  </si>
  <si>
    <t>C.P.S 80</t>
  </si>
  <si>
    <t>C.P.S 144</t>
  </si>
  <si>
    <t>C.P.S 139</t>
  </si>
  <si>
    <t>C.P.S 162</t>
  </si>
  <si>
    <t>C.P.S 177</t>
  </si>
  <si>
    <t>C.P.S 185</t>
  </si>
  <si>
    <t>C.P.S 154</t>
  </si>
  <si>
    <t>C.P.S 157</t>
  </si>
  <si>
    <t>C.P.S 138</t>
  </si>
  <si>
    <t>C.P.S 168</t>
  </si>
  <si>
    <t>C.P.S 204</t>
  </si>
  <si>
    <t>C.P.S 219</t>
  </si>
  <si>
    <t>C.P.S 220</t>
  </si>
  <si>
    <t>Juan Sabastian Castro Gaona</t>
  </si>
  <si>
    <t>Carlos Alberto Osorio Cifuentes</t>
  </si>
  <si>
    <t>Ruben Dario Carrillo Caicedo</t>
  </si>
  <si>
    <t>Javier  Prieto Tristancho</t>
  </si>
  <si>
    <t>Jorge German Estacio Rodriguez</t>
  </si>
  <si>
    <t>Maria Fernanda Hurtado Caycedo</t>
  </si>
  <si>
    <t>Angelica Maria Segura Bonell</t>
  </si>
  <si>
    <t>Manuel Jose Medina Mendoza</t>
  </si>
  <si>
    <t>Mauricio Ortiz Coronado</t>
  </si>
  <si>
    <t>Daniela De Los Angeles Vargas Cano</t>
  </si>
  <si>
    <t>Jeison Andres Plazas Romero</t>
  </si>
  <si>
    <t>Fabian Leonardo Luna Filizzola</t>
  </si>
  <si>
    <t>Lester Eduardo Tamayo Lopez</t>
  </si>
  <si>
    <t>Lisseth Maria Ibañez Rolong</t>
  </si>
  <si>
    <t>Rubby Esperanza Vasquez Herrera</t>
  </si>
  <si>
    <t>Luisa Fernanda Tanco Cruz</t>
  </si>
  <si>
    <t>Diana Maritza Quitian Cubides</t>
  </si>
  <si>
    <t>Carlos Arturo Lopez Ospina</t>
  </si>
  <si>
    <t>Camilo Alfredo D Costa Rodriguez</t>
  </si>
  <si>
    <t>Lina Maria Echeverri Lombana</t>
  </si>
  <si>
    <t>Jacqueline  Friede Villaroel</t>
  </si>
  <si>
    <t>Angelica Maria Ballesteros Saray</t>
  </si>
  <si>
    <t>Diego Edinson Roldan Solano</t>
  </si>
  <si>
    <t>Juan Pablo Celis Duarte</t>
  </si>
  <si>
    <t>Adriana  Conti Diaz</t>
  </si>
  <si>
    <t>John Fredy Silva Tenorio</t>
  </si>
  <si>
    <t>Tatiana Gisela Lopez Ospina</t>
  </si>
  <si>
    <t>Nathali  Rodriguez Orduz</t>
  </si>
  <si>
    <t>Leydy Lucia Largo Alvarado</t>
  </si>
  <si>
    <t>Yuliana  Molano Franco</t>
  </si>
  <si>
    <t>Alfonso  Moreno Buitrago</t>
  </si>
  <si>
    <t>Nashly  Peinado Malagon</t>
  </si>
  <si>
    <t>Jenny Mireya Chaparro Ortiz</t>
  </si>
  <si>
    <t>Valeria  Muñeton Tamayo</t>
  </si>
  <si>
    <t>Angie Stefann Perez Barbosa</t>
  </si>
  <si>
    <t>Maria Beatriz Alvarez Guerrero</t>
  </si>
  <si>
    <t>Alisson Daniela Caicedo Serna</t>
  </si>
  <si>
    <t>Andres Felipe Castellanos Mosquera</t>
  </si>
  <si>
    <t>Nancy  Acosta Torres</t>
  </si>
  <si>
    <t>Diana Paola Matiz Castillo</t>
  </si>
  <si>
    <t>Javier Alejandro Zuñiga Rojas</t>
  </si>
  <si>
    <t>Gloria Alejandra Castañeda Alvarez</t>
  </si>
  <si>
    <t>Sebastian  Osorio Jimenez</t>
  </si>
  <si>
    <t>C.P.S 4</t>
  </si>
  <si>
    <t>C.P.S 20</t>
  </si>
  <si>
    <t>C.P.S 59</t>
  </si>
  <si>
    <t>Andres Camilo Reynosa Carrero</t>
  </si>
  <si>
    <t>Oscar David Pulecio Diaz</t>
  </si>
  <si>
    <t>Veronica Maria Gutierrez Ustariz</t>
  </si>
  <si>
    <t>RESUMEN EJECUCION DE GASTOS DE INVERSION - VIGENCIA 2018</t>
  </si>
  <si>
    <t>Subsecretaria para la gobernabilidad y Garantía de Derechos</t>
  </si>
  <si>
    <t>Prestar los servicios profesionales especializados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</si>
  <si>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C.P.S 183</t>
  </si>
  <si>
    <t>C.P.S 194</t>
  </si>
  <si>
    <t>C.P.S 184</t>
  </si>
  <si>
    <t>C.P.S 214</t>
  </si>
  <si>
    <t>Maria Carmenza Ussa Tunubala</t>
  </si>
  <si>
    <t>Laura Alejandra Samaca Caro</t>
  </si>
  <si>
    <t>Jose Virgilio Mena Mena</t>
  </si>
  <si>
    <t>Nidia Patricia Varela Arismendy</t>
  </si>
  <si>
    <t>Saldo</t>
  </si>
  <si>
    <t>C.P.S 217</t>
  </si>
  <si>
    <t>C.P.S 195</t>
  </si>
  <si>
    <t>Mabel Rocio Bravo Leon</t>
  </si>
  <si>
    <t>Javier  Bautista Perdomo</t>
  </si>
  <si>
    <t>Prestar los servicios profesionales para la implementación, acompañamiento y seguimiento de las políticas, planes y proyectos formulados por la administración distrital para el fortalecimiento de la capacidad institucional de  las alcaldías locales</t>
  </si>
  <si>
    <t>C.P.S 2015</t>
  </si>
  <si>
    <t>Andrea Marcela Rodriguez Arango</t>
  </si>
  <si>
    <t>Prestar los servicios de apoyo a la gestión en la dirección jurídica en los diferentes trámites administrativos y de gestión que se requieran en el grupo de tutelas.</t>
  </si>
  <si>
    <t>Prestar servicios de apoyo a la gestión a la subsecretaría de gestión institucional en los puntos de atención a la ciudadanía de la secretaria distrital de gobierno para la implementación de la política pública distrital de atención a la ciudadanía</t>
  </si>
  <si>
    <t>Prestar los servicios profesionales como abogado (a) en la dirección jurídica de la secretaría distrital de gobierno, para atender lo correspondiente al requerimiento, intervención y cumplimiento de las acciones de grupo y acciones populares.</t>
  </si>
  <si>
    <t>Prestar los servicios profesionales especializados en la subsecretaria de gestion institucional en las tematicas lideradas por la dependencia, tendientes al fortalecimiento de la capacidad institucional y resultados de gestion</t>
  </si>
  <si>
    <t>Prestar servicios profesionales en la subsecretaria de gestion institucional para el seguimiento al modelo integral de planeacion y gestion institucional y sectorial</t>
  </si>
  <si>
    <t>Prestar los servicios profesionales para apoyar la gestion contractual que adelante la entidad</t>
  </si>
  <si>
    <t>Prestar servicios de apoyo a la gestion en la subsecretaria de gestion institucional para el seguimiento al modelo integral de planeacion y gestion institucional y sectorial</t>
  </si>
  <si>
    <t>Prestar los servicios profesionales al despacho de la secretaria distrital de gobierno en seguimiento de las relaciones con las corporaciones administrativas distritales y demas actores</t>
  </si>
  <si>
    <t>Prestar servicios profesionales especializados en la subsecretaria de gestion institucional para el seguimiento al modelo integral de planeacion y gestion institucional y sectorial</t>
  </si>
  <si>
    <t>Prestar los servicios profesionales especializados al despacho de la secretaria distrital de gobierno en seguimiento de las relaciones interinstitucionales que se desarrollen con actores sociales y comunales,  dentro del marco del modelo integral de planeacion y gestion institucional</t>
  </si>
  <si>
    <t>Asesorar y asistir al secretario de gobierno en la coordinacion de su gestion frente a entidades y organismos de orden distrital , territorial, nacional e internacional</t>
  </si>
  <si>
    <t>Prestar los servicios profesionales a la direccion de gestion del talento humano con el fin de brindar apoyo juridico  en los procesos a cargo  de la direccion</t>
  </si>
  <si>
    <t>Prestar los servicios profesionales a la direccion de gestion del talento humano con el fin de brindar apoyo juridico en los procesos a cargo de la direccion</t>
  </si>
  <si>
    <t>Prestar los servicios profesionales a la dirección de contratación en las diferentes etapas de los procesos contractuales que adelante la secretaria distrital de gobierno para el cumplimiento de su misión</t>
  </si>
  <si>
    <t>Prestar los servicios de apoyo a la gestión y seguimiento en los diferentes trámites administrativos que requiera la dirección de contratación de la secretaría distrital de gobierno</t>
  </si>
  <si>
    <t>Prestar los servicios profesionales en la proyeccion, seguimiento y ejecucion de los procesos, procedimientos y actividades propias de la direccion financiera</t>
  </si>
  <si>
    <t>Prestar servicios profesionales en la proyección, seguimiento y ejecución de los procesos, procedimientos y actividades propias de la dirección financiera</t>
  </si>
  <si>
    <t>Prestar los servicios profesionales en la direccion de gestion  del talento humano para apoyar la elaboracion  y liquidacion de la nomina de la secretaria distrital de gobierno</t>
  </si>
  <si>
    <t>Prestar los servicios profesionales a la direccion de gestion del talento humano en los temas relacionados con los procesos de seguridad y salud en el trabajo</t>
  </si>
  <si>
    <t>Prestar los servicios profesionales en la direccion juridica de la secretaria distrital de gobierno, para apoyar actividades relacionadas con el sistema integrado de gestion, cobro persuasivo, prestamo del uso de plaza de bolivar y permiso unificado para filmaciones audiovisuales pufa.</t>
  </si>
  <si>
    <t>Prestar servicios profesionales en la proyeccion, seguimiento y ejecucion de los procesos, procedimientos y actividades propias de la direccion financiera</t>
  </si>
  <si>
    <t>Prestar servicios profesionales en aspectos juridicos y normativos que requiere la subsecretaria de gestion institucional dentro del marco de implementacion del modelo integral de planeacion y gestion institucional y sectorial</t>
  </si>
  <si>
    <t>Prestar servicios de apoyo a la gestion a la subsecretaria de gestion institucional en los puntos de atencion a la ciudadania de la secretaria distrital de gobierno para la implementacion de la politica publica distrital de atencion a la ciudadania</t>
  </si>
  <si>
    <t>Prestar servicios de apoyo a la gestion a la subsecretaria de gestion institucional en los puntos de atenciona la ciudadania de la secretaria distrital de gobierno para la implementacion de la politica publica distrital de atencion a la ciudadania</t>
  </si>
  <si>
    <t>Prestar los servicios profesionales a la dirección administrativa de la secretaria distrital de gobierno en los asuntos jurídicos y legales que requieran los procesos misionales y administrativos que se adelantan en la dirección</t>
  </si>
  <si>
    <t>Prestar servicios profesionales en la subsecretaria de gestion institucional para apoyar la estructuracion de lineamientos necesarios para la articulacion de buenas practicas de gestion y buen gobierno en la entidad</t>
  </si>
  <si>
    <t>Prestar los servicios profesionales como abogado (a) en la dirección jurídica de la secretaría distrital de gobierno, para representar judicial y extrajudicialmente a la entidad y sus representadas, en los procesos que le sean asignados, así como en las demás actuaciones administrativas que se requieran.</t>
  </si>
  <si>
    <t>Prestar los servicios profesionales para apoyar la implementación del plan estratégico de comunicaciones y el desarrollo de las diferentes campañas de comunicación internas y externas de la secretaría distrital de gobierno, a fin de fortalecer la promoción y divulgación de las políticas, planes, programas y proyectos que lidera la entidad</t>
  </si>
  <si>
    <t>Prestar los servicios profesionales en la oficina asesora de planeación en el acompañamiento técnico en la implementación de los lineamiento y herramientas que soportan las fases de las políticas públicas y de los proyectos de inversión que es responsable la secretaría distrital de gobierno.</t>
  </si>
  <si>
    <t>Prestar los servicios profesionales a la dirección administrativa de la secretaría distrital de gobierno en el diagnóstico,  apoyo técnico y administrativo en lo relacionado al mantenimiento y buen funcionamiento de la infraestructura de los predios de propiedad de la entidad.</t>
  </si>
  <si>
    <t>Prestar los servicios profesionales como abogada a la direccion juridica de la secretaria distrital de gobierno y sus representadas, para representar judicial y extrajudicialmente a la entidad en los procesos que sean asignados, asi como en las demas actuaciones administrativas que se requieran</t>
  </si>
  <si>
    <t>Prestar servicios de apoyo a la gestion a la subsecretaria  de gestion institucional en los puntos de atencion a la ciudadania de la secretaria distrital de gobierno para la implementacion de la politica publica de atencion a la ciudadania</t>
  </si>
  <si>
    <t>Prestar servicios de apoyo a la gestion a la  subsecretaria de gestion institucional en los puntos de atencion a la ciudadania de la secretaria distrital de gobierno para la implementacion de la politica publica distrital de atencion a la ciudadania</t>
  </si>
  <si>
    <t>Prestar los servicios profesionales en la oficina asesora de planeación, como apoyo en la implementación del modelo integrado de planeación y gestión institucional, en cumplimiento de las responsabilidades asignadas en el plan de trabajo correspondiente con enfasis en las dimensiones de evaluación y resultados y control interno, y sus correspondientes políticas de gestión y desempeño institucional</t>
  </si>
  <si>
    <t>Prestar los servicios profesionales en la oficina asesora de planeación en el acompañamiento técnico en la implementación de los lineamiento y herramientas que soportan las fases de las políticas públicas de las que es responsable liderar la secretaría distrital de gobierno.</t>
  </si>
  <si>
    <t>Prestar los servicios profesionales en la oficina asesora de planeación acompañando en la implementación de las herramientas que soportan la planeación, ejecución y seguimiento de los proyectos de inversión de la secretaría distrital de gobierno y de la planeación sectorial.</t>
  </si>
  <si>
    <t>Prestar los servicios profesionales a la subsecretaria de gestion institucional para la implementacion de la politica publica distrital de atencion a la ciudadania</t>
  </si>
  <si>
    <t>Prestar los servicios profesionales como abogado en la dirección jurídica dando trámite a las acciones de tutela y demás requerimientos relacionados con la materia, así como la proyección de actos administrativos que se encuentren dentro del marco de competencia de la dirección jurídica de la secretaría distrital de gobierno</t>
  </si>
  <si>
    <t>Prestar los servicios profesionales en la oficina asesora de planeación, como apoyo en la implementación del modelo integrado de planeación y gestión institucional, en cumplimiento de las responsabilidades asignadas en el plan de trabajo correspondiente - con enfasis en las dimensiones de talento humano y gestión con valores para resultados, y sus correspondientes políticas de gestión y desempeño institucional</t>
  </si>
  <si>
    <t>Prestar servicios de apoyo a la gestion de la subsecretaria de gestion institucional en los puntos de atencion a la ciudadania de la secretaria distrital de gobierno para la implementacion  de la politica publica distrital de atencion a la ciudadania</t>
  </si>
  <si>
    <t>Prrestar los servicios profesionales como abogado (a) en la direccion juridica de la secretaria distrital de gobierno, para representar judicial y extrajudicialmente  a la entidad y sus representadas, en los procesos que sean asignados, asi como en los demas actuaciones administrativas que se requieran</t>
  </si>
  <si>
    <t>Prestar los servicios profesionales como abogado (a) en la direccion juridica de la secretaria distrital de gobierno, para representar judicial y extrajudialmente a la entidad y sus representadas, en los procesos que sean asignados, asi como en las demas actuaciones administrativas que se requieran</t>
  </si>
  <si>
    <t>Prestar los servicios profesionales en la oficina asesora de planeación, como apoyo en el diseño e implementación del modelo integrado de planeación y gestión institucional, en cumplimiento de las responsabilidades asignadas en el plan de trabajo correspondiente, con enfasis en la la formulación, ejecución, seguimiento y mejora continua de las herramientas que conforman la gestión ambiental institucional</t>
  </si>
  <si>
    <t>Prestar servicios de apoyo a la gestion de la subsecretaria de gestion institucional en los puntos de atencion a la ciudadania de la secretaria distrital de gobierno para la implementacion de la politica publica distrital de atencion a la ciudadania</t>
  </si>
  <si>
    <t>Prestar los servicios profesionales para  la planeación, organización y seguimiento de  eventos y agendas desarrolladas en el orden distrital, local y/o las realizadas en conjunto con la nación en el marco del desarrollo institucional de la secretaria distrital de gobierno</t>
  </si>
  <si>
    <t>Prestar los servicios profesionales a la oficina asesora de comunicaciones como apoyo en la implementación de la estrategia de comunicación digital para publicar los contenidos escritos y de multimedia en la página de la secretaría distrital de gobierno y en los canales de las redes sociales</t>
  </si>
  <si>
    <t>Prestación de servicios profesionales para dar acompañamiento jurídico a todos los trámites requeridos para dar respuesta a las solicitudes relacionadas con las aglomeraciones.</t>
  </si>
  <si>
    <t>Prestar los servicios de apoyo a la gestión en lo relacionado con la pre-producción, producción y post-producción de material audiovisual conforme a la estrategia de comunicaciones de la secretaria distrital de gobierno</t>
  </si>
  <si>
    <t>Prestar los servicios profesionales como abogado en la dirección jurídica dando trámite a las acciones de tutela y demás requerimientos relacionados con la materia, así como la proyección de actos administrativos que se encuentren dentro del marco de competencia de la dirección jurídica de la secretaría distrital de gobierno.</t>
  </si>
  <si>
    <t>Prestación de servicios profesionales para adelantar los trámites requeridos para dar respuesta a las solicitudes relacionadas con aglomeraciones.</t>
  </si>
  <si>
    <t>Prestar los servicios profesionales para  apoyar la divulgacion de los planes y programas previstos en la estrategia de comunicaciones de la secretaria distrital de gobierno, a partir de la elaboracion de los contenidos escritos y audiovisuales</t>
  </si>
  <si>
    <t>Prestar los servicios técnicos para apoyar la realización de productos audiovisuales de acuerdo con las necesidades de la secretaría distrital de gobierno y demás dependencias de la entidad en el marco de la implementación y desarrollo del plan estratégico de comunicaciones</t>
  </si>
  <si>
    <t>Prestar los servicios profesionales para apoyar el cubrimiento, presentación y acompañamiento, de programas televisivos, radiales y eventos previstos en la estrategia de comunicaciones de la secretaría distrital de gobierno, a partir de la producción de contenidos audiovisuales, radiales y escritos</t>
  </si>
  <si>
    <t>Prestar los servicios profesionales en el desarrollo de piezas gráficas y contenidos audiovisuales para las campañas realizadas en la secretaría distrital de gobierno y las diferentes dependencias.</t>
  </si>
  <si>
    <t>Prestar servicios profesionales en el análisis, verificación y evaluación de la eficiencia, eficacia y efectividad del  sistema de control interno y de las actividades relacionadas con la articulación del nuevo enfoque del modelo integrado de planeación y gestión en la operación de la oficina de control interno, específicamente con la dimensión de control interno, en coherencia con los roles de la oficina de control interno</t>
  </si>
  <si>
    <t>Prestar los servicios de apoyo a la gestión en la oficina asesora de comunicaciones en la producción y diagramación de contenidos editoriales e impresos y la realización de piezas graficas sobre la gestión de la secretaria distrital de gobierno y demás dependencias de la entidad.</t>
  </si>
  <si>
    <t>Prestar los servicios profesionales para la edición, producción y realización de material audiovisual de las diferentes actividades organizadas por la secretaría distrital de gobierno, que responda al plan estratégico de comunicaciones</t>
  </si>
  <si>
    <t>Prestar los servicios profesionales en la dirección jurídica para dar trámite a las acciones de tutela y demás requerimientos relacionados con la materia, así como la proyección de actos administrativos que se encuentren dentro del marco de competencia de la dirección jurídica de la secretaría distrital de gobierno.</t>
  </si>
  <si>
    <t>Prestar los servicios profesionales a la secretaría distrital de gobierno para apoyar la elaboración y ejecución del plan de modernización de las sedes administrativas de las alcaldías locales</t>
  </si>
  <si>
    <t>Prestar servicios profesionales a la dirección administrativa en la organización y seguimiento de las actividades relacionadas con el manejo y control de los inventarios, de propiedad de la secretaria distrital de gobierno</t>
  </si>
  <si>
    <t>Prestar los servicios profesionales a la dirección administrativa de la secretaría distrital de gobierno en las actividades relacionadas con la organización del inventario de bienes de propiedad de la entidad</t>
  </si>
  <si>
    <t>Prestar los servicios de apoyo a la gestión como camarógrafo, para la realización, producción y postproducción de contenidos audiovisuales y sistematización de archivo de piezas audiovisuales que se requieran en la secretaria distrital de gobierno</t>
  </si>
  <si>
    <t>Prestar los servicios profesionales en relación con temas jurídicos y especialmente en la sustanciación, acompañamiento y revisión de los procesos disciplinarios que para el trámite de la segunda instancia se remitan a la dirección jurídica.</t>
  </si>
  <si>
    <t>Presentar servicios profesionales realizando el seguimiento a los procesos, procedimientos, y demás asuntos de la dirección administrativa de la secretaría distrital de gobierno.</t>
  </si>
  <si>
    <t>Prestar los servicios de apoyo a la gestión y seguimiento de los aplicativos tecnológicos de la dirección jurídica de la secretaría distrital de gobierno, en los diferentes trámites administrativos y de gestión que se requieran.</t>
  </si>
  <si>
    <t>Prestar sus servicios de apoyo a la gestión en la dirección jurídica en los diferentes trámites administrativos y de gestión que se requieran en el grupo de tutelas.</t>
  </si>
  <si>
    <t>Prestar servicios profesionales en la dirección administrativa en las actividades de seguimiento,  monitoreo y control de las funciones propias de la dependencia</t>
  </si>
  <si>
    <t>Prestar servicios de apoyo a la gestión en la subdirección de asuntos étnicos para apoyar la implementación de las estrategias de territorialización de asuntos étnicos con énfasis en los planes de acciones afirmativas</t>
  </si>
  <si>
    <t>Prestar servicios profesionales en la dirección de derechos humanos para apoyar la implementación del sistema distrital de derechos humanos, el programa distrital de educación en derechos humanos para la paz y la reconciliación y las acciones estratégicas de la dirección a partir de un enfoque territorial y poblacional.</t>
  </si>
  <si>
    <t>Prestar servicios profesionales en la subdirección de asuntos étnicos para atender a la ciudadanía que acuda a los espacios de atención diferenciada grupos étnicos del distrito con énfasis en el fortalecimiento de capacidades, y gestión de cooperación para fortalecimiento de las comunidades étnicas</t>
  </si>
  <si>
    <t>Prestar servicios profesionales en la subdirección de asuntos étnicos para apoyar la implementación de las acciones a cargo de la subdirección de asuntos étnicos con énfasis en los planes de acciones afirmativas.</t>
  </si>
  <si>
    <t>Prestar servicios profesionales especializados en la subsecretaría para la gobernabilidad y la garantía de derechos para apoyar la coordinación de la formulación, seguimiento e implementación de asuntos estratégicos, misionales y políticas públicas a cargo de la subsecretaría.</t>
  </si>
  <si>
    <t>Prestar servicios profesionales especializados en la subsecretaría para la gobernabilidad y la garantía de derechos para apoyar la coordinación de la formulación e implementación técnica y operativa de los procesos orientados al fortalecimiento de políticas públicas a cargo de la subsecretaría en el marco del modelo de gestión de la entidad.</t>
  </si>
  <si>
    <t>Prestar servicios profesionales en la dirección de derechos humanos para garantizar la atención jurídica en la implementación de rutas de atención a defensores(as) de derechos humanos, sectores lgbti, y víctimas de trata que demanden medidas de prevención o protección</t>
  </si>
  <si>
    <t>Prestación de servicios de apoyo a la gestión a la dirección de derechos humanos para elaborar bases de datos y sistematizar la información de los procesos de atención y oferta institucional.</t>
  </si>
  <si>
    <t>Prestar servicios profesionales en la dirección de derechos humanos como referente de la articulación de políticas públicas y atención a víctimas del delito de trata de personas en el marco del componente de prevención y protección</t>
  </si>
  <si>
    <t>Prestar servicios profesionales en la dirección de derechos humanos para garantizar la atención jurídica y seguimiento a la implementación de rutas de atención a defensores(as) de derechos humanos, sectores lgbti, y víctimas de trata que demanden medidas de prevención o protección.</t>
  </si>
  <si>
    <t>Prestar servicios profesionales en la dirección de derechos humanos para apoyar la atención psicosocial a defensores y defensoras de derechos humanos, sectores lgbti, y víctimas de trata que demanden medidas de prevención o protección</t>
  </si>
  <si>
    <t>Prestar servicios profesionales en la subdirección de asuntos étnicos para apoyar la coordinación del seguimiento a la implementación de los planes de acciones afirmativas para grupos étnicos y de las políticas públicas relacionadas con asuntos étnicos.</t>
  </si>
  <si>
    <t>Nueve (9) facturas de servicios publicos de codensa s.a. esp inicia con n°.493615343-0predio ubicado en la cl 9 n° 9 60 - casa de pensamiento indigenaperiodo facturado del 22 de noviembre al 21 de diciembre de 2017total a pagar $154.750</t>
  </si>
  <si>
    <t>Factura de servicio publico de codensa s.a. esp  n°.494967104-9predio ubicado en la kr 3 n° 30a sur  06 - confiaperiodo facturado del 04 de diciembre de 2017  al 04 de enero de 2018total a pagar $28.930</t>
  </si>
  <si>
    <t>Factura de servicio publico de codensa s.a. esp  n°.493963858-0predio ubicado en la cl 9 n° 4 70 - confiaperiodo facturado del 24 de noviembre al 26 de diciembre de 2017total a pagar $339.130</t>
  </si>
  <si>
    <t>Factura de servicio publico de acueducto agua alcantarillado y aseo de bogota s.a. esp con n°.25300716815predio ubicado en la kr 3 n° 30a  sur 06 - confiaperiodo facturado del 16 de septiembre al 15 de noviembre de 2017total a pagar $76.690</t>
  </si>
  <si>
    <t>Prestar servicios profesionales en la dirección de derechos humanos para garantizar la atención social a la implementación de rutas de atención a defensores(as) de derechos humanos, sectores lgbti y víctimas de trata que demanden medidas de prevención o protección.</t>
  </si>
  <si>
    <t>Prestar servicios profesionales en la subdirección de asuntos étnicos para apoyar el proceso de seguimiento a la implementación de planes integrales de acciones afirmativas para grupos étnicos y acompañar la gestión de las políticas públicas o estrategias distritales relacionadas con asuntos étnicos</t>
  </si>
  <si>
    <t>Prestación de servicios de apoyo a la gestión en la dirección de derechos humanos para la organización documental del sistema distrital de derechos humanos.</t>
  </si>
  <si>
    <t>Prestar servicios profesionales en la dirección de derechos humanos para realizar las gestiones jurídicas requeridas para el impulso de las acciones estratégicas y misionales a su cargo en cumplimiento del plan distrital de desarrollo bogotá mejor para todos.</t>
  </si>
  <si>
    <t>Prestar servicios profesionales en la subdirección de asuntos étnicos para atender a la ciudadanía que acuda a los espacios de atención diferenciada grupos étnicos del distrito con énfasis en los aspectos jurídicos</t>
  </si>
  <si>
    <t>Prestar servicios de apoyo a la gestión en la dirección de derechos humanos para apoyar la implementación del sistema distrital de derechos humanos, el programa distrital de educación en derechos humanos para la paz y la reconciliación y las acciones estratégicas de la dirección a partir de un enfoque territorial y poblacional.</t>
  </si>
  <si>
    <t>Prestar servicios profesionales en la dirección de derechos humanos para garantizar la gestión y seguimiento social a la implementación de rutas de atención a defensores(as) de derechos humanos, sectores lgbti, y víctimas de trata que demanden medidas de prevención o protección.</t>
  </si>
  <si>
    <t>Prestar servicios profesionales en la dirección de derechos humanos para garantizar la atención psicosocial y seguimiento a la implementación de rutas de atención a defensores(as) de derechos humanos, sectores lgbti, y víctimas de trata que demanden medidas de prevención o protección.</t>
  </si>
  <si>
    <t>Prestar servicios de apoyo a la gestión en la subdirección de asuntos étnicos para desarrollar actividades administrativas requeridas para la operación de los espacios de atención diferencial para comunidades étnicas del distrito</t>
  </si>
  <si>
    <t>Factura de servicio publico de acueducto agua alcantarillado y aseo de bogota s.a. esp con n°.9268937613servicio de aseopredio ubicado en la kr 3 n° 30a  sur 06 - confiaperiodo facturado del 19 de agosto al 17 de octubre de 2017total a pagar $50.720</t>
  </si>
  <si>
    <t>Prestar servicios profesionales especializados en la dirección de derechos humanos para apoyar la coordinación de la implementación del sistema distrital de derechos humanos y las acciones territoriales y poblacionales a cargo de la dirección.</t>
  </si>
  <si>
    <t>Prestar servicios profesionales en la dirección de derechos humanos para apoyar la coordinación de la implementación de la mesa y el plan distrital de prevención y protección, así como las acciones de asistencia para prevención y protección de vulneración de los derechos de la  población lgbti, víctimas del delito de trata de personas y defensores(as) de derechos humanos a partir de un enfoque diferencial.</t>
  </si>
  <si>
    <t>Prestar los servicios profesionales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</si>
  <si>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servicios profesionales a la subsecretaría para la gobernabilidad y la garantía de derechos para apoyar el seguimiento a la implementación de las políticas públicas y estrategias previstas en el plan de desarrollo bogotá mejor para todos.</t>
  </si>
  <si>
    <t>Prestar servicios profesionales en la dirección de derechos humanos como referente de la articulación de políticas públicas y atención a defensoras y defensores de derechos humanos en el marco del plan distrital de prevención y protección</t>
  </si>
  <si>
    <t>Prestar servicios profesionales especializados en la dirección de derechos humanos para apoyar los aspectos técnicos y jurídicos de la formulación de la política pública distrital de derechos humanos y la implementación del sistema distrital de derechos humanos</t>
  </si>
  <si>
    <t>Prestación de servicios de apoyo a la gestión en la dirección de derechos humanos para el seguimiento y reporte de información de atención de víctimas del delito de trata de personas, sectores lgbti, defensores(as) de derechos humanos y víctimas del conflicto armado.</t>
  </si>
  <si>
    <t>Prestar los servicios profesionales en la dirección de tecnologías e información para realizar las actividades de seguimiento a los levantamientos y análisis de requerimientos, elaboración de casos de uso, elaboración y ejecución de planes de pruebas, entrenamiento, soporte de los aplicativos y servicios</t>
  </si>
  <si>
    <t>Realizar la adición y prorroga del contrato de compraventa no. 592 de 2017 suscrito por la secretaría distrital de gobierno y ut compugobierno 2017</t>
  </si>
  <si>
    <t>Realizar la adición y prorroga del contrato de compraventa no.585 de 2017 suscrito entre la secretaría distrital de gobierno y nex computer s.a.</t>
  </si>
  <si>
    <t>Prestar los servicios profesionales en las actividades de soporte y monitoreo de la infraestructura tecnológica en la secretaria distrital de gobierno</t>
  </si>
  <si>
    <t>Prestar los servicios profesionales en la dirección de tecnologías e información apoyando la implementación del sistema de información geográfica y la gestión de la información espacial  relacionada con los proyectos de inversión de la secretaría distrital de gobierno</t>
  </si>
  <si>
    <t>Prestar los servicios profesionales realizando el acompañamiento y apoyo para el desarrollo, implementación y puesta en producción del sistemas para el código nacional de policía y convivencia, así como el seguimiento a la depuración del si actua actual</t>
  </si>
  <si>
    <t>Prestar los servicios de apoyo a la gestión para el soporte técnico, actualización, acompañamiento y entrenamiento de los sitios web con los que cuenta la secretaria distrital de gobierno</t>
  </si>
  <si>
    <t>Prestar los servicios profesionales realizando las actividades de levantamiento y análisis de requerimientos, elaboración de casos de uso, elaboración y ejecución de planes de pruebas, entrenamiento y soporte, en los aplicativos y servicios de la secretaria distrital de gobierno</t>
  </si>
  <si>
    <t>Prestar los servicios de apoyo a la gestión en las actividades de levantamiento y análisis de requerimientos, elaboración de casos de uso, elaboración y ejecución de planes de pruebas, entrenamiento y soporte, en los aplicativos y servicios asignados</t>
  </si>
  <si>
    <t>Prestar los servicios profesionales en la dirección de tecnologías e información realizando seguimiento y recomendaciones a la implementación de la estrategia de gobierno en línea (gel) en la secretaría distrital de gobierno</t>
  </si>
  <si>
    <t>Prestar los servicios profesionales especializados para apoyar juridicamente la implementacion del modelo de gestion local, con el fin de fortalecer la capacidad institucional de las alcaldias locales</t>
  </si>
  <si>
    <t>Prestar los servicios profesionales para apoyar la implementacion tecnica y estrategica de las politicas y lineamientos orientados al fortalecimiento de la capacidad institucional de las alcaldias locales, en el marco del modelo de gestion local</t>
  </si>
  <si>
    <t>Prestar los servicios profesionales especializados con el fin de brindar apoyo juridico , frente a la gestion y procesos a cargo de la direccion para la gestion policiva</t>
  </si>
  <si>
    <t>Prestar los servicios profesionales apoyando a la dirección de gestión policiva en el seguimiento a las actividades de inspección, vigilancia y control ivc que efectúan la alcaldías locales y/o las autoridades de polícia a cargo de la secretaría distrital de gobierno</t>
  </si>
  <si>
    <t>Prestar los servicios profesionales especializados a la dirección para la gestión policiva, en temas de carácter ambiental y protección de recursos naturales, asociados a  las inspecciones de policía y las alcaldías locales para el fortalecimiento de las gestión institucional de las mismas</t>
  </si>
  <si>
    <t>Prestar los servicios profesionales a la dirección para la gestión policiva, en temas de carácter ambiental y protección de recursos naturales, asociados a  las inspecciones de policía y las alcaldías locales para el fortalecimiento de las gestión institucional de las mismas</t>
  </si>
  <si>
    <t>Prestar los servicios de apoyo a la gestión en la dirección para la gestión policiva de la secretaria distrital de gobierno, en el desarrollo del proceso de intervención en gestión documental, cargue en el aplicativo si actua y digitalización de las actuaciones administrativas existentes en las alcaldías locales</t>
  </si>
  <si>
    <t>Prestar los servicios de apoyo a la gestión para adelantar las acciones logísticas, temáticas y de seguimiento requeridas para los consejos de alcaldes locales y/o escuelas de gobierno local dirigidas al mejoramiento de la gestión pública local y la consolidación de los procesos de la gobernabilidad local</t>
  </si>
  <si>
    <t>Prestar los servicios profesionales a la dirección de gestión policiva, acompañando actividades de inspección vigilancia y control ivc que efectúan las alcaldías locales y/o las autoridades de policía a cargo de la secretaria distrital de gobierno</t>
  </si>
  <si>
    <t>Prestar los servicios profesionales apoyando técnicamente la dirección para la gestión del desarrollo local en el seguimiento a la inversión local de los fondos de desarrollo local</t>
  </si>
  <si>
    <t>Prestar los servicios de apoyo a la gestión en la dirección para la gestión policiva de la secretaria distrital de gobierno, acompañando al equipo jurídico dial en las labores operativas que genera el proceso de impulso de las actuaciones administrativas existentes en las diferentes alcaldías locales</t>
  </si>
  <si>
    <t>Prestar los servicios profesionales especializados a la subsecretaria de gestion local para apoyar la implementacion tecnica y operativa de la politica publica y planes de accion necesarios para el fortalecimiento de la capacidad institucional de las alcaldia locales en el marco del modelo de gestion local</t>
  </si>
  <si>
    <t>Prestar servicios profesionales especializados a la direccion de contratacion en los diferentes asuntos juridicos en las diferentes etapas de los procesos contractuales que adelanten la secretaria distrital de gobierno y los fondos de desarrollo local</t>
  </si>
  <si>
    <t>Prestar los servicios profesionales especializados a la direccion de contratacion en los diferentes asuntos juridicos en las diferentes etapas de los procesos contractuales que adelanten la secretaria distrital de gobierno y los fondos de desarrollo local</t>
  </si>
  <si>
    <t>Prestar los servicios profesionales especializados para apoyar las actividades interinstitucionales con las alcaldias locales y con los demas organismos y entidades competentes para el desarrollo de acciones y estrategias de gestion territorial, en el marco del modelo de gestion local</t>
  </si>
  <si>
    <t>Prestar los servicios profesionales para apoyar juridicamente la implementacion del modelo de gestion local, con el fin de fortalecer la capacidad institucional de las alcaldias locales</t>
  </si>
  <si>
    <t>Prestar los servicios profesionales para brindar asistencia jurídica a la dirección para la gestión del desarrollo local - fdl en los temas relacionados con el fortalecimiento de la capacidad institucional de los fondos de desarrollo local - alcaldías locales.</t>
  </si>
  <si>
    <t>Prestar los servicios profesionales especializados a la dirección para la gestión policiva para apoyar el funcionamiento los procesos de inspección, vigilancia y control coordinados por la dirección para el fortalecimiento institucional de las alcaldías locales y/o las inspecciones de policía</t>
  </si>
  <si>
    <t>Prestar los servicios profesionales para apoyar la implementacion tecnica y estrategica de la politica y lineamientos orientados al fortalecimiento de la capacidad institucional de las alcaldias locales, en el marco del modelo de gestion local</t>
  </si>
  <si>
    <t>Prestar los servicios profesionales para apoyar la implementacion de las politicas y lineamientos orientados al fortalecimiento de la capacidad institucional de las alcaldias locales, en el marco del modelo de gestion local</t>
  </si>
  <si>
    <t>Prestar los servicios profesionales para apoyar las actividades interinstitucionales con las alcaldias locales y con los demas organismos y entidades competentes para el desarrollo de acciones y estrategias de embellecimiento, recuperacion y sostenimiento del espacio publico, en el marco del modelo de geston</t>
  </si>
  <si>
    <t>Prestar apoyo jurídico a la dirección para la gestión policiva en los trámites operativos y administrativos de aplicación por sanción del comparendo ambiental y temas conexos, atendiendo la normativa legal vigente aplicable en la materia</t>
  </si>
  <si>
    <t>Prestar los servicios profesionales a la dirección para la gestión del desarrollo local - fdl en los temas relacionados con el fortalecimiento de la capacidad institucional de los fondos de desarrollo local - alcaldías locales.</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</si>
  <si>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</si>
  <si>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Prestar los servicios profesionales apoyando jurídicamente a la dirección para la gestión del desarrollo local - dgdl en las actividades de asistencia técnica a los fondos de desarrollo local - fdl</t>
  </si>
  <si>
    <t>Prestar los servicios profesionales especializados para apoyar juridicamente en los aspectos relacionados con las etapas precontratual, contractual y poscontractual de los procesos de seleccion asociados a la implementacion del modelo de gestion de las alcaldias locales</t>
  </si>
  <si>
    <t>Prestar los servicios profesionales para apoyar juridicamente a la subsecretaria de gestion local en los procesos de contratacion que se adelanten, con el fin de fortalecer la capacidad institucional de las alcaldias locales</t>
  </si>
  <si>
    <t>Prestar los servicios profesionales apoyando técnicamente la dirección para la gestión del desarrollo local - dgdl en las actividades de asistencia técnica a los fondos de desarrollo local - fdl</t>
  </si>
  <si>
    <t>Prestar los servicios profesionales para apoyar juridicamente la implementacion estrategica del modelo de gestion local , con el fin de fortalecer la capacidad institucional de las alcaldias locales</t>
  </si>
  <si>
    <t>Prestar los servicios profesionales especializados a la dirección para la gestión policiva, en el apoyo y desarrollo de acciones encaminadas al fortalecimiento institucional de las alcaldías locales en temas ambientales.</t>
  </si>
  <si>
    <t>Prestar los servicios profesionales a la dirección para la gestión policiva con el fin de apoyar el funcionamiento de todos los procesos de inspección, vigilancia y control coordinados por la dirección para fortalecer institucionalmente a las alcaldías locales y/o las inspecciones de policía</t>
  </si>
  <si>
    <t>Prestar los servicios de apoyo a la gestión como técnico en la dirección para la gestión policiva de la secretaria distrital de gobierno, en la verificación, clasificación, organización, cargue en aplicativos y digitalización de la documentación que soporta las actuaciones administrativas existentes en las alcaldías locales</t>
  </si>
  <si>
    <t>Prestar los servicios profesionales brindando apoyo jurídico frente a la gestión y procesos generales a cargo de la dirección para la gestión policiva</t>
  </si>
  <si>
    <t>Prestar los servicios de apoyo a la gestión a la subsecretaría de gestión local en las actividades administrativas y operativas, en el marco del modelo de gestión para las alcaldías locales.</t>
  </si>
  <si>
    <t>Prestar los servicios profesionales a la dirección para la gestión del desarrollo local - dgdl, apoyando el seguimiento a las metas, planes, procesos y procedimientos en el marco del proyecto 1094.</t>
  </si>
  <si>
    <t>Prestar los servicios profesionales para apoyar el análisis y procesamiento de la información que contribuya al fortalecimiento de la capacidad institucional de  las alcaldías locales,  en el marco del modelo de gestión local</t>
  </si>
  <si>
    <t>Prestar los servicios profesionales para apoyar jurídicamente el seguimiento a la implementación del modelo de gestión local,  con el fin de fortalecer la capacidad institucional de las alcaldías locales.</t>
  </si>
  <si>
    <t>Prestar apoyo jurídico a la dirección para la gestión policiva en los trámites de aplicación, coordinación, revisión, normatividad, y sanción por comparendos ambientales y temas conexos, atendiendo la normativa legal vigente aplicables en la materia</t>
  </si>
  <si>
    <t>Prestar los servicios profesionales a la dirección para la gestión policiva, en el seguimiento, gestión y desarrollo de los trámites y servicios a cargo de la secretaría distrital de gobierno que efectúa la dirección</t>
  </si>
  <si>
    <t>Subsecretaría de Gestión local</t>
  </si>
  <si>
    <t>OTROS GASTOS DE PERSONAL</t>
  </si>
  <si>
    <t>Prestar los servicios profesionales especializados a la direccion de relaciones politicas, para realizar las actividades de evaluacion, seguimiento, analisis y consolidacion de documentos sobre las agendas estrategicas de las corporaciones de eleccion popular</t>
  </si>
  <si>
    <t>Prestar los servicios profesionales para atender y gestionar los asuntos relacionados con la gestion del control politico, audiencias publicas y estudios de proyectos de ley y/o actos legislativos que adelante el congreso de la republica de interes para el distrito, de conformidad con la normatividad vigente y los lineamientos que sobre esta materia esten reglamentados en la secretaria distrital de gobierno</t>
  </si>
  <si>
    <t>Prestar los servicios profesionales para atender los requerimientos en el trámite de los proyectos de acuerdo que se adelanten el concejo de bogotá, de conformidad con la normatividad vigente y los procedimientos que tenga adoptados la dirección de relaciones políticas.</t>
  </si>
  <si>
    <t>Pagos Servicios públicos de los Espacios de Atención Diferencia de la Subdirección de Asuntos Étnicos</t>
  </si>
  <si>
    <t>Prestar servicios profesionales en la dirección de derechos humanos para realizar la gestión y el seguimiento contractual de los procesos requeridos para dar cumplimiento a las metas del plan de desarrollo</t>
  </si>
  <si>
    <t>C.P.S 455</t>
  </si>
  <si>
    <t>Prestar los servicios de apoyo para fortalecer la gestión territorial, adelantando acciones de  socialización y presencia institucional en terreno,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</si>
  <si>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</si>
  <si>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a la dirección relaciones políticas para la consolidación y elaboración de documentos que permitan el relacionamiento del distrito capital con los actores estratégicos de la ciudad-región bajo una visión conjunta del territorio y los lineamientos que disponga el observatorio de asuntos políticos de la entidad.</t>
  </si>
  <si>
    <t>Prestar los servicios de profesionales apoyo para fortalecer la gestión territorial, adelantando acciones de  socialización y presencia institucional en terreno, en el marco del modelo de gestión local</t>
  </si>
  <si>
    <t>Prestar los servicios profesionales para la implementación, acompañamiento y seguimiento de las políticas, planes y proyectos formulados por la administración distrital para el fortalecimiento de la capacidad institucional de  las alcaldías locales.</t>
  </si>
  <si>
    <t>RA 4</t>
  </si>
  <si>
    <t>RA 5</t>
  </si>
  <si>
    <t>Prestar los servicios profesionales para avanzar en la elaboración de un documento que permita evaluar y fortalecer las relaciones políticas y estratégicas de la administración distrital con actores de la sociedad civil</t>
  </si>
  <si>
    <t>Prestar los servicios profesionales en la realización del análisis sobre el panorama político de la administración distrital</t>
  </si>
  <si>
    <t>Prestar los servicios profesionales en el manejo de relaciones con los actores políticos, económicos y sociales para la formulación de estrategias de concertación con los tomadores de decisiones en el marco de las asesorías técnicas especializadas por la dirección de relaciones políticas</t>
  </si>
  <si>
    <t>Prestar los servicios de apoyo a la gestión en el acompañamiento a las agendas de concertación con actores políticos, económicos y sociales para análisis y transformación de problema, según los lineamientos de la dirección de relaciones políticas</t>
  </si>
  <si>
    <t>Prestar los servicios profesionales a la dirección de relaciones políticas para realizar las actividades relacionadas con la atención y seguimiento a los conflictos políticos, económicos y sociales con los actores relevantes identificados, de acuerdo con las directrices que sobre esta materia tenga implementados la dependencia.</t>
  </si>
  <si>
    <t>Prestar los servicios profesionales en la dirección de relaciones políticas que permitan avanzar en la evaluación y fortalecimiento de las relaciones políticas y estratégicas de la administración distrital con actores de la sociedad civil</t>
  </si>
  <si>
    <t>Prestar los servicios profesionales en el acompañamiento a las agendas de concertación con actores políticos (jal) para análisis y transformación de problema, según los lineamientos de la dirección de relaciones políticas</t>
  </si>
  <si>
    <t>Prestar los servicios profesionales para hacer seguimientos, apoyar y reportar los asuntos relacionados con la gestión en el ejercicio de la función control político, trámite de los proyectos de ley y/o actos legislativos que adelante el congreso de conformidad con la normatividad vigente y los lineamientos que sobre esta materia estén reglamentados en la secretaría distrital de gobierno</t>
  </si>
  <si>
    <t>Prestar los servicios de apoyo a la gestión documental que se genere en el acompañamiento de procesos de concertación con actores políticos, económicos y sociales para la resolución de problemas identificados por la dirección de relaciones políticas</t>
  </si>
  <si>
    <t>Dilia Melissa Muñoz Rodriguez</t>
  </si>
  <si>
    <t>Nelly Johana Rivera Taquinas</t>
  </si>
  <si>
    <t>Ruth Yaneth Roa Torres</t>
  </si>
  <si>
    <t>Sandra Marcela Rojas Macias</t>
  </si>
  <si>
    <t>Nur Fannery Valencia Mosquera</t>
  </si>
  <si>
    <t>Laura Yadira Acevedo Lopez</t>
  </si>
  <si>
    <t>Camilo Ernesto Ramirez Chaves</t>
  </si>
  <si>
    <t>Ruben Fabian Vega Acevedo</t>
  </si>
  <si>
    <t>Katerin  Pacheco Reyes</t>
  </si>
  <si>
    <t>Ximena Alexandra Correal Cabezas</t>
  </si>
  <si>
    <t>Ana Dalila Gomez Baos</t>
  </si>
  <si>
    <t>Luis Henry Rodriguez Forero</t>
  </si>
  <si>
    <t>Sandra Milena De La Alegria Rojas Hernandez</t>
  </si>
  <si>
    <t>Victor Rafael Mendoza Zarate</t>
  </si>
  <si>
    <t>Jeison Herley Camacho Tellez</t>
  </si>
  <si>
    <t>Jeannette Lucia Castro Hernandez</t>
  </si>
  <si>
    <t>Ali  Serrano Cervantes</t>
  </si>
  <si>
    <t>Viviana Carolina Montaña Carvajal</t>
  </si>
  <si>
    <t>Eliana Del Pilar Gonzalez Dagua</t>
  </si>
  <si>
    <t>Edna Lizbeth Batta Moreno</t>
  </si>
  <si>
    <t>Yismar  Salas Araujo</t>
  </si>
  <si>
    <t>Juan Felipe Rodriguez Maury</t>
  </si>
  <si>
    <t>Santiago  Silva Schlesinger</t>
  </si>
  <si>
    <t>Santiago  Mejia Narvaez</t>
  </si>
  <si>
    <t>Jose Gabriel Osorio Alvarez</t>
  </si>
  <si>
    <t>Karen  Tovar Beltran</t>
  </si>
  <si>
    <t>Maria Ines Reina</t>
  </si>
  <si>
    <t>Nelson Gilberto Tuntaquimba Quinche</t>
  </si>
  <si>
    <t>Doris Yohanna Guerrero Perez</t>
  </si>
  <si>
    <t>Maria Fernanda Cantor Ortiz</t>
  </si>
  <si>
    <t>Miguel Bernardo Veloz Cabrera</t>
  </si>
  <si>
    <t>Angela Maria Moya Cuesta</t>
  </si>
  <si>
    <t>Yerson Andres Mojica Cogollos</t>
  </si>
  <si>
    <t>Sandra Ximena Ortiz Muñoz</t>
  </si>
  <si>
    <t>Paula Andrea Beltran Rodriguez</t>
  </si>
  <si>
    <t>Yenifer Andrea Chiquiza Nivia</t>
  </si>
  <si>
    <t>Delfa Paulina Majin Jimenez</t>
  </si>
  <si>
    <t>Alcira Leonor Herrera Gualteros</t>
  </si>
  <si>
    <t>Freddy Oswaldo Vargas Santana</t>
  </si>
  <si>
    <t>Ingrid Rocio Torres Triana</t>
  </si>
  <si>
    <t>Arcesio  Velez Garzon</t>
  </si>
  <si>
    <t>Adriana  Peña Garcia</t>
  </si>
  <si>
    <t>Seguridad Nueva Era Ltda</t>
  </si>
  <si>
    <t>Juliana  Ballesteros Casilimas</t>
  </si>
  <si>
    <t>Laura Marie Vega Garcia</t>
  </si>
  <si>
    <t>Rosembert  Ovalle Maldonado</t>
  </si>
  <si>
    <t>Ilba Yaneth Meza Castañeda</t>
  </si>
  <si>
    <t>Liliana Milena Hernandez Rojas</t>
  </si>
  <si>
    <t>Angelica Maria Cardenas Botero</t>
  </si>
  <si>
    <t>Judith  Valencia Aparicio</t>
  </si>
  <si>
    <t>Jailder  Cespedes Ruiz</t>
  </si>
  <si>
    <t>Irene Salome Burbano Delgadillo</t>
  </si>
  <si>
    <t>Orlando Antonio Chingate Cabrera</t>
  </si>
  <si>
    <t>Deysi Mayerli Tavera Acevedo</t>
  </si>
  <si>
    <t>Lizeth Catalina Caicedo Serna</t>
  </si>
  <si>
    <t>Fredy David Morillo Guzman</t>
  </si>
  <si>
    <t>Emir  Carpio Luvieza</t>
  </si>
  <si>
    <t>Jenniffer Alejandra Lozada Arboleda</t>
  </si>
  <si>
    <t>Laura Camila Pachon Pinzon</t>
  </si>
  <si>
    <t>Fernando  Florez Mora</t>
  </si>
  <si>
    <t>Mayoli  Suarez Hernandez</t>
  </si>
  <si>
    <t>Dora Emilia Parra Robledo</t>
  </si>
  <si>
    <t>Jackeline  Rosero Lopez</t>
  </si>
  <si>
    <t>Vivian Nayibe Castro Romero</t>
  </si>
  <si>
    <t>Yimmy Alberto Corredor Chiguasuque</t>
  </si>
  <si>
    <t>Karen Lorena Mora Forero</t>
  </si>
  <si>
    <t>Jose Reinerio Galeano Lemus</t>
  </si>
  <si>
    <t>Jose Rene Neuta Alonso</t>
  </si>
  <si>
    <t>Jose Argemiro Anzola Escalante</t>
  </si>
  <si>
    <t>Jesus Antonio Farias Fonseca</t>
  </si>
  <si>
    <t>Diana Giselle Osorio Rozo</t>
  </si>
  <si>
    <t>Amanda Lucia Sabogal Baez</t>
  </si>
  <si>
    <t>Danny Alexander Rappy Mayorga</t>
  </si>
  <si>
    <t>Maria Camila Carrillo Prieto</t>
  </si>
  <si>
    <t>Dina Luz Pulido Herrera</t>
  </si>
  <si>
    <t>Maria Alejandra Velasquez Buritica</t>
  </si>
  <si>
    <t>Sergio Andres Palacios Moreno</t>
  </si>
  <si>
    <t>Edith Julieth Bermudez Silva</t>
  </si>
  <si>
    <t>Kraren Viviana Stephany Franco Castañeda</t>
  </si>
  <si>
    <t>Rosaliana Mercedes Correa Cantillo</t>
  </si>
  <si>
    <t>Viviana Andrea Rodriguez Pereira</t>
  </si>
  <si>
    <t>Maria Jose Polanco Henao</t>
  </si>
  <si>
    <t>Luz Estuard Hurtado Lemus</t>
  </si>
  <si>
    <t>Felix Eduardo Murillo Plata</t>
  </si>
  <si>
    <t>Nicolas  Riaño</t>
  </si>
  <si>
    <t>Carmen Andrea Castro Hernandez</t>
  </si>
  <si>
    <t>Lucia Beatriz Suarez Camargo</t>
  </si>
  <si>
    <t>Astrid Paola Patiño Forero</t>
  </si>
  <si>
    <t>Ana Maria Manzanares Mendez</t>
  </si>
  <si>
    <t>Bleidy Johanna Cardenas Teran</t>
  </si>
  <si>
    <t>Linda Gissela Chacon Ortiz</t>
  </si>
  <si>
    <t>Anderson  Guerrero Trujillo</t>
  </si>
  <si>
    <t>Carlos Alberto Moreno Otero</t>
  </si>
  <si>
    <t>Jilmar David Robledo Caicedo</t>
  </si>
  <si>
    <t>Alba Dulfary Quevedo Rada</t>
  </si>
  <si>
    <t>Karen Milena Lopez Lopez</t>
  </si>
  <si>
    <t>Luz Andrea Ardila Ariza</t>
  </si>
  <si>
    <t>Angie Yuliet Guevara Herrera</t>
  </si>
  <si>
    <t>Sebastian David Rodriguez Luna</t>
  </si>
  <si>
    <t>Jenny Paola Morales Duarte</t>
  </si>
  <si>
    <t>Sayra Guinette Aldana Hernandez</t>
  </si>
  <si>
    <t>Aura Maria Carballo Sierra</t>
  </si>
  <si>
    <t>Maria Isabel Moreno Perea</t>
  </si>
  <si>
    <t>Hernando  Maldonado Pachon</t>
  </si>
  <si>
    <t>Yuvi Alejandra Velandia Hidalgo</t>
  </si>
  <si>
    <t>Daniel Felipe Alonso Lopez</t>
  </si>
  <si>
    <t>Patricia Eugenia Carrera Diaz</t>
  </si>
  <si>
    <t>Darling Damaris Diaz Diaz</t>
  </si>
  <si>
    <t>Viviana  Manrique Zuluaga</t>
  </si>
  <si>
    <t>Liana Milena Baquero Hernandez</t>
  </si>
  <si>
    <t>Laura Milena Negrete Londoño</t>
  </si>
  <si>
    <t>Jordan Leandro Diaz Soto</t>
  </si>
  <si>
    <t>Erika Julieth Rodriguez Gomez</t>
  </si>
  <si>
    <t>Amalia  Rodriguez Segura</t>
  </si>
  <si>
    <t>Diana Alejandra Quigua Gonzalez</t>
  </si>
  <si>
    <t>Johanna Carolina Cañas Leal</t>
  </si>
  <si>
    <t>Yenifer Catherin Moreno Arias</t>
  </si>
  <si>
    <t>Prestación de servicios de apoyo a la gestión en la dirección de derechos humanos para la organización documental de los expedientes de atención de víctimas del delito de trata de personas, sectores lgbti, defensores(as) de derechos humanos, y ciudadanía en general.</t>
  </si>
  <si>
    <t>Prestar servicios profesionales especializados en la dirección de convivencia y diálogo social para la formulación, seguimiento y sistematización de las iniciativas ciudadanas, la consolidación de la red distrital de derechos humanos, diálogo y convivencia, y la territorialización de los asuntos estratégicos y misionales de la dirección.</t>
  </si>
  <si>
    <t>Prestar servicios profesionales en la subdirección de asuntos étnicos para apoyar la coordinación transversal del seguimiento a la implementación de los planes de acciones afirmativas y la operación de espacios de atención diferenciada para grupos étnicos</t>
  </si>
  <si>
    <t>Prestar servicios de apoyo a la gestión en la dirección de derechos humanos para desarrollar actividades administrativas, logísticas y de gestión documental relacionadas con la gestión territorial y poblacional de las acciones a cargo de la dirección.</t>
  </si>
  <si>
    <t>Prestar servicios profesionales en la dirección de derechos humanos para  formular la política pública distrital de derechos humanos y apoyar la implementación del sistema distrital de derechos humanos</t>
  </si>
  <si>
    <t>Prestar servicios profesionales en la dirección de derechos humanos para implementar el sistema distrital de derechos humanos, el programa distrital de educación en derechos humanos para la paz y la reconciliación y las acciones estratégicas de la dirección a partir de un enfoque territorial y poblacional.</t>
  </si>
  <si>
    <t>Prestar servicios profesionales en la dirección de derechos humanos para la formulación,  implementación y seguimiento a los procesos de formación y sensibilización del programa distrital de educación en derechos humanos para la paz y reconciliación</t>
  </si>
  <si>
    <t>Prestar servicios profesionales en la dirección de derechos humanos como referente de la articulación de políticas públicas y atención a personas lgbti víctimas de violencias por orientación sexual o identidad de género en el marco del componente de prevención y protección</t>
  </si>
  <si>
    <t>Prestar servicios profesionales especializados en la dirección de derechos humanos para apoyar la coordinación del proceso de formulación de la política distrital de derechos humanos y del sistema distrital de derechos humanos</t>
  </si>
  <si>
    <t>Prestar servicios de apoyo a la gestión en la subdirección de asuntos étnicos para contribuir a la ejecución de las estrategias de territorialización de asuntos étnicos con énfasis en los planes de acciones afirmativas.</t>
  </si>
  <si>
    <t>Prestar servicios de apoyo a la gestión en la subdirección de asuntos étnicos para apoyar el seguimiento y desarrollo a las actividades administrativas requeridas para la operación de los espacios de atención diferencial para comunidades étnicas del distrito</t>
  </si>
  <si>
    <t>Prestar servicios profesionales en la subdirección de asuntos étnicos para apoyar el proceso de seguimiento a la implementación de planes integrales de acciones afirmativas para grupos étnicos y acompañar la gestión de las políticas públicas o estrategias distritales relacionadas con asuntos étnicos.</t>
  </si>
  <si>
    <t>Prestar servicios profesionales en la subdirección de asuntos étnicos para atender a la ciudadanía que acuda a los espacios de atención diferenciada de grupos étnicos del distrito con énfasis en el fortalecimiento de capacidades, y gestión de cooperación para fortalecimiento de las comunidades étnicas.</t>
  </si>
  <si>
    <t>Prestar servicios profesionales en la subdirección de asuntos étnicos para apoyar la coordinación y articulación institucional a nivel distrital, nacional y cooperación internacional relacionada con asuntos étnicos y la estrategia -bogotá vive el decenio afro-</t>
  </si>
  <si>
    <t>Prestar servicios profesionales en la dirección de convivencia y diálogo social para la implementación y sistematización de las iniciativas la consolidación, la operación de la red distrital de derechos humanos, diálogo y convivencia y la territorialización de las acciones misionales y estratégicas a cargo de la dirección.</t>
  </si>
  <si>
    <t>Prestar sus servicios profesionales en la subdirección de asuntos de la libertad religiosa y de conciencia, con el fin de apoyar la consolidación de la política pública distrital de libertades fundamentales de religión, culto y conciencia, así como los demás asuntos estratégicos y misionales a cargo de la subdirección.</t>
  </si>
  <si>
    <t>Prestar servicios profesionales en la subdirección de asuntos étnicos para atender a la ciudadanía que acuda a los espacios de atención diferenciada grupos étnicos del distrito con énfasis en el  apoyo de la operación de la casa de pensamiento indígena</t>
  </si>
  <si>
    <t>Prestar servicios profesionales en la subdirección de asuntos de libertad religiosa y de conciencia - dirección de derechos humanos para realizar gestión administrativa para el desarrollo de los procesos y actividades estratégicas o misionales a su cargo.</t>
  </si>
  <si>
    <t>Prestar servicios profesionales especializados en la dirección de convivencia y diálogo social para apoyar la coordinación de la implementación de iniciativas ciudadanas, la consolidación de la red distrital de derechos humanos, diálogo y convivencia, así como la territorialización de los asuntos estratégicos y misionales de la dirección.</t>
  </si>
  <si>
    <t>Prestar servicios profesionales en la dirección de derechos humanos para apoyar la coordinación de la implementación de los procesos de formación y sensibilización del programa distrital de educación en derechos humanos para la paz y reconciliación</t>
  </si>
  <si>
    <t>Adicion y prorroga no. 2 contrato de prestacion de servicios no. 392 de 2017 suscrito con seguridad nueva era ltda</t>
  </si>
  <si>
    <t>Prestar servicios de apoyo en la dirección de derechos humanos para colaborar en el proceso de formulación de la política pública y el sistema distrital de derechos humanos</t>
  </si>
  <si>
    <t>Prestar servicios de apoyo a la gestión en la subdirección de asuntos étnicos para desarrollar actividades administrativas requeridas para la operación de la casa de pensamiento indígena como espacio de atención diferenciada para comunidades indígenas</t>
  </si>
  <si>
    <t>Prestar servicios profesionales en la subdirección de asuntos étnicos para atender a la ciudadanía que acuda a los espacios de atención diferenciada grupos étnicos del distrito con énfasis en los aspectos psicosociales.</t>
  </si>
  <si>
    <t>Prestar servicios profesionales especializados en la dirección de derechos humanos para acompañar técnica y metodológicamente la formulación de la política pública distrital de derechos humanos a partir de la producción de los documentos requeridos</t>
  </si>
  <si>
    <t>Factura de servicio publico de acueducto agua alcantarillado y aseo de bogota s.a. esp con n°.30702516219predio ubicado en la cl 9 n° 4   70 - centro de orientación y fortalecimiento integral afrobogotano - confiaperiodo facturado del 19 de octubre al 16 de diciembre de 2017total a pagar $261.710</t>
  </si>
  <si>
    <t>Factura de servicio publico de acueducto agua alcantarillado y aseo de bogota s.a. esp con n°.24634310015predio ubicado en la cl 9 n° 9   60 - casa de pensamiento indigenaperiodo facturado del 15 de octubre al 14 de diciembre de 2017total a pagar $401.470</t>
  </si>
  <si>
    <t>Prestar los servicios de apoyo a la gestión como sabedor tradicional en el desarrollo de actividades de socialización y participación de las costumbres propias de la comunidad indígena en el marco de procesos de consulta previa desarrollados en el distrito de bogotá.</t>
  </si>
  <si>
    <t>Prestar sus servicios profesionales en la subdirección de asuntos de la libertad religiosa y de conciencia, con el fin de apoyar la formulación e implementación de los aspectos jurídicos de las acciones a cargo de la dependencia, con énfasis en la política pública distrital de libertades fundamentales de religión, culto y conciencia.</t>
  </si>
  <si>
    <t>Prestar servicios profesionales en la dirección de derechos humanos y sus subdirecciones adscritas para realizar las gestiones jurídicas requeridas para el impulso de las acciones estratégicas y misionales a su cargo en cumplimiento del plan distrital de desarrollo bogotá mejor para todos.</t>
  </si>
  <si>
    <t>Entregar a título de arrendamiento a la secretaría distrital de gobierno, el uso y goce del inmueble ubicado en la calle 9 n° 9-60 de la localidad de la candelaria - bogotá d.c., identificado con el folio de matrícula inmobiliaria no. 50c-1502436</t>
  </si>
  <si>
    <t>Prestar servicios de apoyo a la gestión, en la dirección de convivencia y dialogo social de la secretaría distrital de gobierno, a fin de generar un ambiente de convivencia pacífica y de gobernabilidad, en el marco del acompañamiento y monitoreo de las aglomeraciones de público que suceden en el distrito capital.</t>
  </si>
  <si>
    <t>Prestar servicios profesionales a la subsecretaría para la gobernabilidad y la garantía de derechos para apoyar jurídicamente la implementación de las políticas públicas y estrategias previstas en el plan de desarrollo bogotá mejor para todos</t>
  </si>
  <si>
    <t>Prestar servicios de apoyo a la gestión en la dirección de convivencia y diálogo social para la implementación y sistematización de las iniciativas la consolidación, la operación de la red distrital de derechos humanos, diálogo y convivencia y la territorialización de las acciones misionales y estratégicas a cargo de la dirección.</t>
  </si>
  <si>
    <t>Prestar servicios profesionales en la dirección de convivencia y diálogo social para apoyar la formulación y seguimiento a la implementación de las iniciativas la consolidación, la operación de la red distrital de derechos humanos, diálogo y convivencia, y demás asuntos misionales o estratégicos o cargo de la dirección.</t>
  </si>
  <si>
    <t>Prestar servicios profesionales en la dirección de derechos humanos para formular la política pública distrital de derechos humanos</t>
  </si>
  <si>
    <t>Prestar servicios profesionales en la dirección de derechos humanos para implementar el sistema distrital de derechos humanos, el programa distrital de educación en derechos humanos para la paz y la reconciliación y las acciones estratégicas de la  dirección a partir de un enfoque territorial y poblacional.</t>
  </si>
  <si>
    <t>Prestar servicios profesionales especializados en la dirección de convivencia y diálogo social para apoyar la coordinación de las acciones estratégicas y misionales a su cargo en cumplimiento del plan distrital de desarrollo - bogotá mejor para todos</t>
  </si>
  <si>
    <t>Prestar servicios profesionales en la dirección de convivencia y diálogo social para la implementación y sistematización de las iniciativas la consolidación, la operación de la red distrital de derechos humanos, diálogo y convivencia y la territorialización de las acciones misionales y estratégicas a cargo de la dirección</t>
  </si>
  <si>
    <t>Prestar servicios de apoyo a la gestión en la subdirección de asuntos étnicos para desarrollar actividades administrativas requeridas para la operación de los espacios de atención diferencial para comunidades étnicas del distrito.</t>
  </si>
  <si>
    <t>Prestar servicios profesionales en la subdirección de asuntos étnicos para apoyar la coordinación de acciones para la creación y operación de los espacios de atención diferenciada y sus procesos de atención para las comunidades étnicas de la ciudad.</t>
  </si>
  <si>
    <t>Prestar servicios profesionales en la dirección de derechos humanos para garantizar la atención psicosocial a defensores(as) de derechos humanos, sectores lgbti, y víctimas de trata que demanden medidas de prevención o protección..</t>
  </si>
  <si>
    <t>Prestar servicios profesionales en la dirección de derechos humanos para apoyar la formulación de la política pública distrital de derechos humanos</t>
  </si>
  <si>
    <t>Prestar servicios profesionales en la dirección de convivencia y diálogo social para apoyar la formulación de estrategias para fortalecimiento de la cultura ciudadana en el marco de la operación de la red distrital de derechos humanos, diálogo y convivencia, así como acompañar los demás procesos misionales o estratégicos o cargo de la dirección.</t>
  </si>
  <si>
    <t>Prestar servicios de apoyo a la gestión en la dirección de derechos humanos para contribuir a la  formulación de la política pública distrital de derechos humanos</t>
  </si>
  <si>
    <t>Prestar servicios profesionales en la subdirección de asuntos étnicos para apoyar la atención a la ciudadanía que acuda a los espacios de atención diferenciada grupos étnicos del distrito con énfasis en los aspectos jurídicos.</t>
  </si>
  <si>
    <t>Prestar servicios profesionales especializados en la dirección de convivencia y diálogo social para apoyar el mapeo de actores y estrategias para el fortalecimiento de la red distrital de derechos humanos, diálogo y convivencia.</t>
  </si>
  <si>
    <t>Prestar servicios profesionales en la dirección de convivencia y diálogo social para la ejecución de los procesos contractuales y las gestiones administrativas requeridas para el cumplimiento de las metas del plan de desarrollo y asuntos misionales a cargo de la dirección</t>
  </si>
  <si>
    <t>Prestar servicios profesionales en la dirección de derechos humanos para la difusión y seguimiento a la implementación de los procesos de formación y sensibilización del programa distrital de educación en derechos humanos para la paz y reconciliación y de los planes integrales de acciones afirmativas.</t>
  </si>
  <si>
    <t>Prestar los servicios profesionales para asesorar a la subsecretaría para la gobernabilidad y la garantía de derechos en la formulación de indicadores de medición y evaluación de las políticas públicas a cargo de la subsecretaría, de acuerdo a los nuevos lineamientos distritales, así como en la implementación de la estrategia territorial de participación</t>
  </si>
  <si>
    <t>Prestar servicios de apoyo a la gestión, en la direccion de convivencia y dialogo social de  de la secretaría distrital de gobierno, a fin de generar un ambiente de convivencia pacífica y de gobernabilidad, en el marco del acompañamiento y monitoreo de las aglomeraciones de público que suceden en el distrito capital.</t>
  </si>
  <si>
    <t>Prestar servicios profesionales en la dirección de derechos humanos como referente de género en la articulación de políticas públicas y estrategias de atención en el marco del componente de prevención y protección</t>
  </si>
  <si>
    <t>Prestar servicios profesionales a la dirección de convivencia y dialogo social de la secretaria distrital de gobierno monitoreando  permanentemente las aglomeraciones de alta complejidad, así como las situaciones de conflictividad social, propiciando procesos de articulación interinstitucional en aras de establecer una respuesta integral hacia las comunidades involucradas</t>
  </si>
  <si>
    <t>Pedro Luis Bedoya Duarte</t>
  </si>
  <si>
    <t>Sandra Milena Gonzalez Forero</t>
  </si>
  <si>
    <t>Diana Marcela Alvarado Delgadillo</t>
  </si>
  <si>
    <t>Maria Alexandra Rodriguez Novoa</t>
  </si>
  <si>
    <t>Himelda Viviana Camacho Buitrago</t>
  </si>
  <si>
    <t>Gina Paola Benavides Galindo</t>
  </si>
  <si>
    <t>Luz Angela Gomez Guerrero</t>
  </si>
  <si>
    <t>Helena Maritza Lopez</t>
  </si>
  <si>
    <t>Yesid  Medina Olarte</t>
  </si>
  <si>
    <t>Guillermo  Hernandez Quintero</t>
  </si>
  <si>
    <t>Liliana Jeanneth Cañola Tovar</t>
  </si>
  <si>
    <t>Robinson Mauricio Giraldo Giraldo</t>
  </si>
  <si>
    <t>Ediel  Aguirre Herrera</t>
  </si>
  <si>
    <t>Josue David Hernandez Bonilla</t>
  </si>
  <si>
    <t>Jenny Paola Cortes Beltran</t>
  </si>
  <si>
    <t>Luisa Fernanda Galarza Solano</t>
  </si>
  <si>
    <t>Libia Jeannette Alarcon Villalobos</t>
  </si>
  <si>
    <t>Cristhy Mairene Viera Tortoza</t>
  </si>
  <si>
    <t>Manuel Francisco Contreras Heredia</t>
  </si>
  <si>
    <t>Maribel  Pinzon Rodriguez</t>
  </si>
  <si>
    <t>Maria Victoria Buitrago Cepeda</t>
  </si>
  <si>
    <t>Bismarck Alfredo Caicedo Mendez</t>
  </si>
  <si>
    <t>Fabio Adnres Rojas Espindola</t>
  </si>
  <si>
    <t>Claudia Patricia Poblador Vargas</t>
  </si>
  <si>
    <t>Hernan David Bonet Martinez</t>
  </si>
  <si>
    <t>Esteban Fabian Rojas Ordoñez</t>
  </si>
  <si>
    <t>Jorge Augusto Rey Prieto</t>
  </si>
  <si>
    <t>Yilver Esneider Jovel Hernandez</t>
  </si>
  <si>
    <t>Cesar Hernando Mojica Cogollos</t>
  </si>
  <si>
    <t>Yeimy Lorena Espinosa Velosa</t>
  </si>
  <si>
    <t>2Waycomm Sas</t>
  </si>
  <si>
    <t>Hector Guillermo Grande Reina</t>
  </si>
  <si>
    <t>German Alonso Amado Niño</t>
  </si>
  <si>
    <t>Johanna  Vargas Gomez</t>
  </si>
  <si>
    <t>Tomas  Barrero Ramirez</t>
  </si>
  <si>
    <t>Francisco Orlando Herrera Torres</t>
  </si>
  <si>
    <t>Andres Felipe Duque Paez</t>
  </si>
  <si>
    <t>Julio Cesar Tonte Quintero</t>
  </si>
  <si>
    <t>Gina Marcela Rubio Rodriguez</t>
  </si>
  <si>
    <t>Olga Elena Mendoza Navarro</t>
  </si>
  <si>
    <t>Harold Yesid Ramos Roldan</t>
  </si>
  <si>
    <t>Alberto Andres Gomez Amin</t>
  </si>
  <si>
    <t>Johanna Patricia Plazas Avila</t>
  </si>
  <si>
    <t>Argelio Ramiro Pacheco Perez</t>
  </si>
  <si>
    <t>Transportes Especiales F.S.G S.A.S</t>
  </si>
  <si>
    <t>Brahan Eduardo Garcia Lopez</t>
  </si>
  <si>
    <t>Rafael Ricardo Beltran Guerrero</t>
  </si>
  <si>
    <t>Patricia  Pecha Quimbay</t>
  </si>
  <si>
    <t>Daniel Rolando Cossio Diaz</t>
  </si>
  <si>
    <t>Andres Octavio Rodriguez Reyes</t>
  </si>
  <si>
    <t>Fanny Edilia Ariza Ariza</t>
  </si>
  <si>
    <t>Maria Doris Jeaneth Villalobos Romero</t>
  </si>
  <si>
    <t>Carlos Mario Avendaño Quintero</t>
  </si>
  <si>
    <t>Edwin Roberto De Narvaez Gonzalez</t>
  </si>
  <si>
    <t>Juan Manuel Rodriguez Parra</t>
  </si>
  <si>
    <t>Andres Alberto Jaimes Garcia</t>
  </si>
  <si>
    <t>Adriana Rocio Lopez Rincon</t>
  </si>
  <si>
    <t>Alvaro Fabian Alejo Martinez</t>
  </si>
  <si>
    <t>Myriam Ruth Taborda Gonzalez</t>
  </si>
  <si>
    <t>Enyi Yinet Jimenez Urbina</t>
  </si>
  <si>
    <t>Apple Tree Communications Colombia S A S</t>
  </si>
  <si>
    <t>Wilson  Capera Rodriguez</t>
  </si>
  <si>
    <t>Maulyn Itxayanna Zapata Miño</t>
  </si>
  <si>
    <t>Nadya Catalina Sanchez Cardozo</t>
  </si>
  <si>
    <t>Hugo Andres Ferro Forero</t>
  </si>
  <si>
    <t>Alejandra Patricia Rodriguez Benavides</t>
  </si>
  <si>
    <t>Olga Milena Corzo Estepa</t>
  </si>
  <si>
    <t>Aura Fernanda Barriga Pacheco</t>
  </si>
  <si>
    <t>Monica Yaneth Cortes</t>
  </si>
  <si>
    <t>Sindy Julieth Tovar Torres</t>
  </si>
  <si>
    <t>Story Inc S A S</t>
  </si>
  <si>
    <t>Maria Luselia Toloza Martinez</t>
  </si>
  <si>
    <t>Rigoberto Quintero Medina</t>
  </si>
  <si>
    <t>Martin Bermudez Asociados S A</t>
  </si>
  <si>
    <t>Jefferson David Carreño Zarate</t>
  </si>
  <si>
    <t>Martha Stephanny Barreto Mantilla</t>
  </si>
  <si>
    <t>Sandra Milena Ramirez Martinez</t>
  </si>
  <si>
    <t>Jeremy Javier Avila Cubides</t>
  </si>
  <si>
    <t>Luis Fernando Caicedo Diaz</t>
  </si>
  <si>
    <t>Hans Walter Cabra Hernandez</t>
  </si>
  <si>
    <t>Fabio Enrique Paez Villamizar</t>
  </si>
  <si>
    <t>Orlando Humberto Sierra Ordoñez</t>
  </si>
  <si>
    <t>Berner  Castro</t>
  </si>
  <si>
    <t>Johan Camilo Cruz Marin</t>
  </si>
  <si>
    <t>Luis Francisco Borja Quiroga</t>
  </si>
  <si>
    <t>Gloria Tatiana Duque Ramirez</t>
  </si>
  <si>
    <t>Jackson Daniel Calderón</t>
  </si>
  <si>
    <t>Julio Cesar Granados Alvarez</t>
  </si>
  <si>
    <t>Wilson Hernan Muñoz Buitrago</t>
  </si>
  <si>
    <t>Lina Fernanda Sanchez Alvarado</t>
  </si>
  <si>
    <t>Lina Ines Ricardo Marriaga</t>
  </si>
  <si>
    <t>Nancy Hellevid Gutierrez Rodriguez</t>
  </si>
  <si>
    <t>Fabio Humberto Monroy Garcia</t>
  </si>
  <si>
    <t>Luis Jefferson Garcia Soto</t>
  </si>
  <si>
    <t>Maria  Tellez</t>
  </si>
  <si>
    <t>Uriel Eduardo Velasquez Avila</t>
  </si>
  <si>
    <t>Nicolas  Villa Moya</t>
  </si>
  <si>
    <t>Jose Vicente Ramirez Quevedo</t>
  </si>
  <si>
    <t>Royser Octavio Barandica Orozco</t>
  </si>
  <si>
    <t>Nidia Marcela Carrillo Vela</t>
  </si>
  <si>
    <t>Jawin Siver Tunjano Tamayo</t>
  </si>
  <si>
    <t>Madelene  Prado Rodriguez</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</si>
  <si>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</si>
  <si>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profesionales especializados para apoyar a la oficina de asuntos disciplinarios de la secretaría distrital de gobierno, en materia disciplinaria y en general en todos los asuntos que tenga que ver con el manejo legal correspondiente a la dependencia</t>
  </si>
  <si>
    <t>Prestar sus servicios de apoyo al proceso de gestión del patrimonio documental de la dirección administrativa en el control de la calidad de la producción e intervención documental</t>
  </si>
  <si>
    <t>Prestación de servicios profesionales de asesoría estratégica &amp; acompañamiento táctico en la actualización e implementación de la estrategia de comunicación y relacionamiento de la secretaría distrital de gobierno para el año 2018</t>
  </si>
  <si>
    <t>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t>
  </si>
  <si>
    <t>Prestar los servicios profesionales en la oficina de asuntos disciplinarios de la secretaria distrital de gobierno, apoyando en la gestión jurídica, seguimiento, control y revisión necesaria para definir la situación disciplinaria de los servidores públicos vinculados en los procesos que se adelantan en esta dependencia</t>
  </si>
  <si>
    <t>Prestar los servicios profesionales en la oficina de asuntos disciplinarios de la secretaria distrital de gobierno, realizando la gestión jurídica, seguimiento, control y revisión necesaria de los procesos que se adelantan en dicha dependencia</t>
  </si>
  <si>
    <t>Prestar  servicios profesionales para asesorar a la dirección jurídica de la secretaria distrital de gobierno</t>
  </si>
  <si>
    <t>Prestar los servicios de apoyo a la gestión a la secretaría distrital de gobierno en lo relacionado con el cubrimiento periodístico de la gestión desarrollada por las 20 localidades</t>
  </si>
  <si>
    <t>Adicion no. 1 al contrato de prestacion de servicios  no 573 de 2017 suscrito con transportes especiales f.s.g. s.a.s</t>
  </si>
  <si>
    <t>Prestar los servicios de apoyo a la gestión  en  la  oficina  de  asuntos  disciplinarios  de  la  secretaria  distrital  de gobierno, en lo relacionado a  trámites de organización, clasificación y seguimiento de los expedientes</t>
  </si>
  <si>
    <t>Prestar sus servicios profesionales en la dirección administrativa apoyando desde lo investigativo e histórico al proceso de gestión del patrimonio documental</t>
  </si>
  <si>
    <t>Prestar servicios profesionales para la evaluación de la eficacia, eficiencia y efectividad del sistema de control interno, de acuerdo con los roles asignados a la oficina de control interno de la secretaría distrital de gobierno</t>
  </si>
  <si>
    <t>Por la cual se ordena dar cumplimiento a una providencia de la jurisdicción de lo contencioso administrativoarticulo 1 ordenese a la dirección financiera de la secretaria distrital de gobierno dar cumplimiento a la sentencia proferida el 20 de septiembre de 2017 por el tribunal administrativo de cundinamarca, sección tercera, subsección "c", dentro del proceso con radicación número 11001-33-36-038-2014-00257-01 de myriam ruth taborda gonzalez contra bogotá d.c. - secretaria distrital de gobiernopago de sentencia dentro del proceso de controversias contractuales no. 2014-00257 emitida por el tribunal administrativo de cundinamarca, demandate miriam ruth taborda gonzález</t>
  </si>
  <si>
    <t>Prestación de servicios profesionales para brindar acompañamiento y apoyo a la secretaria distrital de gobierno en la implementación de la estrategia de divulgación de sus planes y programas a través de canales digitales de la entidad</t>
  </si>
  <si>
    <t>Prestar los servicios profesionales en la oficina asesora de comunicaciones, para apoyar la implementación del plan de comunicación interna de la secretaria distrital de gobierno, acompañando la estructuración de planes de acción para su mejoramiento, de acuerdo con las necesidades de la entidad</t>
  </si>
  <si>
    <t>Prestar sus servicios profesionales en la dirección administrativa apoyando desde lo jurídico al proceso de gestión del patrimonio documental</t>
  </si>
  <si>
    <t>Prestar los servicios profesionales especializados generando espacios para desarrollar las capacidades de liderazgo de los equipos de trabajo, mediante la aplicación de herramientas que generen sentido de compromiso y pertenencia frente a la misión y visión de la entidad</t>
  </si>
  <si>
    <t>Prestacion de servicios profesionales en la subsecretaria de gestion institucional en la ejecución del proceso de correspondencia que se genera en las oficinas de radicación de la sdg, de conformidad con los estudios previos</t>
  </si>
  <si>
    <t>Prestar servicios profesionales de asesoría jurídica permanente, con plena autonomía técnica y administrativa, a la dirección de contratación y la dirección jurídica en temas de derecho administrativo, derecho constitucional y contratación estatal absolviendo consultas y conceptos, revisando documentos, asistiendo a reuniones, realizando capacitaciones y estructurando estrategias de defensa judicial o administrativa para el nivel central y las alcaldías locales.</t>
  </si>
  <si>
    <t>Prestar los servicios  de apoyo a la dirección administrativa en el levantamiento de la verificación física de inventarios de los bienes de la secretaria distrital de gobierno que se encuentra  en el nivel central.</t>
  </si>
  <si>
    <t>Prestar los servicios  de apoyo a la dirección administrativa en el levantamiento de la verificación física de inventarios de los bienes de la secretaria distrital de gobierno que se encuentra en el nivel central.</t>
  </si>
  <si>
    <t>Prestar los servicios profesionales en la oficina asesora de planeación, como apoyo en el diseño e implementación del modelo integrado de planeación y gestión institucional, en cumplimiento de las responsabilidades asignadas en el plan de trabajo correspondiente - con enfasis en la dimensión de información y comunicación y direccionamiento estratégico y planeación, y sus correspondientes políticas de gestión y desempeño institucional</t>
  </si>
  <si>
    <t>Prestar los servicios profesionales para apoyar a la oficina asesora de comunicaciones en la elaboración, corrección de estilo, edición, redacción de contenidos y publicaciones de la secretaria de gobierno en el marco de la estrategia de comunicaciones de la entidad</t>
  </si>
  <si>
    <t>Prestar los servicios de edición, producción, post producción, del contenido audiovisual, para las plataformas digitales y canales internos de la secretaría de gobierno</t>
  </si>
  <si>
    <t>Prestar los servicios  de apoyo a la dirección administrativa en el levantamiento de la verificación física de inventarios de los bienes de la secretaria distrital de gobierno que se encuentra enen el nivel central</t>
  </si>
  <si>
    <t>Prestar los servicios profesionales a la oficina asesora de planeación para la definición, implementación y seguimiento del modelo integrado de planeación y gestión institucional</t>
  </si>
  <si>
    <t>Prestar los servicios profesionales a la dirección administrativa apoyando la implementación del sistema integrado de conservación - sic en la secretaría distrital de gobierno</t>
  </si>
  <si>
    <t>Prestar los servicios profesionales para la formular del proyecto de estudio técnico para la modificación planta de personal de la secretaría distrital de gobierno para las alcaldías locales y las inspecciones de policía</t>
  </si>
  <si>
    <t>Prestar servicios de apoyo a la gestión como conductor del vehículo que le sea asignado, para el desplazamiento de diferentes funcionarios de la secretaría distrital de gobierno</t>
  </si>
  <si>
    <t>Prestar los servicios de apoyo a las labores de mantenimiento locativo, preventivo y correctivo, y reparaciones y adecuaciones que se presenten en las sedes del nivel central de la secretaria distrital de gobierno.</t>
  </si>
  <si>
    <t>Prestar servicios profesionales a la oficina asesora de comunicaciones en términos de desarrollo, producción, diagramación de contenidos editoriales, realización de piezas gráficas, liderazgo y conceptualización creativa, sobre la gestión de las dependencias de la secretaría distrital de gobierno.</t>
  </si>
  <si>
    <t>Prestar los servicios técnicos en fotografía, para el cubrimiento de eventos de la secretaria distrital de gobierno y sus dependencias</t>
  </si>
  <si>
    <t>Prestar los servicios profesionales para apoyar a la oficina asesora de comunicaciones en la formulacion, implementacion, y el desarrollo de planes y contenidos, a partir de un enfoque diferencial, de las acciones de la subsecretaria de gobernabilidad y garantia de derechos, en el marco de la estrategia de comunicaciones de la entidad.</t>
  </si>
  <si>
    <t>Prestar los servicios de apoyo a las labores de mantenimiento de las instalaciones electricas que se presenten en las sedes del nivel central de la sdg.</t>
  </si>
  <si>
    <t>Prestacion de servicios profesionales de apoyo a la gestión en la subsecretaria de gestion institucional en la ejecución del proceso de correspondencia que se genera en las oficinas de radicación de la sdg, de conformidad con los estudios previos</t>
  </si>
  <si>
    <t>Prestar los servicios  de apoyo a la dirección administrativa en el levantamiento de la verificación física de inventarios de los bienes de la secretaria distrital de gobierno que se encuentra  en el nivel central</t>
  </si>
  <si>
    <t>Prestar sus servicios de apoyo en la supervisión de las tareas operativas de carácter archivístico desarrolladas en las dependencias de la secretaría distrital de gobierno para garantizar la aplicación correcta de los procedimientos técnicos.</t>
  </si>
  <si>
    <t>Prestar los servicios de apoyo a la gestión para la organización y seguimiento estratégico del desarrollo de la metodología de mejores practicas en gestión de servicios (itil) en la dirección de tecnologías e información</t>
  </si>
  <si>
    <t>Prestar los servicios profesionales en la dirección tecnología e información como apoyo en la  administración de la seguridad tecnológica en la secretaria distrital de gobierno</t>
  </si>
  <si>
    <t>Prestar los servicios profesionales realizando las actividades de soporte, mantenimiento y desarrollo para el sistema de información de administración de personal de la secretaría distrital de gobierno</t>
  </si>
  <si>
    <t>Prestar los servicios profesionales en la gestión y seguimiento de los planes, proyectos  y actividades de la dirección tecnología e información</t>
  </si>
  <si>
    <t>Prestar los servicios profesionales en la dirección tecnología e información como apoyo en el uso y apropiación de la tecnológía y sistemas de información en la sdg</t>
  </si>
  <si>
    <t>Prestar los servicios profesionales para la dirección de tecnologías e información realizando las actividades de desarrollo, soporte y mantenimiento para el módulo limay de si capital</t>
  </si>
  <si>
    <t>Prestar los servicios de apoyo a la gestión  en las actividades de soporte y monitoreo de la infraestructura tecnológica en la secretaria distrital de gobierno</t>
  </si>
  <si>
    <t>Prestar los servicios profesionales en la dirección tecnología e información como apoyo en la  administración de la mesa de servicios</t>
  </si>
  <si>
    <t>Prestar los servicios profesionales en la dirección tecnología e información como apoyo en implementación de la solución de inteligencia de negocios en la sdg</t>
  </si>
  <si>
    <t>UT Compugobierno 2017</t>
  </si>
  <si>
    <t>Zulma Gineth Ramos Ramirez</t>
  </si>
  <si>
    <t>Franz Edwar Rojas Montañez</t>
  </si>
  <si>
    <t>Ana Mercedes Orjuela Rodriguez</t>
  </si>
  <si>
    <t>Edgar  Forero Granados</t>
  </si>
  <si>
    <t>David Antonio Robles Cervantes</t>
  </si>
  <si>
    <t>Mauricio  Sotelo Orduña</t>
  </si>
  <si>
    <t>Cristhian Camilo Gordillo Saavedra</t>
  </si>
  <si>
    <t>Edwin Maximino Forero Bohorquez</t>
  </si>
  <si>
    <t>Venancio Jose Esquiaqui Felipe</t>
  </si>
  <si>
    <t>Prestar los servicios profesionales a la dirección para la gestión del desarrollo local en las actividades de asistencia técnica a los fondos de desarrollo local - fdl</t>
  </si>
  <si>
    <t>Prestar los servicios profesionales  en la subsecretaría de gestión local, en la promoción, implementación y seguimiento de practicas de transparencia y de lucha contra la corrupción en las alcaldías locales, en el marco de la implementación del modelo de gestión para las alcaldías locales</t>
  </si>
  <si>
    <t>Prestar los servicios profesionales apoyando a la dirección para la gestión del desarrollo local en las actividades de asistencia técnica a los fondos de desarrollo local - fdl</t>
  </si>
  <si>
    <t>Prestar servicios profesionales para la visibilización y fortalecimiento de la justicia policiva, apoyando el analisis, seguimiento y recomendaciones en la toma de decisiones que contribuyan a disminuir las revocatorias en el consejo de justicia de las decisiones provenientes de las alcaldías locales</t>
  </si>
  <si>
    <t>Prestar los servicios profesionales para apoyar jurídicamente la implementación del modelo de gestión local, con el fin de fortalecer la capacidad institucional de las alcaldías locales</t>
  </si>
  <si>
    <t>Prestar los servicios profesionales brindando apoyo a la dirección para la gestión del desarrollo local en el desarrollo de la estrategia de acompañamiento jurídico en materia de seguimiento y evaluación a la gestión de los fondos de desarrollo local - fdl</t>
  </si>
  <si>
    <t>Prestar los servicios profesionales a la dirección para la gestión policiva para llevar a cabo el proceso de verificación documental, soporte y acompañamiento en el desarrollo de las actividades propias del trámite de los procesos y depuración de actuaciones administrativas existentes en las alcaldías locales</t>
  </si>
  <si>
    <t>Apoyar técnicamente según su profesión a la dirección para la gestión policiva, en temas de carácter ambiental y protección de recursos naturales, asociados a las inspecciones de policía y las alcaldías locales para el fortalecimiento de las gestiones institucionales de las mismas.</t>
  </si>
  <si>
    <t>Prestar los servicios profesionales brindado asistencia técnica a la dirección para la gestión del desarrollo local en la gestión y seguimiento al cumplimiento de las obligaciones por pagar, así como a los giros a cargo de los fondos de desarrollo local</t>
  </si>
  <si>
    <t>Prestar los servicios profesionales apoyando jurídicamente a la dirección para la gestión del desarrollo local en las actividades de asistencia técnica a los fondos de desarrollo local - fdl</t>
  </si>
  <si>
    <t>Prestar los servicios profesionales de carácter administrativo y técnico a la dirección para la gestión policiva  en el acompañamiento, seguimiento y apoyo a los bachilleres y técnicos designados en las alcaldías locales para realizar la intervención documental, asistencial, digitalización y cargue de datos en el aplicativo si actua relacionadas con las actuaciones administrativas existentes en las alcaldías locales</t>
  </si>
  <si>
    <t>Prestar los servicios profesionales a la dirección para la gestión policiva apoyando y consolidando acciones efectivas. planes y programas adelantados por las inspecciones de policía para su fortalecimiento institucional</t>
  </si>
  <si>
    <t>Prestar los servicios de apoyo a la gestión a la dirección para la gestión policiva en las actividades administrativas y operativas relacionadas con el fortalecimiento de la capacidad institucional de las inspecciones de policía en el marco de sus competencias</t>
  </si>
  <si>
    <t>Prestar los servicios de apoyo a la gestión a la dirección para la gestión policiva en las actividades administrativas y operativas relacionadas con el comparendo ambiental y temas conexos atendiendo la normativa legal vigente</t>
  </si>
  <si>
    <t>Prestar los servicios profesionales a la dirección para la gestión del desarrollo local - dgdl en las actividades de asistencia técnica a los fondos de desarrollo local - fdl</t>
  </si>
  <si>
    <t>Prestar los servicios profesionales apoyando técnicamente a la dirección para la gestión del desarrollo local - dgdl en las actividades de asistencia técnica a los fondos de desarrollo local - fdl</t>
  </si>
  <si>
    <t>Prestar los servicios profesionales de carácter jurídico a la dirección para la gestión policiva de la secretaría distrital de gobierno en el acompañamiento, seguimiento y apoyo a los abogados y arquitectos designados en las alcaldías locales para realizar el impulso y/o archivo de fondo procesal de las actuaciones administrativas.</t>
  </si>
  <si>
    <t>Prestar los servicios profesionales a la dirección para la gestión policiva, en el apoyo y desarrollo de acciones de vigilancia y control en materia de gestión ambiental, bienestar y protección animal, encaminadas al fortalecimiento institucional de las alcaldías locales</t>
  </si>
  <si>
    <t>Prestar servicios profesionales especializados a la dirección de contratación en los diferentes asuntos jurídicos en las diferentes etapas de los procesos contractuales que adelanten las secretaria distrital de gobierno y los fondos de desarrollo local</t>
  </si>
  <si>
    <t>Prestar los servicios profesionales para apoyar las actividades de seguimiento a las estrategias interinstitucionales adelantadas por la subsecretaría de gestión local requeridas para  la implementación del modelo de gestión actual para las alcaldías locales</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</si>
  <si>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</si>
  <si>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del desarrollo local - dgdl en las actividades de fortalecimiento del observatorio de descentralización y participación o el que haga sus veces.</t>
  </si>
  <si>
    <t>Prestar los servicios profesionales a la dirección para la gestión policiva en el seguimiento y cumplimiento, de las acciones tendientes al acatamiento de sentencias judiciales o sanciones administrativas impuestas a la secretaria distrital de gobierno o las alcaldías locales</t>
  </si>
  <si>
    <t>Prestar los servicios profesionales apoyando la dirección para la gestión policiva, con el fin de fortalecer las funciones de inspección, vigilancia y control en cada una de las localidades</t>
  </si>
  <si>
    <t>Prestar los servicios profesionales a la dirección para la gestión del desarrollo local en el seguimiento a la inversión local de los fondos de desarrollo local</t>
  </si>
  <si>
    <t>Prestar los servicios profesionales a la dirección de gestión policiva, acompañando actividades de inspección vigilancia y control - ivc que efectúan las alcaldías locales y/o las autoridades de policía a cargo de la secretaria distrital de gobierno</t>
  </si>
  <si>
    <t>Pago de nómina general de enero de 2018 - planta de inversión.</t>
  </si>
  <si>
    <t>Pago de cesantías e intereses de cesantías a servidores públicos de la planta temporal de inversión enero 2018.</t>
  </si>
  <si>
    <t>Prestar los servicios de apoyo a la gestión en el acompañamiento de actividades de inspección, vigilancia y control - ivc y acciones de socialización frente al código de policía, que son adelantadas por la dirección para la gestión policiva</t>
  </si>
  <si>
    <t>Prestar los servicios profesionales a la secretaría distrital de gobierno para la ejecución del plan de modernización de las sedes administrativas de las alcaldías locales</t>
  </si>
  <si>
    <t>Prestar asesoría especializada a la subsecretaría de gestión local en materia urbanística dentro del marco de la implementación del modelo de gestión para las alcaldías locales</t>
  </si>
  <si>
    <t>Prestar los servicios profesionales con el fin de apoyar los trámites y servicios a cargo de la dirección para la gestión policiva de la secretaría distrital de gobierno</t>
  </si>
  <si>
    <t>Prestar los servicios profesionales apoyando jurídicamente las acciones policivas que son acompañadas por la dirección para la gestión policiva principalmente en temas de ambientales y de recursos naturales</t>
  </si>
  <si>
    <t>Prestar los servicios profesionales para apoyar y acompañar tecnicamente a la dirección para la gestión policiva en el seguimiento y cumplimiento, de las acciones tendientes al acatamiento de sentencias judiciales o sanciones administrativas impuestas a la secretaria distrital de gobierno o las alcaldías locales</t>
  </si>
  <si>
    <t>Prestar los servicios profesionales a la dirección para la gestión policiva, acompañando las labores relacionadas con la planeación y ejecución de las actividades asociadas a herramientas de información, bases de datos, cuadros de control, tableros de mando, en el marco del proceso de depuración e impulso de las actuaciones administrativas en las localidades.</t>
  </si>
  <si>
    <t>Prestar los servicos de apoyo a la gestión a la  dirección de gestión policiva, acompañando actividades de inspección vigilancia y control - ivc que efectúan la alcaldías locales y/o las inspecciones de policía a cargo de la secretaria distrital de gobierno</t>
  </si>
  <si>
    <t>Prestar los servicios profesionales a la dirección para la gestión policiva en el seguimiento de las acciones enfocadas al fortalecimiento de las funciones de policía a cargo de las alcaldías locales</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</si>
  <si>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</si>
  <si>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a la dirección para la gestión policiva realizando visitas e informes   técnicos y cargue en el aplicativo si actua de lo actuado frente a las actuaciones administrativas que reposan en las alcaldías locales.</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</si>
  <si>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</si>
  <si>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de gestión policiva, gestionando y acompañando actividades de inspección vigilancia y control ivc que efectúan las alcaldías locales y/o las autoridades de policía a cargo de la secretaría distrital de gobierno.</t>
  </si>
  <si>
    <t>Prestar los servicios profesionales a la subsecretaría de gestión local apoyando en la articulación de políticas que propendan por la recuperación de bienes fiscales, uso público, espacio público u objeto de recuperación ecológica o preservación ambiental en el marco del modelo de gestión actual para las alcaldias locales</t>
  </si>
  <si>
    <t>Prestar los servicios profesionales a la secretaría distrital de gobierno para apoyar jurídicamente en la ejecución del plan de modernización de las sedes administrativas de las alcaldías locales</t>
  </si>
  <si>
    <t>Prestar servicios profesionales para la consolidación de los informes orientados al seguimiento estratégico de la evacuación de expedientes del consejo de justicia</t>
  </si>
  <si>
    <t>Prestar los servicios profesionales especializados en la subsecretaria de gestión local para adelantar los trámites jurídicos que se requieran en las diferentes localidades encaminados a fortalecer su capacidad institucional</t>
  </si>
  <si>
    <t>Prestar los servicios profesionales a la subsecretaría de gestión local para apoyar en la formulación de instrumentos y articulación de políticas que propendan por fortalecer el componente social asociado con la recuperación de bienes fiscales, uso público, espacio público u objeto de recuperación ecológica o preservación ambiental en el marco del modelo de gestión local</t>
  </si>
  <si>
    <t>Prestar los servicios de apoyo a la gestión en el consejo de justicia para la disminución de los tiempos de evacuación de expedientes de los procesos de policia de su conocimiento y competencia</t>
  </si>
  <si>
    <t>Prestar los servicios profesionales de carácter jurídico a la dirección para la gestión policiva de la secretaría distrital de gobierno en el seguimiento y apoyo a los abogados del equipo dial designados en las alcaldías locales para realizar el impulso y/o archivo de fondo procesal de las actuaciones administrativas represadas en las localidades.</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</si>
  <si>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</si>
  <si>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Prestar servicios profesionales a la direccion administrativa para acompañar la implementación del plan de modernización institucional de las alcaldías locales en marco del proyecto 1094</t>
  </si>
  <si>
    <t>Prestar los servicios profesionales para la evacuación de tramites en el consejo de justicia</t>
  </si>
  <si>
    <t>Prestar los servicios profesionales en el consejo de justicia para la disminución de los tiempos de evacuación de expedientes de los procesos de policia de su conocimiento y competencia</t>
  </si>
  <si>
    <t>Prestar servicios profesionales para rendir dictamen pericial ante las diferentes instancias judiciales o extrajudiciales a que hubiere lugar, en relación con la liquidación del convenio interadministrativo no. 1292 de 2012 celebrado entre la secretaría distrital de gobierno, la secretaría distrital de movilidad, la unidad administrativa especial de rehabilitación malla vial - uaermv-, el instituto de desarrollo urbano - idu-, la empresa de acueducto y alcantarillado de bogotá - eaab-, el establecimiento público jardín botánico josé celestino mutis, el instituto para la protección de la niñez y la juventud - idipron-, y los fondos de desarrollo local del distrito capital de las siguientes alcaldías locales: chapinero, santa fe, san cristóbal, usme, tunjuelito, kennedy, fontibón, engativá, suba, barrios unidos, teusaquillo, los mártires, antonio nariño, puente aranda, la candelaria, ciudad bolívar, rafael uribe uribe, bosa y usaquén, para desarrollar conjuntamente los planes operativos anuales de inversión para la línea de inversión local malla vial, de acuerdo con el alcance, objeto y obligaciones del contrato</t>
  </si>
  <si>
    <t>Prestar servicios profesionales para ejercer la representación extrajudicial y/o judicial ante las diferentes instancias a que hubiere lugar, en relación con la liquidación del convenio interadministrativo no. 1292 de 2012 celebrado entre la secretaría distrital de gobierno, la secretaría distrital de movilidad, la unidad administrativa especial de rehabilitación malla vial ¿ uaermv-, el instituto de desarrollo urbano ¿ idu-, la empresa de acueducto y alcantarillado de bogotá ¿ eaab-, el establecimiento público jardín botánico ¿josé celestino mutis¿, el instituto para la protección de la niñez y la juventud ¿ idipron-, y los fondos de desarrollo local del distrito capital de las siguientes alcaldías locales: chapinero, santa fe, san cristóbal, usme, tunjuelito, kennedy, fontibón, engativá, suba, barrios unidos, teusaquillo, los mártires, antonio nariño, puente aranda, la candelaria, ciudad bolívar, rafael uribe uribe, bosa y usaquén, para desarrollar conjuntamente los planes operativos anuales de inversión para la línea de inversión local malla vial, de acuerdo con el alcance, objeto y obligaciones del contrato</t>
  </si>
  <si>
    <t>Apoyar profesionalmente con el fin de brindar conceptos tecnicos frente a las distintas etapas de los procesos de competencia de las diferentes inspecciones de policía, especialmente los de atención prioritaria de la secretaría distrital de gobierno.</t>
  </si>
  <si>
    <t>Prestar los servicios profesionales para la sistematización de reportes a clientes internos y externos de la secretaría de gobierno, levantamiento de información cualitativa y cuantitativa para el rediseño de los observatorios de la entidad</t>
  </si>
  <si>
    <t>Prestar los servicios profesionales para apoyar a la secretaría distrital de gobierno en el análisis, seguimiento y monitoreo de la gestión local y la interlocución con los actores políticos.</t>
  </si>
  <si>
    <t>Prestar los servicios de apoyo a la gestión en la  dirección para la gestión policiva de la secretaria distrital de gobierno, en el desarrollo del proceso de  intervención en gestión documental, cargue en el aplicativo si actua y digitalización de las actuaciones administrativas existentes en las alcaldías locales</t>
  </si>
  <si>
    <t>Prestar los servicios profesionales apoyando tecnicamente la dirección para la gestión policiva, para el seguimiento al cumplimiento de los fallos judiciales y adminsitrativos que sean priorizados con el fin de fortalecer las funciones de inspección, vigilancia y control</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</si>
  <si>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</si>
  <si>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a la dirección para la gestión policiva realizando visitas e informes   técnicos y cargue en el aplicativo si actua de lo actuado frente a las actuaciones administrativas que reposan en las alcaldías locales</t>
  </si>
  <si>
    <t>Prestar los servicios de apoyo a la gestión en las actividades de consolidación y sistematización de los datos y la información  requerida para el fortalecimiento del observatorio  en la secretaría distrital de gobierno</t>
  </si>
  <si>
    <t>Prestar servicios profesionales para la visibilización y fortalecimiento de la justicia policiva, apoyando el analisis,seguimiento y recomendaciones en la toma de decisiones que contribuyan a disminuir las revocatorias en el consejode justicia de las decisiones provenientes de las alcaldías locales</t>
  </si>
  <si>
    <t>Entregar a título de arrendamiento a la secretaría distrital de gobierno, el uso y goce del inmueble ubicado en la avenida calle 26 n° 69 d 91 oficina 508 torre el dorado de la localidad de la fontibón - bogotá d.c. identificado con el folio de matrícula inmobiliaria no. 50c-1797671</t>
  </si>
  <si>
    <t>Prestar los servicios profesionales para apoyar el análisis y procesamiento de la información que contribuya al fortalecimiento de la capacidad institucional de las alcaldías locales, en el marco del modelo de gestión local</t>
  </si>
  <si>
    <t>Cristian Andres Albarracin Marquez</t>
  </si>
  <si>
    <t>Diana Milena Mendivelso Garcia</t>
  </si>
  <si>
    <t>Ana Dolores Castro Vasquez</t>
  </si>
  <si>
    <t>Jacqueline  Rodriguez Cruz</t>
  </si>
  <si>
    <t>Gineth Johanna Pineda</t>
  </si>
  <si>
    <t>John Wilson Cano Avila</t>
  </si>
  <si>
    <t>Adriana Patricia De La Torre Trujillo</t>
  </si>
  <si>
    <t>Claudia Rocio Echeverry Beltran</t>
  </si>
  <si>
    <t>Julian David Roncancio Aguirre</t>
  </si>
  <si>
    <t>Sandra Milena Gomez Cano</t>
  </si>
  <si>
    <t>Luz Mila Florez De Vargas</t>
  </si>
  <si>
    <t>Monica Paola Novoa Acevedo</t>
  </si>
  <si>
    <t>Nancy  Roldan Cardenas</t>
  </si>
  <si>
    <t>Nancy Brigitte Ruiz Buitrago</t>
  </si>
  <si>
    <t>Jorge  Herrera Pinilla</t>
  </si>
  <si>
    <t>Juan Pablo Aguas Guevara</t>
  </si>
  <si>
    <t>Diana Alejandra Melo Vanegas</t>
  </si>
  <si>
    <t>Sandra Milena Garzon Peña</t>
  </si>
  <si>
    <t>Yenny Graciela Garcia Puerto</t>
  </si>
  <si>
    <t>Maria Del Pilar Quinche Rios</t>
  </si>
  <si>
    <t>Sergio Stiven Vargas Castellanos</t>
  </si>
  <si>
    <t>Luz Mary Lopez Bernal</t>
  </si>
  <si>
    <t>Adriana  Alvarez Hernandez</t>
  </si>
  <si>
    <t>Nadia Piedad Ibarguen Mosquera</t>
  </si>
  <si>
    <t>Jennifer  Torres Sanchez</t>
  </si>
  <si>
    <t>Ernesto Frabizio Armella Velasquez</t>
  </si>
  <si>
    <t>Carolina  Velandia Florez</t>
  </si>
  <si>
    <t>Henry  Castro Florez</t>
  </si>
  <si>
    <t>Norida Tatiana Navarrete Soler</t>
  </si>
  <si>
    <t>Jose Gregorio Molinares Estrada</t>
  </si>
  <si>
    <t>Rubby Markley Duarte Tarquino</t>
  </si>
  <si>
    <t>Myriam Marlene Chaparro Lopez</t>
  </si>
  <si>
    <t>Angelica Aminta Lopez Moreno</t>
  </si>
  <si>
    <t>Edgar Andres Gomez Piñeros</t>
  </si>
  <si>
    <t>Renan  Rojas Esguerra</t>
  </si>
  <si>
    <t>Nelson Jair Peña Gama</t>
  </si>
  <si>
    <t>Carlos Andres Garzon Prieto</t>
  </si>
  <si>
    <t>Maria Alejandra Bermudez Rodriguez</t>
  </si>
  <si>
    <t>Tomas  Fernandez Gutierrez De Piñeres</t>
  </si>
  <si>
    <t>Elba Bridgeth Perez Cubillos</t>
  </si>
  <si>
    <t>Milthon Mauricio Rojas Mora</t>
  </si>
  <si>
    <t>Liliana  Tovar Celis</t>
  </si>
  <si>
    <t>Nicolas  Pelaez Marin</t>
  </si>
  <si>
    <t>Diego Hernan Daza Hurtado</t>
  </si>
  <si>
    <t>Andres Guillermo Maestre Araujo</t>
  </si>
  <si>
    <t>Matilde Maria Daza De Orozco</t>
  </si>
  <si>
    <t>Gustavo Alberto Forero Ramirez</t>
  </si>
  <si>
    <t>Rayza Alejandra Reyes Marciales</t>
  </si>
  <si>
    <t>Nicolas  Ardila Pazmiño</t>
  </si>
  <si>
    <t>Nicolas Augusto Canon Murillo</t>
  </si>
  <si>
    <t>Yuly Paola Leguizamon Piñeros</t>
  </si>
  <si>
    <t>Diana Cristina Higinio Cuellar</t>
  </si>
  <si>
    <t>Carlos Camilo Hernandez Brito</t>
  </si>
  <si>
    <t>Luz Marina Neira Tovar</t>
  </si>
  <si>
    <t>Carlos Eduardo Castillo Vanegas</t>
  </si>
  <si>
    <t>Fabian Camilo Rueda Camero</t>
  </si>
  <si>
    <t>Adalgiza Maria Villazon Julio</t>
  </si>
  <si>
    <t>Juan David Duarte Rojas</t>
  </si>
  <si>
    <t>Anibal Andres Aragones Arroyave</t>
  </si>
  <si>
    <t>Bertha Liliana Charry Diaz</t>
  </si>
  <si>
    <t>Juan Camilo Charry Uribe</t>
  </si>
  <si>
    <t>Secretaria Distrital De Gobierno</t>
  </si>
  <si>
    <t>Jose Fernando Luna Cespedes</t>
  </si>
  <si>
    <t>William Javier Amorocho Garcia</t>
  </si>
  <si>
    <t>Alvaro Fernando Henao Quintero</t>
  </si>
  <si>
    <t>Juan Carlos Hoyos Robayo</t>
  </si>
  <si>
    <t>Alberto  Martinez Morales</t>
  </si>
  <si>
    <t>Sandra Milena Muñoz Arevalo</t>
  </si>
  <si>
    <t>Cristian Alfonso Peñaloza Hernandez</t>
  </si>
  <si>
    <t>Edgardo Jesus Donado Meza</t>
  </si>
  <si>
    <t>Harold Yezid Rodriguez Herrera</t>
  </si>
  <si>
    <t>Mario  Moreno Cañon</t>
  </si>
  <si>
    <t>Jairo Antonio Quiroz Hurtado</t>
  </si>
  <si>
    <t>Julia Lucia Garcia Forero</t>
  </si>
  <si>
    <t>Jose Luis Peñuela Franco</t>
  </si>
  <si>
    <t>Angie Carolina Valencia Ayala</t>
  </si>
  <si>
    <t>Tatiana  Gacha Gonzalez</t>
  </si>
  <si>
    <t>Adriana Margarita Payares Navarro</t>
  </si>
  <si>
    <t>Monica Alejandra Beltran Rodriguez</t>
  </si>
  <si>
    <t>Acosta Irreño &amp; Asociados S A S</t>
  </si>
  <si>
    <t>Ignacio Andres Valencia Carvajal</t>
  </si>
  <si>
    <t>Sonia Esperanza Torres Rodriguez</t>
  </si>
  <si>
    <t>Alvaro Leandro Jimenez Tunjano</t>
  </si>
  <si>
    <t>Lina Alejandra Barco Mendez</t>
  </si>
  <si>
    <t>Danny Veronica Cortes Peña</t>
  </si>
  <si>
    <t>German David Suarez Cantillo</t>
  </si>
  <si>
    <t>Jhon Fernando Ramirez Castillo</t>
  </si>
  <si>
    <t>Cecilia  Diaz Escandon</t>
  </si>
  <si>
    <t>Ximena Del Pilar Salamanca Mesa</t>
  </si>
  <si>
    <t>Manuel  Falla Bustos</t>
  </si>
  <si>
    <t>Luz Amparo Sierra Rojas</t>
  </si>
  <si>
    <t>Carlos Alberto Herrera Jimenez</t>
  </si>
  <si>
    <t>David Eduardo Arana Galvis</t>
  </si>
  <si>
    <t>Luz Yadira Rivera Caro</t>
  </si>
  <si>
    <t>Liliana Marcela Castiblanco Noreña</t>
  </si>
  <si>
    <t>Edgar Jaime Martinez Rodriguez</t>
  </si>
  <si>
    <t>Raul Gustavo Gonzalez Ochoa</t>
  </si>
  <si>
    <t>Francisco Javier Camargo Ramos</t>
  </si>
  <si>
    <t>Cesar Augusto Avila Valenzuela</t>
  </si>
  <si>
    <t>Jose Ricardo Tautiva Garzon</t>
  </si>
  <si>
    <t>Yully Paola Pinzon Ortiz</t>
  </si>
  <si>
    <t>Carmen Maria Ramos Cuesta</t>
  </si>
  <si>
    <t>Maria Luz Angela Amado Rivera</t>
  </si>
  <si>
    <t>Mirian Yanive Suarez Santos</t>
  </si>
  <si>
    <t>Jose Rusvelt Murcia Jaramillo</t>
  </si>
  <si>
    <t>Jorge Enrique Garcia Ordoñez</t>
  </si>
  <si>
    <t>Laura Viviana Gallego Silva</t>
  </si>
  <si>
    <t>Yudy Marcela Salgado Rodriguez</t>
  </si>
  <si>
    <t>Rafael Antonio Murillo Gomez</t>
  </si>
  <si>
    <t>Camilo Andres Peñuela Cano</t>
  </si>
  <si>
    <t>Diana Margarita Marenco Rodriguez</t>
  </si>
  <si>
    <t>Cristian Camilo Clavijo Rodriguez</t>
  </si>
  <si>
    <t>Ilona Graciela Murcia Ijjasz</t>
  </si>
  <si>
    <t>Jaime  Porras Cortes</t>
  </si>
  <si>
    <t>Giovanni Alexander Velandia Castillo</t>
  </si>
  <si>
    <t>Juan Esteban Lemos Gonzalez</t>
  </si>
  <si>
    <t>Gloria  Aconcha Garcia</t>
  </si>
  <si>
    <t>Marysol  Guevara Romero</t>
  </si>
  <si>
    <t>Leila Hanne Housni Jaller</t>
  </si>
  <si>
    <t>Juan Pablo Fula Sotelo</t>
  </si>
  <si>
    <t>Karol Alejandra Buitrago Hernandez</t>
  </si>
  <si>
    <t>Juliana  Alvarez Hernandez</t>
  </si>
  <si>
    <t>William Erlandi Romero Arboleda</t>
  </si>
  <si>
    <t>Carlos Andres Sedano Niño</t>
  </si>
  <si>
    <t>Luis Fernando Rincon Cuadros</t>
  </si>
  <si>
    <t>Edgar Olimpo Parrado Bautista</t>
  </si>
  <si>
    <t>Alejandro  Gaitan Rueda</t>
  </si>
  <si>
    <t>Sergio Vladimir Pereira Romero</t>
  </si>
  <si>
    <t>Magda Lorena Davila Velandia</t>
  </si>
  <si>
    <t>Karem Andrea Gamez Umbacia</t>
  </si>
  <si>
    <t>Marlene Cecilia Peña Zarate</t>
  </si>
  <si>
    <t>Luis Rodrigo Mahecha Rangel</t>
  </si>
  <si>
    <t>Maiden Nelsed Gonzalez Vinchira</t>
  </si>
  <si>
    <t>Abdon  Cely Angel</t>
  </si>
  <si>
    <t>Gina  Villalba Urbina</t>
  </si>
  <si>
    <t>Guillermo  Orozco Pardo</t>
  </si>
  <si>
    <t>Pablo Heli Gutierrez Jimenez</t>
  </si>
  <si>
    <t>Clara Maria Gonzalez Zabala</t>
  </si>
  <si>
    <t>Raul Eduardo Romero Toloza</t>
  </si>
  <si>
    <t>Luis Arturo Camacho Cespedes</t>
  </si>
  <si>
    <t>Edna Matilde Pabon Pardo</t>
  </si>
  <si>
    <t>Saudith Faribe Lavao Sanchez</t>
  </si>
  <si>
    <t>Ingrid Karina Betancourt Arias</t>
  </si>
  <si>
    <t>Clara Liliana Mejia Ortiz</t>
  </si>
  <si>
    <t>Willinton Napoleon Muñoz Bolaños</t>
  </si>
  <si>
    <t>Lina Maria Mapura Ramirez</t>
  </si>
  <si>
    <t>Luz Estrella Merchan Espinosa</t>
  </si>
  <si>
    <t>Diego Armando Villamarin Campos</t>
  </si>
  <si>
    <t>Daniel Hernando Lugo Jaramillo</t>
  </si>
  <si>
    <t>María Alejandra Florez Acosta</t>
  </si>
  <si>
    <t>Marly Yecenia Martinez Moreno</t>
  </si>
  <si>
    <t>Jean Paul Mildenberg Ortiz</t>
  </si>
  <si>
    <t>Rocio Del Pilar Avendaño Pabon</t>
  </si>
  <si>
    <t>Maria Juliana Bustos Orozco</t>
  </si>
  <si>
    <t>Leonardo Alberto Roldan Landinez</t>
  </si>
  <si>
    <t>Julian Esteban Mateus Vargas</t>
  </si>
  <si>
    <t>Stephany Melissa Andrade Lemus</t>
  </si>
  <si>
    <t>Tatiana Andrea Franco Buitrago</t>
  </si>
  <si>
    <t>Luisa Fernanda Cardenas Rodriguez</t>
  </si>
  <si>
    <t>Andrea Carolina Martinez Otalora</t>
  </si>
  <si>
    <t>Monica  Pachon Buitrago</t>
  </si>
  <si>
    <t>Manuela  Muñoz Fuerte</t>
  </si>
  <si>
    <t>Amparo  Ramirez Castillo</t>
  </si>
  <si>
    <t>Daniela  Torres Figueroa</t>
  </si>
  <si>
    <t>Mirna Patricia Hernandez Baldrich</t>
  </si>
  <si>
    <t>Jenny Andrea Lopez Garzon</t>
  </si>
  <si>
    <t>Juan Carlos Rocha Campos</t>
  </si>
  <si>
    <t>Nayara  Torres Rangel</t>
  </si>
  <si>
    <t>Jimmy Alejandro Bello Acero</t>
  </si>
  <si>
    <t>Johana Del Pilar Calderon Sanabria</t>
  </si>
  <si>
    <t>Juan David Diaz Diaz</t>
  </si>
  <si>
    <t>Brayan Camilo Gacha Rodriguez</t>
  </si>
  <si>
    <t>Leidy Stephanie Estrada Vera</t>
  </si>
  <si>
    <t>Alberto Leon Bernal Villa</t>
  </si>
  <si>
    <t>John Fabian Olaya Garcia</t>
  </si>
  <si>
    <t>Warsberg Yussif Lemus Franco</t>
  </si>
  <si>
    <t>Lux Alexandra Bejarano Galindo</t>
  </si>
  <si>
    <t>Erika Marcela Mesa Martinez</t>
  </si>
  <si>
    <t>Edgar Hernan Fuentes Contreras</t>
  </si>
  <si>
    <t>Rita  Gomez Ramirez</t>
  </si>
  <si>
    <t>Laura Paola Vanegas Vanegas</t>
  </si>
  <si>
    <t>Sergio Oswaldo Garcia Roca</t>
  </si>
  <si>
    <t>Martha  Cruz Jimenez</t>
  </si>
  <si>
    <t>Daniel Humberto Lucas Poverda</t>
  </si>
  <si>
    <t>Nancy  Ordoñez Varela</t>
  </si>
  <si>
    <t>Inmobiliaria Espacios Industriales Sas</t>
  </si>
  <si>
    <t>Alix Janeth Forero Rojas</t>
  </si>
  <si>
    <t>Hector Camilo Triviño Leal</t>
  </si>
  <si>
    <t>Guillermo  Ruiz Trujillo</t>
  </si>
  <si>
    <t>Luis Ricardo Bitar Pulido</t>
  </si>
  <si>
    <t>Jairo Alfonso Morales Galindo</t>
  </si>
  <si>
    <t>Luis Antonio Medrano Caceres</t>
  </si>
  <si>
    <t>David Ricardo Montoya Vergara</t>
  </si>
  <si>
    <t>Camilo Andres Suarez Espinosa</t>
  </si>
  <si>
    <t>Beatriz Elena Ocampo Castro</t>
  </si>
  <si>
    <t>Paola Andrea Camacho Vanegas</t>
  </si>
  <si>
    <t>Eddy Ruth Tarazona Cobaleda</t>
  </si>
  <si>
    <t>Holman David Arevalo Rodriguez</t>
  </si>
  <si>
    <t>Juan Felipe Vives Habeych</t>
  </si>
  <si>
    <t>Ivonne Astrid Rave</t>
  </si>
  <si>
    <t>Ana Maria Lizcano Narvaez</t>
  </si>
  <si>
    <t>Maria Camila Barrera Lopez</t>
  </si>
  <si>
    <t>Natalia Maria Espitia Montero</t>
  </si>
  <si>
    <t>Andrea Paola Caballero Padilla</t>
  </si>
  <si>
    <t>Orlando  Numpaque Gambasica</t>
  </si>
  <si>
    <t>Carlos Fernando Ibarra Vallejo</t>
  </si>
  <si>
    <t>David  Castaño Chiguasuque</t>
  </si>
  <si>
    <t>Leyla Andrea Gomez Alarcon</t>
  </si>
  <si>
    <t>Mario  Solano Puentes</t>
  </si>
  <si>
    <t>Luis Armando Blanco Cruz</t>
  </si>
  <si>
    <t>Joan Manuel Angulo Oliveros</t>
  </si>
  <si>
    <t>Ingrid Stefanie Sierra Nieto</t>
  </si>
  <si>
    <t>Luz Berenice Diaz Lovera</t>
  </si>
  <si>
    <t>Julian Andres Medina Bravo</t>
  </si>
  <si>
    <t>German Raul Chaparro</t>
  </si>
  <si>
    <t>Hernan Felipe Araujo Ariza</t>
  </si>
  <si>
    <t>Leidy Johanna Benitez Rocha</t>
  </si>
  <si>
    <t>Jairo Rafael Gomez Cervantes</t>
  </si>
  <si>
    <t>Edwin Orlando Leon Montero</t>
  </si>
  <si>
    <t>Ximena Alexandra Guzman Romero</t>
  </si>
  <si>
    <t>Diana Carolina Guerra Urbina</t>
  </si>
  <si>
    <t>Diego Felipe Torres Cardenas</t>
  </si>
  <si>
    <t>Diana Alejandra Hernandez Ortiz</t>
  </si>
  <si>
    <t>Karen Patricia Pinzon Ariza</t>
  </si>
  <si>
    <t>Javier De Jesus Cruz Pineda</t>
  </si>
  <si>
    <t>Prestar los servicios profesionales para atender los asuntos relacionados con la gestión del control político que adelante el concejo de bogotá, de conformidad con la normatividad vigente y los lineamientos que sobre esta materia estén reglamentados en la secretaría distrital de gobierno.</t>
  </si>
  <si>
    <t>Prestar los servicios profesionales para realizar el seguimiento y apoyo a las sesiones de las comisiones permanentes y la plenaria, mesas de trabajo, foros y comisiones accidentales adelantados por el concejo de bogota, atendiendo lo establecido en la normatividad vigente, los procesos y procedimientos que tenga adoptados la secretaria distrital de gobierno</t>
  </si>
  <si>
    <t>Prestar los servicios profesionales a la direccion de relaciones politicas para la consolidacion y elaboracion de documentos que permitan el relacionamiento del distrito capital con los actores estrategicos de la ciudad-region bajo una vision vision conjunta del territorio y los lineamientos que disponga el observario de asuintos politicos de la entidad</t>
  </si>
  <si>
    <t>Prestar los servicios profesionales para hacer seguimientos, apoyar y reportar los asuntos relacionados con la gestion en el ejercicio de la funcion de control politico, tramite de los proyectos de ley y/o actos legislativos que adelante el congreso de conformidad con la normatividad vigente y los lineamientos que sobre esta materia esten reglamentados en la secretaria distrital de gobierno</t>
  </si>
  <si>
    <t>Prestar sus servicios profesionales a la dirección de relaciones políticas en la respuesta efectiva y oportuna a los requerimientos, derechos de petición y solicitudes de información presentados por el concejo de bogotá, el congreso de la república y las juntas administradoras locales, de acuerdo con lo establecido en la normatividad vigente y los procedimientos que sobre la materia tenga implementados la entidad.</t>
  </si>
  <si>
    <t>Prestar los servicios profesionales para apoyar juridicamente el acompañamiento a las agendas de concertacion con actores politicos (jal, congreso y concejo), enonomicos y sociales, para el analisis , transformacion de problemas y la gestion propia de la direccion de relaciones politicas</t>
  </si>
  <si>
    <t>Prestar los servicios profesionales para atender los asuntos relacionados con la gestión de los asuntos normativos que adelante el concejo de bogotá, de conformidad con la normatividad vigente y los lineamientos que sobre esta materia estén reglamentados en la secretaría distrital de gobierno.</t>
  </si>
  <si>
    <t>Prestar los servicios profesionales orientados al seguimiento y análisis estratégico de todas aquellas actividades relacionadas con control político en especial el trámite, seguimiento, consolidación y evaluación de las proposiciones que realice el concejo de bogotá, d.c., de acuerdo con lo establecido en la normatividad vigente</t>
  </si>
  <si>
    <t>Prestar los servicios profesionales en la realización del análisis sobre el panorama político de la administración distrital y las líneas de investigación del observatorio de asuntos políticos</t>
  </si>
  <si>
    <t>Prestar los servicios profesionales en el acompañamiento a las agendas de concertación con actores políticos relacionadas en el concejo de bogotá, de conformidad con la normatividad vigente y los lineamientos que sobre esta materia estén reglamentados en los procesos y procedimientos de la secretaría distrital de gobierno</t>
  </si>
  <si>
    <t>Prestar los servicios profesionales en el levantamiento de informacion y soporte en la construccion de herramientas tecnologicas que apoyen la extraccion de informacion para la consolidacion de informacion en materia de fortalecimiento de las relaciones politicas y estrategicas de la administracion distrital con actores de la sociedad civil</t>
  </si>
  <si>
    <t>Prestar los servicios profesionales para atender los requerimientos en el tramite de los proyectos de acuerdo que se adelanten en el concejo de bogota, de conformidad con la normatividad vigente y los procedmientos que tengan adoptados la direccion de relaciones politicas</t>
  </si>
  <si>
    <t>Prestar los servicios profesionales en el acompañamiento a las agendas de concertación con actores políticos, económicos y sociales para análisis y transformación de problema, según los lineamientos de la dirección de relaciones políticas</t>
  </si>
  <si>
    <t>Prestar los servicios profesionales a la dirección relaciones políticas en la construcción de mecanismos para el fortalecimiento de las relaciones políticas y la integración regional, relaciones con los actores estratégicos de la sociedad civil, y de la ciudad hacia lo regional</t>
  </si>
  <si>
    <t>Prestar los servicios profesionales para atender las actividades y procedimientos relacionados con el trámite, seguimiento y consolidación de conceptos a las iniciativas normativas (proyectos de acuerdo) del concejo de bogotá, de conformidad con la normatividad vigente y los lineamientos que sobre esta materia estén reglamentados en los procesos y procedimientos de la secretaría distrital de gobierno</t>
  </si>
  <si>
    <t>Prestar los servicios profesionales en el acompañamiento a las agendas de concertación con actores políticos relacionadas el concejo de bogotá, de conformidad con la normatividad vigente y los lineamientos que sobre esta materia estén reglamentados en los procesos y procedimientos de la secretaría distrital de gobierno.</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</si>
  <si>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t>
  </si>
  <si>
    <t>Prestar los servicios profesionales para atender y gestionar los asuntos relacionados con la gestión del control político, audiencias públicas y estudios de proyectos de ley y/o actos legislativos que adelante el congreso de la república de interés para el distrito, de conformidad con la normatividad vigente y los lineamientos que sobre esta materia estén reglamentados en la secretaría distrital de gobierno</t>
  </si>
  <si>
    <t>Prestar los servicios profesionales a la dirección de relaciones políticas para apoyar las respuestas a los requerimientos y solicitudes de información presentados por el concejo de bogotá, el congreso de la república y las juntas administradoras locales, de acuerdo con lo establecido en la normatividad vigente y los procedimientos que sobre la materia tenga implementados la entidad</t>
  </si>
  <si>
    <t>Prestar los servicios profesionales para avanzar en el desarrollo del estudio de las lineas investigativas que estructuran el observatorio de asuntos politicos, de acuerdo con las directrices que imparta el director de relaciones politicas</t>
  </si>
  <si>
    <t>Prestar los servicios profesionales en el acompañamiento a las agendas de concertación con actores políticos relacionadas en el concejo de bogotá, de conformidad con la normatividad vigente y los lineamientos que sobre esta materia estén reglamentados en los procesos y procedimientos de la secretaría distrital de gobierno.</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</si>
  <si>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 de acuerdo a los lineamientos del observatorio de asuntos políticos</t>
  </si>
  <si>
    <t>FACTURA 3070251621</t>
  </si>
  <si>
    <t>FACTURA 2463431001</t>
  </si>
  <si>
    <t>FACTURA 4969345195</t>
  </si>
  <si>
    <t>FACTURA 4972615856</t>
  </si>
  <si>
    <t>Nueve (9) facturas de servicios publicos de codensa s.a. esp inicia con n°.496934519-5predio ubicado en la cl 9 n° 9 60 - casa de pensamiento indigenaperiodo facturado del 21 de diciembre de 2017 al 23 de enero de 2018total a pagar $211.310</t>
  </si>
  <si>
    <t>Factura de servicio publico de codensa s.a. esp  n°497261585-6predio ubicado en la cl 9 n° 4 - 70 - centro de orientación y fortalecimiento integral afrobogotano confiaperiodo facturado del 26 de diciembre de 2017  al 26 de enero de 2018total a pagar $273.050</t>
  </si>
  <si>
    <t>Realizar la adquisición de licenciamiento de ofimática y herramientas colaborativas de Microsoft para la Secretaría Distrital de Gobierno, a través del ACUERDO MARCO DE PRECIOS No. CCE-578-2017</t>
  </si>
  <si>
    <t>RA 9</t>
  </si>
  <si>
    <t>Pago de la autoliquidación de la nómina general de enero de 2018- Planta de Temporal Inversión</t>
  </si>
  <si>
    <t>Contratar el servicio de arrendamiento de treinta (30) computadores de escritorio, cinco (5) computadores portátiles, veinticuatro (24) impresoras y cinco (5) video proyectores, a través del acuerdo marco de precios no. cce-288-1-amp-2015</t>
  </si>
  <si>
    <t>RA 12</t>
  </si>
  <si>
    <t>Pago de la Nómina general de febrero de 2018</t>
  </si>
  <si>
    <t>RA 13</t>
  </si>
  <si>
    <t>Pago de Cesantías a servidores públicos</t>
  </si>
  <si>
    <t>Realizar adición y otro si del contrato 210 de 2018 celebrado entre la secretaría distrital de gobierno de bogotá y maria ruviela aguirre cifuentes</t>
  </si>
  <si>
    <t>O.C. 665</t>
  </si>
  <si>
    <t>Dell Colombia Inc</t>
  </si>
  <si>
    <t>FACTURA 4983269560</t>
  </si>
  <si>
    <t>Factura de servicio publico de codensa s.a. esp  n°.498326956-0predio ubicado en la kr 3 n° 30a sur  06 - confiaperiodo facturado del 04 de enero de 2018  al 05 de febrero de 2018total a pagar $26.280</t>
  </si>
  <si>
    <t>O.C. 666</t>
  </si>
  <si>
    <t>PC COM S A</t>
  </si>
  <si>
    <t>CONV.INTERAD 621</t>
  </si>
  <si>
    <t>Adición al convenio N° 621 de 2017</t>
  </si>
  <si>
    <t>Instituto Colombiano de C´rdito Educativo y Estudios Tecnicos en el Exterior Mariano Ospina Perez ICETEX</t>
  </si>
  <si>
    <t>FACTURAS 5002916328</t>
  </si>
  <si>
    <t>FACTURAS 3277056811</t>
  </si>
  <si>
    <t>FACTURA 5006226786</t>
  </si>
  <si>
    <t>Nueve (9) facturas de servicios publicos de codensa s.a. esp inicia con n°.500291632-8predio ubicado en la cl 9 n° 9 60 - casa de pensamiento indigenaperiodo facturado del 23 de enero al 21 de febrero de 2018total a pagar $153.380</t>
  </si>
  <si>
    <t>Factura de servicio publico de acueducto agua alcantarillado y aseo de bogota s.a. esp con n°.32770568114predio ubicado en la kr 3 n° 30a  sur 06 - confiaperiodo facturado del 16 de noviembre de 2017 al 15 de enero de 2018total a pagar $100.910</t>
  </si>
  <si>
    <t>Factura de servicio publico de codensa s.a. esp   n°.500622678-6predio ubicado en la cl 9  4 - 70 - confiaperiodo facturado del 26 de enero  al 23 de febrero de 2018total a pagar $272.330</t>
  </si>
  <si>
    <t>RA 18</t>
  </si>
  <si>
    <t>Pago de la autoliquidación de la nómina general de febrero (planta de inversión)</t>
  </si>
  <si>
    <t>FACTURA 1703776411</t>
  </si>
  <si>
    <t>Factura de servicio publico de acueducto agua alcantarillado y aseo de bogota s.a. esp con n°.17037764119predio ubicado en la cl 9 n° 9  60 -  casa de pensamiento indígena - confiaperiodo facturado del 15 de diciembre de 2017 al 12 de febrero de 2018total a pagar $264.409</t>
  </si>
  <si>
    <t>Prestar el servicio de vigilancia y seguridad privada en las modalidades de vigilancia fija y móvil con y sin armas y medios tecnológicos en las diferentes dependencias de la secretaría distrital de gobierno de bogotá, d.c., con el fin de asegurar la protección y custodia de bienes muebles e inmuebles de propiedad de la entidad, y de los que legalmente sea o llegare a ser responsable y de sus funcionarios, contratistas y/o visitantes</t>
  </si>
  <si>
    <t>C.P.S 574</t>
  </si>
  <si>
    <t>Realizar la adición y prorroga no. 2 al contrato de prestacion de servicios  no. 574 de 2017 suscrito entre la secretaría distrital de gobierno y softmanagement s.a.</t>
  </si>
  <si>
    <t>Softmanagement S A</t>
  </si>
  <si>
    <t>FACTURA 5018279396</t>
  </si>
  <si>
    <t>FACTURA 2397646751</t>
  </si>
  <si>
    <t>Factura de servicio publico de acueducto agua alcantarillado y aseo de bogota s.a. esp con n°.23976467516predio ubicado en la kr 9 n° 4  70 - confiaperiodo facturado del 17 de diciembre de 2017 al 14 de febrero de 2018total a pagar $208.488</t>
  </si>
  <si>
    <t>Factura de servicio publico de codensa s.a. esp  n°.501827939-6predio ubicado en la kr 13 n° 93 66 - confiaperiodo facturado del 05 de febrero  al 05 de marzo de 2018total a pagar $17.800</t>
  </si>
  <si>
    <t>Adquisición instalacion y puesta en funcionamiento de cuatro monitores industriales de 55', para el sistema de video wall de la secretaria distrital de gobierno</t>
  </si>
  <si>
    <t>RA 21</t>
  </si>
  <si>
    <t>Pago de la nómina general de marzo 2018 (planta de inversión)</t>
  </si>
  <si>
    <t>Adicion y prorroga del contrato de prestacion de servicios no. 573 de 2017</t>
  </si>
  <si>
    <t>C.P.S. 392</t>
  </si>
  <si>
    <t>C.P.S 573</t>
  </si>
  <si>
    <t>Adicion y prorroga no. 2  del contrato de prestacion de servicios no. 573 de 2017</t>
  </si>
  <si>
    <t>Adicion y prorroga no. 3 contrato de prestacion de servicios no. 392 de 2017 suscrito con seguridad nueva era ltda</t>
  </si>
  <si>
    <t>Pago de los riesgos laborales grado iv para los contratos nos. 613 y 607 de 2018</t>
  </si>
  <si>
    <t>FACTURA 5043258593</t>
  </si>
  <si>
    <t>FACTURA 5047210599</t>
  </si>
  <si>
    <t>CONV. ASOCIAC 607</t>
  </si>
  <si>
    <t>Ocho (8) facturas de servicios publicos de codensa s.a. esp inicia con n°.5043258593predio ubicado en la cl 9 n° 9 60 - casa de pensamiento indigenaperiodo facturado del 21 de febrero al 22 de marzo de 2018total a pagar $137.170</t>
  </si>
  <si>
    <t>Modificacion, prorroga y adición, no. 1 al conveio de asociacion no. 607 de 2017 suscrito por la secretaría distrital de gobierno y cruz roja bogotá seccional cundinamarca y bogotá</t>
  </si>
  <si>
    <t>Pago del servicio de energia para el predio  con nomenclatura cl 9 no. 4-70 centro de orientacion y fortalecimiento integral afrobogotano.periodo facturado 23 de febrero al 26 de marzo de 2018factura de servicio publico no. 504721059-9total a pagar  $ 321.730</t>
  </si>
  <si>
    <t>Cruz Roja Colombiana Seccional Cundinamarca Y Bogota</t>
  </si>
  <si>
    <t>RA 28</t>
  </si>
  <si>
    <t>Pago de la seguridad social de la nómina general del mes de marzo de 2018 - planta de inversión</t>
  </si>
  <si>
    <t>FACTURAS 505732457</t>
  </si>
  <si>
    <t>Factura de servicio publico de codensa s.a. esp  n°.5057324571predio ubicado en la kr 3 n° 30a sur  06 - confiaperiodo facturado del 05 de marzo de 2018  al 05 de abril de 2018total a pagar $28.700</t>
  </si>
  <si>
    <t>Positiva Compañia De Seguros S A</t>
  </si>
  <si>
    <t>RA 31</t>
  </si>
  <si>
    <t>Pago de la nómina general de abril 2018 (planta de inversión).</t>
  </si>
  <si>
    <t>C.P.S 322-17</t>
  </si>
  <si>
    <t>Adición y prorroga no. 1  del contrato  de prestacion de servicios  no. 322 de 2017 suscrito por la secretaría distrital de gobierno y maria angelica orjuela baron</t>
  </si>
  <si>
    <t>Maria Angelica Orjuela Baron</t>
  </si>
  <si>
    <t>C.P.S 675</t>
  </si>
  <si>
    <t>Seguridad Penta Ltda</t>
  </si>
  <si>
    <t>Nueve (9) facturas de servicios publicos de codensa s.a. esp inicia con n°.507716631-4predio ubicado en la cl 9 n° 9 60 - casa de pensamiento indigenaperiodo facturado del 22 de marzo al 23 de abril de 2018total a pagar $232.050</t>
  </si>
  <si>
    <t>Factura de servicio publico de codensa s.a. esp  n°508048956-3predio ubicado en la cl 9 n° 4 - 70 - centro de orientación y fortalecimiento integral afrobogotano confiaperiodo facturado del 26 de marzo  al 25 de abril de 2018total a pagar $322.430.</t>
  </si>
  <si>
    <t>RESOL 176</t>
  </si>
  <si>
    <t>Pago de los riesgos laborales arl  grado iv para los contratos nos. 613 y 607 de 2018.planilla integrada de autoliquidacion de aportes no. 27315783 y 27315855.periodo de liquidacion abril y mayo 2018total a pagar  $ 140.700</t>
  </si>
  <si>
    <t>C. CV. 767</t>
  </si>
  <si>
    <t>Adquisición instalacion y puesta en funcionamiento de cuatro monitores industriales de 55, para el sistema de video wall de la secretaria distrital de gobierno</t>
  </si>
  <si>
    <t>Innvector S A S</t>
  </si>
  <si>
    <t>Realizar la adición al contrato no. 665 de 2018 (orden de compra colombia compra eficiente no. 25566) suscrito por la secretaría distrital de gobierno y dell colombia inc</t>
  </si>
  <si>
    <t>C. CV. 586</t>
  </si>
  <si>
    <t>R.A. 33</t>
  </si>
  <si>
    <t>Adición y prorroga del contrato no. 586 de 2017 suscrito entre la secretaria distrital de gobierno y gattaca outsourcing s.a.s</t>
  </si>
  <si>
    <t>Pago de la autoliquidación de la nómina general de abril de 2018 (inversión)</t>
  </si>
  <si>
    <t>Gattaca Outsourcing S.A.S.</t>
  </si>
  <si>
    <t>O.C  665</t>
  </si>
  <si>
    <t>Adquisición, instalación, configuración, puesta en funcionamiento, mantenimiento preventivo y correctivo de ups ubicadas las sedes de nivel central de la secretaría distrital de gobierno</t>
  </si>
  <si>
    <t>Prestar los servicios especializados de fabrica de software para atender los requerimientos de los diferentes sistemas de informacion, portales e intranet de la secretaria distrital de gobierno</t>
  </si>
  <si>
    <t>Dos (2)  factura de servicio publico de acueducto agua alcantarillado y aseo de bogota s.a. esp inicia con n°.28051671718predio ubicado en la cl 9 n° 9 60 y cl 9 4 70periodo facturado del 13 de febrero de  al 13 de abril de 2018 y del 15 de febrero al 16 de abril de 2018total a pagar $626.500</t>
  </si>
  <si>
    <t>Factura de servicio publico de codensa s.a. esp  n°.5090654293predio ubicado en la kr 3 n° 30a sur  06 - confiaperiodo facturado del 05 de abril   al 04 de mayo de 2018total a pagar $28.230</t>
  </si>
  <si>
    <t>C.P.S 409</t>
  </si>
  <si>
    <t>Realizar la adición y prorroga no. 1 al contrato  de prestacion de servicos profesionales no. 409 de 2018 suscrito entre la secretaría distrital de gobierno y johanna vargas gomez</t>
  </si>
  <si>
    <t>RA 37</t>
  </si>
  <si>
    <t>Pago de la nómina general del mes de mayo de 2018. (inversión).</t>
  </si>
  <si>
    <t>Factura de servicio publico de acueducto agua alcantarillado y aseo de bogota s.a. esp con n°.25300716815predio ubicado en la kr 3 n° 30a  sur 06 - confiaperiodo facturado del 17 de diciembre de 2017  al 14 de febrero de 2018total a pagar $50.094</t>
  </si>
  <si>
    <t>Factura de servicio publico de acueducto agua alcantarillado y aseo de bogota s.a. esp con n°.43046601712predio ubicado en la kr 3 n° 30a  sur 06 - confiaperiodo facturado del 16 de enero al 15 de marzo de 2018total a pagar $333.780.</t>
  </si>
  <si>
    <t>Prestar el servicio permanente e integral de comunicaciones para desarrollar y ejecutar los planes de medios de las estrategias de comunicación y campañas definidas por la secretaria distrital de gobierno a traves de activaciones btl, medios de comunicación de carácter masivo - atl, alternativo, comunitario, digital y otros formatos comunicacionales</t>
  </si>
  <si>
    <t>Dirección Administrativa</t>
  </si>
  <si>
    <t>Prestación del servicio de transporte público terrestre automotor especial para las dependencias del nivel central de la secretaría distrital de gobierno</t>
  </si>
  <si>
    <t>Adquisición, instalación, configuración y puesta funcionamiento de equipos tecnológicos para las diferentes dependencias de la secretaria distrital de gobierno, a través del acuerdo marco - cce-569-1-amp-2017</t>
  </si>
  <si>
    <t>Pear Solutions S A S</t>
  </si>
  <si>
    <t>Sumimas S A S</t>
  </si>
  <si>
    <t>Oficomco S A S</t>
  </si>
  <si>
    <t>Realizar la adquisición de hardware para diferentes dependencias de la secretaría distrital de gobierno</t>
  </si>
  <si>
    <t>O.C. 681</t>
  </si>
  <si>
    <t>Nueve (9) facturas de servicios publicos de codensa s.a. esp inicia con n°.5110507886predio ubicado en la cl 9 n° 9 60 - casa de pensamiento indigenaperiodo facturado del 23 de abril al 23 de mayo de 2018total a pagar $284.190</t>
  </si>
  <si>
    <t>Factura de servicio publico de codensa s.a. esp  n°. 511381375-4predio ubicado en la cl 9 n° 4 70 - confiaperiodo facturado del 25 de abril al 25 de mayo de 2018total a pagar $294.670</t>
  </si>
  <si>
    <t>Pago de los riesgos laborales arl  grado iv para los contratos nos. 613 y 607 de 2018.planilla integrada de autoliquidacion de aportes no. 27992983.periodo de liquidacion junio 2018total a pagar  $ 69.600</t>
  </si>
  <si>
    <t>RA 39</t>
  </si>
  <si>
    <t>Pago de la autoliquidación general de la nómina de mayo (planta de inversión).</t>
  </si>
  <si>
    <t>Adicion y prorroga contrato de eprestacion de servicios no. 573 de 2017 suscrito con transportes especiales f.s.g. s.a.s</t>
  </si>
  <si>
    <t>Adicion y prorroga contrato de eprestacion de servicios no. 573 de 2017 suscrito con transportes especiales f.s.g. s a s</t>
  </si>
  <si>
    <t>RA 42</t>
  </si>
  <si>
    <t>C.P.S 692</t>
  </si>
  <si>
    <t>Pago de la nómina general de junio 2018 (planta de inversión)</t>
  </si>
  <si>
    <t>Adicion y prorroga al contrato de prestacion de servicios 692 de 2017 suscrito con pubblica s.a.s</t>
  </si>
  <si>
    <t>Pubblica S A S</t>
  </si>
  <si>
    <t>CC.P.S. 474</t>
  </si>
  <si>
    <t>Factura de servicio publico de codensa s.a. esp  n°.512373358-5predio ubicado en la kr 3 n° 30a sur  06 - confiaperiodo facturado del 04 de mayo  al 05 de junio de 2018total a pagar $26.850</t>
  </si>
  <si>
    <t>Adición y prorroga del contrato de prestacion de servicios profesionales  474 de 2018 suscrito entre la secretaria distrital de gobierno de bogota  y diana giselle osorio rozo</t>
  </si>
  <si>
    <t>Adición y prórroga del contrato de apoyo a la gestion  no. 622 de 2018 suscrito entre la secretaría distrital de gobierno y julio cesar granados álvarez</t>
  </si>
  <si>
    <t>Carlos Alberto Bernal Delatorre</t>
  </si>
  <si>
    <t>Ana Lucia Rodriguez Sandoval</t>
  </si>
  <si>
    <t>Adición no. 3  del contrato de prestacion de servicios  no. 574 de 2017 suscrito entre la secretaría distrital de gobierno y softmanagement s.a.</t>
  </si>
  <si>
    <t>Cysnus SAS</t>
  </si>
  <si>
    <t>C.P.S 662</t>
  </si>
  <si>
    <t>Prestar los servicios profesionales a la Dirección para la Gestión Policiva, en el seguimiento, gestión y desarrollo de los trámites y servicios a cargo de la Secretaría Distrital de Gobierno que efectúa la Dirección</t>
  </si>
  <si>
    <t>Laura Andrea Solano Aranguren</t>
  </si>
  <si>
    <t>C.P.S 414</t>
  </si>
  <si>
    <t>Adición y prorroga del contrato de prestacion de servicios profesionales  no. 414 de 2018 suscrito por la secretaría distrital de gobierno y alberto martinez morales</t>
  </si>
  <si>
    <t>C.P.S 592</t>
  </si>
  <si>
    <t>Adición y prorroga del contrato de prestacion de servicios profesionales  no. 592 de 2018  suscrito por la secretaría distrital de gobierno y luis francisco borja quiroga</t>
  </si>
  <si>
    <t>Entregar, instalar, configurar, poner en funcionamiento un aire acondicionado y adquirir las garantías extendidas para aires acondicionados de la secretaría distrital de gobierno</t>
  </si>
  <si>
    <t>C.P.S 486</t>
  </si>
  <si>
    <t>C.P.S 600</t>
  </si>
  <si>
    <t>Adición y prorroga del contrato de prestacion de servicios profesionales no. 486 de 2018 suscrito entre la secretaría distrital de gobierno y gloria aconcha garcia</t>
  </si>
  <si>
    <t>Realizar la adición y prorroga del contrato de prestacion de servicios profesionales no.600 de 2018 suscrito por jenny andrea lópez garzón  y la secretaría distrital de gobierno</t>
  </si>
  <si>
    <t>C.P.S 511</t>
  </si>
  <si>
    <t>C.P.S 589</t>
  </si>
  <si>
    <t>C.P.S 641</t>
  </si>
  <si>
    <t>C.P.S 657</t>
  </si>
  <si>
    <t>Adición y prorroga del contrato de prestacion de servicios profesionales no.511 de 2018 suscrito por la secretaría distrital de gobierno y juan pablo fula sotelo</t>
  </si>
  <si>
    <t>Realizar la adición y prórroga del contrato de prestación de servicios no. 589 de 2018, suscrito por la secretaría distrital de gobierno y nayara torres rangel</t>
  </si>
  <si>
    <t>Adición y prórroga del contrato  de prestacion de servicios profesionales no. 641 de 2018 suscrito entre la secretaría distrital de gobierno  rita gomez ramirez</t>
  </si>
  <si>
    <t>Adición y prorroga del contrato no. 657 de 2018 suscrito por la secretaría distrital de gobierno y martha cruz jimenez</t>
  </si>
  <si>
    <t>Pagos servicios públicos de energia del predio calle 9 no. 9-60 casa del pensamiento indigenaperiodo facturado 23 de mayo a 22 de junio de 2018facturas  de servicios publicos nos. 514382475-0, 514382466-2, 514382478-2, 514382473-6, 514382471-1, 514382470-4, 514382469-4, 514382468-7, 514382467-0, 514382472-9total a pagar  $ 284.950</t>
  </si>
  <si>
    <t>Pagos servicios público de energia del predio calle 9 no. 4-70 centro de orientacion y fortalecimiento integral afrobogota (confia)periodo facturado: 25 de mayo al 26 de junio de 2018factura de servicios publicos no. 514715364-0total a pagar  $ 324.250</t>
  </si>
  <si>
    <t>Pago de los riesgos laborales grado iv para los contratos nos. 613 y 607 de 2018.planilla numero 28606342periodo de cotizacion julio de 2018total a pagar  $ 69.600</t>
  </si>
  <si>
    <t>Factura de servicio publico de acueducto agua alcantarillado y aseo de bogota s.a. esp con n°.1144324280servicio de acueducto y alcantarilladopredio ubicado en la kr 3 n° 30a  sur 06 - confiaperiodo facturado del 16 de marzo al 15 de mayo de 2018total a pagar $186.820</t>
  </si>
  <si>
    <t>Factura de servicio publico de acueducto agua alcantarillado y aseo de bogota s.a. esp con n°.25375430615servicio de aseopredio ubicado en la kr 3 n° 30a  sur 06 - confiaperiodo facturado del 15 de febrero al 14 de abril de 2018total a pagar $77.754</t>
  </si>
  <si>
    <t>Aunar esfuerzos técnicos, administrativos y financieros para brindar medidas de asistencia con enfoque diferencial a personas víctimas de amenaza o vulneración de sus derechos</t>
  </si>
  <si>
    <t>C.P.S 691</t>
  </si>
  <si>
    <t>Asesorar y apoyar a la Secretaría Distrital de Gobierno de Bogotá en las diferentes etapas de los procesos de selección, para proveer en provisionalidad los empleos de carrera que quedaron vacantes luego del proceso de encargos y los de carácter temporal creados para el fortalecimiento de la gestión policiva</t>
  </si>
  <si>
    <t>Pedro Alfonso Hernandez Abogados Consultores Sas</t>
  </si>
  <si>
    <t>RA 44</t>
  </si>
  <si>
    <t>Pago de la autoliquidación de la nómina general de junio 2018 (Planta de Inversión)</t>
  </si>
  <si>
    <t>El dadep - arrendador se obliga para con la secretaría arrendatario, entregar a título de arrendamiento a la secretaría distrital de gobierno, el uso y goce del inmueble ubicado y con la nomenclatura en la calle 9 n° 4 - 70 en la localidad de la candelaria ¿ bogotá d.c. identificado con el folio de matrícula inmobiliaria no. 50c-1521427, cuya información técnica y jurídica, se describe a continuación: determinación del objeto: de conformidad  con el informe técnico emitido por el dadep y la subdirección de asuntos étnicos de la secretaría distrital de gobierno, el predio objeto de arriendo en virtud al presente contrato, se determina como sigue: bien fiscal, identificado con el código de registro único de propiedad inmobiliaria ¿ rupi: 2-1138, ubicado en la cl 9 no. 4 - 70 de la localidad candelaria (17), el cual registra un área total de terreno de 351.32m², localizados dentro los siguientes linderos: por el norte: en una extensión de 12,0 metros con el predio con nomenclatura cl 10 4 ¿ 63/77. por el sur: en una extensión de 12,00 metros con la calle 9 vía. por el oriente: en una extensión de 29,00 metros con el predio con nomenclatura cl 9 4 ¿ 48/66. por el occidente: en una extensión de 29,00 metros con el predio con nomenclatura cl 9 4 ¿ 84. el predio fiscal fue adquirido por el distrito capital de bogotá, en virtud a la sentencia judicial de sucesión de fecha 24/06/1913 del juzgado 5º de bogotá, debidamente inscrita en el folio de matricula inmobiliaria no. 50c-1521427. adicionalmente, el predio se identifica con el código chip aaa0030ndsy</t>
  </si>
  <si>
    <t>Factura de servicio publico de acueducto agua alcantarillado y aseo de bogota s.a. esp con n°.28752796517predio ubicado en la cl 9 n° 9   60 - casa de pensamiento indigenaperiodo facturado del 14 de abril al 13 de junio de 2018total a pagar $466.030</t>
  </si>
  <si>
    <t>Factura de servicio publico de codensa s.a. esp  n°.515738288-0predio ubicado en la kr 3 n° 30a sur  06 - confiaperiodo facturado del 05 de junio   al 05 de julio de 2018total a pagar $2.856.470</t>
  </si>
  <si>
    <t>Departamento Administrativo De La Defensoria Del Espacio Publico - Dadep</t>
  </si>
  <si>
    <t>Ingeal S A</t>
  </si>
  <si>
    <t>RA 46</t>
  </si>
  <si>
    <t>RA 48</t>
  </si>
  <si>
    <t>Pago de la nómina general de julio 2018 (planta de inversión)</t>
  </si>
  <si>
    <t>Pago de cesantías a unos funcionarios retirados en julio 2018 (planta de inversión).</t>
  </si>
  <si>
    <t>Factura de servicio publico de acueducto agua alcantarillado y aseo de bogota s.a. esp con n°.30749343510servicio de aseopredio ubicado en la cl 9 4 70 - confiaperiodo facturado del 17 de abril al 15 de junio de 2018total a pagar $294.108</t>
  </si>
  <si>
    <t>Adición y prórroga del contrato no. 306 de 2018 suscrito entre la secretaría distrital de gobierno e ingrid rocio torres triana</t>
  </si>
  <si>
    <t>Realizar el pago a ancinpro por concepto de licencias para lanzacimiento de campaña del 25 de julio de 2018 racisno</t>
  </si>
  <si>
    <t>Realizar el pago por concepto ejecutivo en vivo a sayco</t>
  </si>
  <si>
    <t>Asociacion Colombiana De Interpretes Y Productores Fonograficos Acinpro</t>
  </si>
  <si>
    <t>Sociedad De Autores Y Compositores De Colombia - Sayco</t>
  </si>
  <si>
    <t>C.V. 695</t>
  </si>
  <si>
    <t>Provetec Soluciones S.A.S</t>
  </si>
  <si>
    <t>Adicion y prorroga al contrato de prestacion de servicios no. 573 de 2017 suscrito con transportes especiales f.s.g. s.a.s</t>
  </si>
  <si>
    <t>Constituir y regular un fondo en administración para el fortalecimiento de herramientas de formulación y gestión de proyectos sociales en líderes y lideresas de la red distrital de derechos humanos, diálogo y convivencia o de la plataforma para la acción social y comunitaria de las comunidades religiosas, el cual se denominará "liderazgo por bogotá lxb"</t>
  </si>
  <si>
    <t>Prestar los Servicios Profesionales en la Oficina de Asuntos Disciplinarios de la Secretaría Distrital de Gobierno, realizando la gestión jurídica, tramites, seguimiento, control y revisión necesaria de los procesos que se adelantan en dicha dependencia.</t>
  </si>
  <si>
    <t>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t>
  </si>
  <si>
    <t>C.P.S 696</t>
  </si>
  <si>
    <t>PRESTAR LOS SERVICIOS ESPECIALIZADOS DE FABRICA DE SOFTWARE PARA ATENDER LOS REQUERIMIENTOS DE LOS DIFERENTES SISTEMAS DE INFORMACION, PORTALES E INTRANET DE LA SECRETARIA DISTRITAL DE GOBIERNO</t>
  </si>
  <si>
    <t>C.P.S 496</t>
  </si>
  <si>
    <t>Adición y prórroga del contrato de prestacion de servicios profesionales  no. 496 de 2018 suscrito entre la secretaría distrital de gobierno y javier de jesús cruz pineda</t>
  </si>
  <si>
    <t>C.P.S 697</t>
  </si>
  <si>
    <t>Prestar servicios profesionales en la Subdirección de Asuntos Étnicos de la Secretaría Distrital de Gobierno para que en el marco de la implementación del Plan de Acciones Afirmativas brinde acompañamiento al cabildo indígena Mhuysqa de Bosa, en cumplimiento del fallo de tutela 25000-23-41-000-2015- 00873-01 del Consejo de Estado</t>
  </si>
  <si>
    <t>Nueve (9) facturas de servicios publicos de codensa s.a. esp inicia con n°.517735011-6predio ubicado en la cl 9 n° 9 60 - casa de pensamiento indigenaperiodo facturado del 22 de junio al 24 de julio de 2018total a pagar $217.810</t>
  </si>
  <si>
    <t>Factura de servicio publico de codensa s.a. esp  n°518066188-8predio ubicado en la cl 9 n° 4 - 70 - centro de orientación y fortalecimiento integral afrobogotano confiaperiodo facturado del 26 de junio  al 26 de julio de 2018total a pagar $273.250</t>
  </si>
  <si>
    <t>Sandra Milena Cobos Angulo</t>
  </si>
  <si>
    <t>Willian Cesar Manco Piñeres</t>
  </si>
  <si>
    <t>Ximena Andrea Gamboa Bohorquez</t>
  </si>
  <si>
    <t>C.P.S  700</t>
  </si>
  <si>
    <t>Prestar los servicios profesionales para apoyar jurídicamente la implementación  estratégica del modelo de gestión local,  con el fin de fortalecer la capacidad institucional de las alcaldías locales</t>
  </si>
  <si>
    <t>Giselle Consuelo Camargo Roncancio</t>
  </si>
  <si>
    <t>C.P.S 705</t>
  </si>
  <si>
    <t>C.P.S 706</t>
  </si>
  <si>
    <t>C.P.S 709</t>
  </si>
  <si>
    <t>Prestar servicios profesionales en la dirección de derechos humanos como referente de la articulación de políticas públicas y atención a personas lgtbi víctimas de violencias por orientación sexual o identidad de género en el marcodel componente de prevención y protección</t>
  </si>
  <si>
    <t>Big Media Publicidad S A S</t>
  </si>
  <si>
    <t>Ago de los riesgos laborales grado iv para los contratos nos. 613 y 607 de 2018.planilla numero 29164995periodo de cotizacion agosto de 2018total a pagar  $ 69.600</t>
  </si>
  <si>
    <t>R.A 50</t>
  </si>
  <si>
    <t>Pago de la autoliquidación de la nómina general de julio de 2018. planta de inversión.</t>
  </si>
  <si>
    <t>Adquisición de tres mil (3.000) lonas de polipropileno como apoyo logístico a la registraduría distrital de bogotá, para el proceso de consulta popular anticorrupción</t>
  </si>
  <si>
    <t>C.P.S 710</t>
  </si>
  <si>
    <t>C.P.S 713</t>
  </si>
  <si>
    <t>Prestar los servicios profesionales en la Oficina Asesora de Planeación, como apoyo la implementación del Modelo integrado de planeación y gestión institucional, en cumplimiento de las responsabilidades asignadas en el plan de trabajo correspondiente con énfasis en la dimensión Gestión del Conocimiento e Innovación</t>
  </si>
  <si>
    <t>Prestar servicios de apoyo a la gestión en la verificación de las recomendaciones contenidas en los informes relacionados con la gestión de los procesos liderados por la Subsecretaría de Gestión institucional.</t>
  </si>
  <si>
    <t>Juan Camilo Mejia Vargas</t>
  </si>
  <si>
    <t>R.A 54</t>
  </si>
  <si>
    <t>R.A 53</t>
  </si>
  <si>
    <t>C.P.S 586</t>
  </si>
  <si>
    <t>Pago de la nómina general de agosto 2018- Planta de Inversión.</t>
  </si>
  <si>
    <t>Pago de Cesantías a una funcionaria retirada en la nómina de agosto 2018- Planta de Inversión.</t>
  </si>
  <si>
    <t>Adición y prorroga  no. 2 del contrato de prestacion de servicios  no. 586 de 2017 suscrito entre la secretaría distrital de gobierno y gattaca outsourcing s.a.s</t>
  </si>
  <si>
    <t>Prestar los servicios profesionales para apoyar la implementación técnica de las acciones estratégicas de las politicas públicas orientadas al fortalecimiento de la capacidad institucional de las alcaldías locales, en el marco del modelo de gestión local</t>
  </si>
  <si>
    <t>C.P.S 715</t>
  </si>
  <si>
    <t>Materiales Y Suministros Bepe S A S</t>
  </si>
  <si>
    <t>C.P.S 716</t>
  </si>
  <si>
    <t>Carolina  Cardona Bueno</t>
  </si>
  <si>
    <t>C.A 714</t>
  </si>
  <si>
    <t>Factura de servicio publico de codensa s.a. esp  n°.519090804-5predio ubicado en la kr 3 n° 30a sur  06 - confiaperiodo facturado del 05 de julio   al 02 de agosto de 2018total a pagar $90.450</t>
  </si>
  <si>
    <t>Realizar el mantenimiento preventivo - correctivo y actualización a los sistemas de detección, alarma y extinción deincendios, control de acceso y circuito cerrado de cámaras de televisión de la secretaría distrital de gobierno</t>
  </si>
  <si>
    <t>C.P.S 717</t>
  </si>
  <si>
    <t>Prestar los servicios profesionales a la Dirección para la Gestión Policiva acompañando las labores relacionadas con la planeación y ejecución de las actividades asociadas a herramientas de información, bases de datos y cuadros de control en el marco del proceso de fortalecimiento institucional a las Inspecciones de Policía a cargo de la Secretaría Distrital de Gobierno</t>
  </si>
  <si>
    <t>Prestar los servicios profesionales para apoyar la implementación de las políticas orientados al fortalecimiento de la capacidad institucional de las alcaldías locales, en el marco del modelo de gestión local</t>
  </si>
  <si>
    <t>Adición y prorroga del contrato  de prestacion de servicios profesionales no. 28 de 2018 suscrito con la secretaría distrital de gobierno y  gheiner saul cardenas manzanares</t>
  </si>
  <si>
    <t>La adición y prorroga del contrato de prestacion de servicios profesionales no. 115 de 2018 suscrito por la secretaría distrital de gobierno y claudia viviana villalobos fagua</t>
  </si>
  <si>
    <t>Adición y prorroga del contrato de prestacion de servicios profesionales  no. 79 de 2018 suscrito por la secretaría distrital de gobierno y luis eduardo gomez narvaez</t>
  </si>
  <si>
    <t>Adición y prorroga del contrato de prestacion de servicios profesionales no.11 de 2018 suscrito con la secretaría distrital de gobierno y  lilyam beatriz rodriguez alvarez  cedido a edna rocio mora rojas</t>
  </si>
  <si>
    <t>Adición y prorroga del contrato de prestacion de servicios profesionales no.3 de 2018 con la secretaría distrital de gobierno y  edna rocio mora rojas cedido a mery carolina avila acevedo</t>
  </si>
  <si>
    <t>Adición y prorroga del contrato de prestacion de servicios profesionales  no. 99 de 2018 suscrito por la secretaría distrital de gobierno y astrid  dalila camargo vargas</t>
  </si>
  <si>
    <t>Realizar la adición y prorroga al contrato de prestacion de servicios profesionales  no. 31 de 2018 suscrito por la secretaría distrital de gobierno y yaira milena quintero caucali</t>
  </si>
  <si>
    <t>Realizar la adición y prorroga del contrato de prestacion de servicios profesionales  no. 24 de 2018 suscrito por la secretaría distrital de gobierno y edison guiovanni clavijo martinez</t>
  </si>
  <si>
    <t>Realizar la adición y prorroga del contrato de prestacion de servicios profesionales  no. 56 suscrito por la secretaría distrital de gobierno y hector julio sichaca castelblanco</t>
  </si>
  <si>
    <t>Realizar la adición y prorroga del contrato de prestacion de servicios profesionales no. 23 de 2018 suscrito por la secretaría distrital de gobierno y yeny  yañez bolivar</t>
  </si>
  <si>
    <t>Adición y prorroga del contrato de prestacion de servicios profesionales  no. 89 de 2018 suscrito con la secretaría distrital de gobierno y daniel alejandro rubiano sosa</t>
  </si>
  <si>
    <t>Adición y prorroga del contrato de prestacion de servicios profesionales  no. 107 de 2018 suscrito por la secretaría distrital de gobierno y  hernan david cervera  pabon</t>
  </si>
  <si>
    <t>Adición y prorroga del contrato de prestacion de servicios profesionales  no. 94 de 2018 suscrito entre la secretaría distrital de gobierno y sandylorena calderon martinez</t>
  </si>
  <si>
    <t>Adición y prorroga del contrato de prestacion de servicios profesionales no. 601 de 2018 suscrito por la secretaría distrital de gobierno y martha stephanny barreto mantilla</t>
  </si>
  <si>
    <t>Realizar la adición y prorroga del contrato de prestacion de servicios profesionales  no. 27 de 2018 suscrito por la secretaría distrital de gobierno y nancy paola bolivar cuchia</t>
  </si>
  <si>
    <t>Adición y prorroga del contrato de prestacion de servicios profesionales  no. 141 de 2018 suscrito entre la secretaría distrital de gobierno y maite daniela duque arciniegas</t>
  </si>
  <si>
    <t>C.P.S 375</t>
  </si>
  <si>
    <t>Adición y prorroga del contrato de prestacion de servicios profesionales  no. 375 de 2018 suscrito con la secretaría distrital de gobierno y liliana  tovar celis</t>
  </si>
  <si>
    <t>Adición y prorroga del contrato de prestacion de servicios profesionales no.1 de 2018 suscrito con la secretaría distrital de gobierno y  ruben dario carrillo caicedo</t>
  </si>
  <si>
    <t>Adición y prorroga del contrato de prestacion de servicios profesionales no. 15 de 2018 suscrito con la secretaría distrital de gobierno y carlos alberto osorio cifuentes</t>
  </si>
  <si>
    <t>Andres Felipe Ramirez Lievano</t>
  </si>
  <si>
    <t>C.P.S 270</t>
  </si>
  <si>
    <t>C.P.S 246</t>
  </si>
  <si>
    <t>C.P.S 244</t>
  </si>
  <si>
    <t>C.P.S 364</t>
  </si>
  <si>
    <t>C.P.S 437</t>
  </si>
  <si>
    <t>C.P.S 441</t>
  </si>
  <si>
    <t>C.P.S 402</t>
  </si>
  <si>
    <t>C.P.S 201</t>
  </si>
  <si>
    <t>C.P.S 401</t>
  </si>
  <si>
    <t>C.P.S 335</t>
  </si>
  <si>
    <t>C.P.S 224</t>
  </si>
  <si>
    <t>C.P.S 276</t>
  </si>
  <si>
    <t>C.P.S 161</t>
  </si>
  <si>
    <t>C.P.S 275</t>
  </si>
  <si>
    <t>C.P.S 470</t>
  </si>
  <si>
    <t>C.P.S 333</t>
  </si>
  <si>
    <t>C.P.S 340</t>
  </si>
  <si>
    <t>C.P.S 272</t>
  </si>
  <si>
    <t>C.P.S 273</t>
  </si>
  <si>
    <t>C.P.S 258</t>
  </si>
  <si>
    <t>C.P.S 213</t>
  </si>
  <si>
    <t>C.P.S 515</t>
  </si>
  <si>
    <t>C.P.S 571</t>
  </si>
  <si>
    <t>C.P.S 635</t>
  </si>
  <si>
    <t>C.P.S 196</t>
  </si>
  <si>
    <t>C.P.S 259</t>
  </si>
  <si>
    <t>C.P.S 477</t>
  </si>
  <si>
    <t>C.P.S 261</t>
  </si>
  <si>
    <t>C.P.S 199</t>
  </si>
  <si>
    <t>C.P.S 264</t>
  </si>
  <si>
    <t>Diez (10) facturas de servicios publicos de codensa s.a. esp inicia con n°.521085705-3predio ubicado en la cl 9 n° 9 60 - casa de pensamiento indigenaperiodo facturado del 24 de julio al 23 de agosto de 2018total a pagar $232.440</t>
  </si>
  <si>
    <t>Factura de servicio publico de codensa s.a. esp  n°521419815-0predio ubicado en la cl 9 n° 4 - 70 - centro de orientación y fortalecimiento integral afrobogotano confiaperiodo facturado del 26 de julio  al 27 de agosto de 2018total a pagar $279.630</t>
  </si>
  <si>
    <t>Factura de servicio publico de acueducto agua alcantarillado y aseo de bogota s.a. esp con n°.34150608312servicio de aseopredio ubicado en la kr 3 n° 30a  sur 06 - confiaperiodo facturado del 16 de mayo al 13 de julio de 2018total a pagar $19.100</t>
  </si>
  <si>
    <t>Adición y prorroga del contrato de prestacion de servicios profesionales  no. 158 de 2018 suscrito por la secretaría distrital de gobierno y sandra lucia rojas garzon</t>
  </si>
  <si>
    <t>Adición y prorroga del contrato de prestacion de servicios profesionales  no. 270 de 2018 suscrito por la secretaría distrital de gobierno y jeannette lucia castro hernandez</t>
  </si>
  <si>
    <t>Adición y prorroga del contrato no. 203 de 2018 suscrito por la secretaría distrital de gobierno y julieth paola mateus mendoza</t>
  </si>
  <si>
    <t>Realizar la adición y prorroga del contrato no. 246 de 2018 suscrito por la secretaría distrital de gobierno y ruben fabian vega acevedo</t>
  </si>
  <si>
    <t>Adición y prorroga del contrato no. 188 de 2018 suscrito por la secretaría distrital de gobierno y diana carolina rua rangel</t>
  </si>
  <si>
    <t>Adición y prorroga del contrato no. 244 de 2018 suscrito por la secretaría distrital de gobierno y laura camila pachon pinzon</t>
  </si>
  <si>
    <t>Adición y prorroga del contrato no. 364 de 2018 suscrito por la secretaría distrital de gobierno y deysi mayerli tavera acevedo</t>
  </si>
  <si>
    <t>Adición y prorroga del contrato no. 218 de 2018 suscrito por la secretaría distrital de gobierno y alina santos aragon pinedo</t>
  </si>
  <si>
    <t>Adición y prórroga del contrato no. 437  de 2018 suscrito entre la secretaría distrital de gobierno y jose reinerio galeano lemus</t>
  </si>
  <si>
    <t>Adición y prorroga del contrato no. 441 de 2018 suscrito por la secretaría distrital de gobierno y vivian nayibe castro romero</t>
  </si>
  <si>
    <t>Adición y prorroga del contrato no. 402 de 2018 suscrito por la secretaría distrital de gobierno y dora emilia parra robledo</t>
  </si>
  <si>
    <t>Adición y prorroga del contrato no. 201 de 2018 suscrito por la secretaría distrital de gobierno y dilia melissa muñoz rodriguez</t>
  </si>
  <si>
    <t>Adición y prórroga del contrato no. 202 de 2018 suscrito entre la secretaría distrital de gobierno y bernardo alfredo prieto ruiz</t>
  </si>
  <si>
    <t>Adición y prorroga del contrato no.401 de 2018 suscrito por la secretaría distrital de gobierno y jackeline  rosero lopez</t>
  </si>
  <si>
    <t>Adición y prórroga del contrato n°. 335 de 2018 suscrito entre la secretaría distrital de gobierno y delfa paulina majin jimenez</t>
  </si>
  <si>
    <t>Adición y prorroga del contrato no. 207 de 2018 suscrito por la secretaría distrital de gobierno y maria fernanda torres arevalo</t>
  </si>
  <si>
    <t>Adición y prórroga del contrato n°. 224  de 2018 suscrito entre la secretaría distrital de gobierno y maria ines  reina</t>
  </si>
  <si>
    <t>Adición y prorroga del contrato no. 176 de 2018 suscrito por la secretaría distrital de gobierno y edwin  caicedo marinez</t>
  </si>
  <si>
    <t>Adición y prorroga del contrato no. 276 de 2018 suscrito por la secretaría distrital de gobierno ysantiago  mejía narvaez</t>
  </si>
  <si>
    <t>Adición y prorroga del contrato no. 190 de 2018 suscrito por la secretaría distrital de gobierno y carlos  ariel valencia mosquera</t>
  </si>
  <si>
    <t>Adición y prorroga del contrato no. 161 de 2018 suscrito por la secretaría distrital de gobierno y erikc david ruiz acosta</t>
  </si>
  <si>
    <t>Adición y prorroga del contrato no. 156 de 2018 suscrito por la secretaría distrital de gobierno y maria del rosario perea garcéz cedido a claudia liliana torres torres</t>
  </si>
  <si>
    <t>Adición y prorroga del contrato no. 165 de 2018 suscrito por la secretaría distrital de gobierno y yina natalia poveda rodriguez cedido a maria del rosario perea garces</t>
  </si>
  <si>
    <t>Adición y prorroga del contrato no. 275 de 2018 suscrito por la secretaría distrital de gobierno y  viviana carolina montaña carvajal</t>
  </si>
  <si>
    <t>Adición y prórroga del contrato n°. 470 de 2018 suscrito entre la secretaría distrital de gobierno y maria isabel moreno perea</t>
  </si>
  <si>
    <t>Adición y prórroga del contrato n°. 333 de 2018 suscrito entre la secretaría distrital de gobierno y juan felipe rodriguez maury</t>
  </si>
  <si>
    <t>Adición y prórroga del contrato n°. 340 de 2018 suscrito entre la secretaría distrital de gobierno y yenifer andrea chiquiza nivia</t>
  </si>
  <si>
    <t>Adición y prórroga del contrato n°. 272 de 2018 suscrito entre la secretaría distrital de gobierno y miguel bernardo veloz cabrera</t>
  </si>
  <si>
    <t>Adición y prórroga del contrato n° 273 de 2018 suscrito entre la secretaría distrital de gobierno y edna lizbeth batta moreno</t>
  </si>
  <si>
    <t>Adición y prorroga del contrato no. 212 de 2018 suscrito por la secretaría distrital de gobierno y marcus antony hooker martinez</t>
  </si>
  <si>
    <t>Realizar la adición y prorroga del contrato no. 205 de 2018 suscrito por la secretaría distrital de gobierno y carlos yesid gordillo pitre</t>
  </si>
  <si>
    <t>Adición y prorroga del contrato no. 258 de 2018 suscrito por la secretaría distrital de gobierno y doris johanna guerrero perez</t>
  </si>
  <si>
    <t>Adición y prorroga del contrato no. 213 de 2018 suscrito por la secretaría distrital de gobierno y ana dalila gomez baos</t>
  </si>
  <si>
    <t>Adición y prórroga del contrato n°. 209 de 2018 suscrito entre la secretaría distrital de gobierno y yhaser sadat yurgaqui posso</t>
  </si>
  <si>
    <t>Adición y prórroga del contrato n°. 515 de 2018 suscrito entre la secretaría distrital de gobierno y luz estuard hurtado lemus</t>
  </si>
  <si>
    <t>Adición y prorroga del contrato no. 571 de 2018 suscrito por la secretaría distrital de gobierno y daniel felipe alonso lopez</t>
  </si>
  <si>
    <t>Adición y prorroga del contrato no. 635 de 2018 suscrito por la secretaría distrital de gobierno y darling damaris diaz diaz</t>
  </si>
  <si>
    <t>Realizar la adición y prorroga del contrato no. 191 de 2018 suscrito por la secretaría distrital de gobierno y bethsy  hinestroza mosquera</t>
  </si>
  <si>
    <t>Realizar la adición y prorroga del contrato no. 208 de 2018 suscrito por la secretaría distrital de gobierno y yury marcela tapiero garcia</t>
  </si>
  <si>
    <t>Realizar la adición no. 2 y prorroga no. 1 del contrato no. 210 de 2018 suscrito por la secretaría distrital de gobierno y maria ruviela aguirre cifuentes</t>
  </si>
  <si>
    <t>Realizar la adición y prorroga del contrato no.193 de 2018 suscrito por la secretaría distrital de gobierno y sandra heleanne riascos rivas</t>
  </si>
  <si>
    <t>Adición y prorroga del contrato no. 184 de 2018 suscrito por la secretaría distrital de gobierno y jose virgilio mena mena</t>
  </si>
  <si>
    <t>Realizar la adición y prorroga del contrato no. 214 de 2018 suscrito por la secretaría distrital de gobierno y nidia patricia varela arismendy</t>
  </si>
  <si>
    <t>Realizar la adición y prorroga del contrato no. 216 de 2018 suscrito por la secretaría distrital de gobierno y lorena piedad campos cuesta</t>
  </si>
  <si>
    <t>Adición y prorroga del contrato no. 196 de 2018 suscrito por la secretaría distrital de gobierno y laura yadira acevedo lopez</t>
  </si>
  <si>
    <t>Realizar la adición y prorroga del contrato no. 166 de 2018 suscrito por la secretaría distrital de gobierno y ana gabriela mojica londoño</t>
  </si>
  <si>
    <t>Realizar la adición y prorroga del contrato no. 259 de 2018 suscrito por la secretaría distrital de gobierno y sandra milena de la alegria rojas hernandez</t>
  </si>
  <si>
    <t>Realizar la adición y prorroga del contrato no. 477 de 2018 suscrito por la secretaría distrital de gobierno y maria alejandra velasquez buritica</t>
  </si>
  <si>
    <t>Adición y prorroga del contrato no. 164 de 2018 suscrito por la secretaría distrital de gobierno y luz  amanda guzman mojica</t>
  </si>
  <si>
    <t>Adición y prorroga del contrato no. 261 de 2018 suscrito por la secretaría distrital de gobierno y victor  rafael mendoza zarate</t>
  </si>
  <si>
    <t>Realizar la adición y prorroga del contrato no. 173 de 2018 suscrito por la secretaría distrital de gobierno y maria angelica ramirez celis</t>
  </si>
  <si>
    <t>Adición y prorroga del contrato no. 198 de 2018 suscrito por la secretaría distrital de gobierno y maria camila parra patiño</t>
  </si>
  <si>
    <t>Adición y prorroga del contrato no. 197 de 2018 suscrito por la secretaría distrital de gobierno y vicky  johanna cogua nova</t>
  </si>
  <si>
    <t>Adición y prorroga del contrato no. 199 de 2018 suscrito por la secretaría distrital de gobierno y  camilo ernesto ramirez chaves</t>
  </si>
  <si>
    <t>Realizar la adición y prorroga del contrato no. 264 de 2018 suscrito por la secretaría distrital de gobierno y katerin  pacheco reyes</t>
  </si>
  <si>
    <t>Empresa De Acueducto Y Alcantarillado De Bogota Esp</t>
  </si>
  <si>
    <t>Prestar los servicios de organización logística en los eventos institucionales de la secretaría distrital de gobierno</t>
  </si>
  <si>
    <t>Realizar la adición y prorroga del contrato no. 189 de 2018 suscrito por la secretaría distrital de gobierno y ruth yaneth roa torres</t>
  </si>
  <si>
    <t>Realizar la adición y prorroga del contrato no. 513 de 2018 suscrito por la secretaría distrital de gobierno y edith julieth bermudez silva</t>
  </si>
  <si>
    <t>Adición y prorroga del contrato no. 523 de 2018 suscrito por la secretaría distrital de gobierno y bleidy johanna cardenas teran</t>
  </si>
  <si>
    <t>Adición y prorroga del contrato no. 476 de 2018 suscrito por la secretaría distrital de gobierno y maria jose polanco henao</t>
  </si>
  <si>
    <t>Adición y prorroga del contrato no. 585 de 2018 suscrito por la secretaría distrital de gobierno y aura maria carballo sierra</t>
  </si>
  <si>
    <t>Adición y prorroga del contrato no. 342 de 2018 suscrito por la secretaría distrital de gobierno y adriana  peña garcía</t>
  </si>
  <si>
    <t>Adición y prórroga del contrato n°. 403 de 2018 suscrito entre la secretaría distrital de gobierno y  emir  carpio luvieza</t>
  </si>
  <si>
    <t>Adición y prorroga del contrato no. 642 de 2018 suscrito por la secretaría distrital de gobierno y jordan leandro diaz soto</t>
  </si>
  <si>
    <t>Adición y prorroga del contrato no. 361 de 2018 suscrito por la secretaría distrital de gobierno y jenniffer alejandra lozada arboleda</t>
  </si>
  <si>
    <t>Adición y prorroga del contrato no. 369 de 2018 suscrito por la secretaría distrital de gobierno y laura marie vega garcia</t>
  </si>
  <si>
    <t>Realizar la adición y prorroga del contrato no. 521 de 2018 suscrito por la secretaría distrital de gobierno y karen viviana franco  castañeda</t>
  </si>
  <si>
    <t>Realizar la adición y prorroga del contrato no. 524 de 2018 suscrito por la secretaría distrital de gobierno y rosaliana mercedes correa cantillo</t>
  </si>
  <si>
    <t>Realizar la adición y prorroga del contrato no. 265 de 2018 suscrito por la secretaría distrital de gobierno y jose gabriel osorio alvarez</t>
  </si>
  <si>
    <t>Realizar la adición y prorroga del contrato no. 260 de 2018 suscrito por la secretaría distrital de gobierno y karen  tovar beltran</t>
  </si>
  <si>
    <t>Adición y prorroga del contrato no. 262 de 2018 suscrito por la secretaría distrital de gobierno y maria fernanda cantor ortiz cedido a edna rocio velasquez garcia</t>
  </si>
  <si>
    <t>Adición y prorroga del contrato no. 495 de 2018 suscrito por la secretaría distrital de gobierno y erika julieth rodriguez gomez</t>
  </si>
  <si>
    <t>Realizar la adición y prorroga del contrato no. 498 de 2018 suscrito por la secretaría distrital de gobierno y lina maría guzman cardenas cedido a yuri andrea sanchez galindo</t>
  </si>
  <si>
    <t>Adición y prorroga del contrato no. 531 de 2018 suscrito por la secretaría distrital de gobierno y astrid paola patiño forero</t>
  </si>
  <si>
    <t>Realizar la adición y prorroga del contrato no. 438 de 2018 suscrito por la secretaría distrital de gobierno y jesus antonio farias fonseca</t>
  </si>
  <si>
    <t>Realizar adición y prórroga del contrato n°.343  de 2018 suscrito entre la secretaría distrital de gobierno y paula andrea beltran rodriguez</t>
  </si>
  <si>
    <t>Realizar adición y prórroga del contrato n°. 345  de 2018 suscrito entre la secretaría distrital de gobierno y sandra ximena ortiz muñoz cedido a diana giselle osorio rozo</t>
  </si>
  <si>
    <t>Realizar adición y prórroga del contrato n°.344  de 2018 suscrito entre la secretaría distrital de gobierno y freddy oswaldo vargas santana</t>
  </si>
  <si>
    <t>Realizar adición y prórroga del contrato n°.431  de 2018 suscrito entre la secretaría distrital de gobierno y karen lorena mora forero.</t>
  </si>
  <si>
    <t>Realizar adición y prórroga del contrato n°. 331 de 2018 suscrito entre la secretaría distrital de gobierno y alcira leonor herrera gualteros</t>
  </si>
  <si>
    <t>Realizar la adición y prorroga del contrato no. 271 de 2018 suscrito por la secretaría distrital de gobierno y ali  serrano  cervantes cedido a ginna xiomara quevedo</t>
  </si>
  <si>
    <t>Realizar la adición y prorroga del contrato no. 334 de 2018 suscrito por la secretaría distrital de gobierno y santiago  silva schlesinger</t>
  </si>
  <si>
    <t>Realizar adición y prórroga del contrato n°. 510 de 2018 suscrito entre la secretaría distrital de gobierno y vivian  rodriguez pereira</t>
  </si>
  <si>
    <t>Realizar adición y prórroga del contrato no. 551 de 2018 suscrito entre la secretaría distrital de gobierno y carlos alberto moreno otero</t>
  </si>
  <si>
    <t>Realizar la adición y prorroga del contrato no. 206 de 2018 suscrito por la secretaría distrital de gobierno y blanca  yaneth uribe neuta</t>
  </si>
  <si>
    <t>Realizar la adición y prorroga del contrato no. 504 de 2018 suscrito por la secretaría distrital de gobierno y anderson  guerrero trujillo cedido a juliana ballesteros casilimas</t>
  </si>
  <si>
    <t>Realizar la adición y prorroga del contrato no. 512 de 2018 suscrito por la secretaría distrital de gobierno y dina luz pulido herrera</t>
  </si>
  <si>
    <t>Realizar la adición y prorroga del contrato no. 536 de 2018 suscrito por la secretaría distrital de gobierno y jenny paola morales duarte</t>
  </si>
  <si>
    <t>Realizar adición y prórroga del contrato n°491  de 2018 suscrito entre la secretaría distrital de gobierno y amanda lucia sabogal baez</t>
  </si>
  <si>
    <t>Realizar la adición y prorroga del contrato no. 505 de 2018 suscrito por la secretaría distrital de gobierno y sergio andres palacios moreno</t>
  </si>
  <si>
    <t>Realizar la adición y prorroga del contrato no. 355 de 2018 suscrito por la secretaría distrital de gobierno y  judith  valencia aparicio</t>
  </si>
  <si>
    <t>Realizar la adición y prorroga del contrato no. 353 de 2018 suscrito por la secretaría distrital de gobierno y liliana milena hernandez rojas</t>
  </si>
  <si>
    <t>Realizar la adición y prorroga del contrato no. 352 de 2018 suscrito por la secretaría distrital de gobierno y ilba yaneth meza castañeda</t>
  </si>
  <si>
    <t>Realizar la adición y prorroga del contrato no. 349 de 2018 suscrito por la secretaría distrital de gobierno y juliana ballesteros casilimas cedido a joanna patricia gonzalez paipa cedido a jorge enrique pérez gonzález</t>
  </si>
  <si>
    <t>Realizar la adición y prorroga del contrato no. 351 de 2018 suscrito por la secretaría distrital de gobierno y rosermbert  ovalle maldonado</t>
  </si>
  <si>
    <t>Realizar la adición y prorroga del contrato no. 350 de 2018 suscrito por la secretaría distrital de gobierno y yerson andres mojica cogollos</t>
  </si>
  <si>
    <t>Realizar la adición y prorroga del contrato no. 356 de 2018 suscrito por la secretaría distrital de gobierno y fredy david morillo guzman</t>
  </si>
  <si>
    <t>Realizar la adición y prorroga del contrato no. 354 de 2018 suscrito por la secretaría distrital de gobierno y angelica maria cardenas botero</t>
  </si>
  <si>
    <t>Realizar la adición y prorroga del contrato no. 358 de 2018 suscrito por la secretaría distrital de gobierno y irene salome burbano delgadillo</t>
  </si>
  <si>
    <t>Realizar la adición y prorroga del contrato no. 357 de 2018 suscrito por la secretaría distrital de gobierno y jailder  cespedes ruiz</t>
  </si>
  <si>
    <t>Adición y prórroga del contrato n° 263 de 2018 suscrito entre la secretaría distrital de gobierno y mayoli  suarez hernandez</t>
  </si>
  <si>
    <t>Adición y prorroga del contrato no. 522 de 2018 suscrito por la secretaría distrital de gobierno y liana milena baquero hernandez</t>
  </si>
  <si>
    <t>Adición y prorroga del contrato no. 604 de 2018 suscrito por la secretaría distrital de gobierno y hernando maldonado pachon cedido a  william alejandro rivera camero</t>
  </si>
  <si>
    <t>Realizar adición y prórroga del contrato n°.493  de 2018 suscrito entre la secretaría distrital de gobierno y felix eduardo murillo plata</t>
  </si>
  <si>
    <t>Realizar adición y prórroga del contrato n°.492 de 2018 suscrito entre la secretaría distrital de gobierno y danny alexander rappy mayorga</t>
  </si>
  <si>
    <t>Adición y prorroga del contrato  de prestacion de servicios profesionales no. 616 de 2018 suscrito por la secretaría distrital de gobierno y gloria tatiana duque ramirez</t>
  </si>
  <si>
    <t>Adición y prorroga del contrato  de prestacion de servicios profesionales no. 67 de 2018 suscrito por la secretaría distrital de gobierno y juan carlos rodriguez guzman</t>
  </si>
  <si>
    <t>Adición y prorroga del contrato de prestacion de servicios  no. 84 de 2018 suscrito por la secretaría distrital de gobierno y natali mossos reyes</t>
  </si>
  <si>
    <t>Adición y prorroga del contrato de prestacion de servicios profesionales  no. 83 de 2018 suscrito por la secretaría distrital de gobierno y mauricio antonio pava linares</t>
  </si>
  <si>
    <t>Adición y prorroga del contrato de prestacion de servicios de apoyo a la gestion no. 33 de 2018 suscrito por la secretaría distrital de gobierno y andres felipe lopez reyes</t>
  </si>
  <si>
    <t>Adición y prorroga del contrato de prestacion de servicios de apoyo a la gestion no. 35 de 2018 suscrito por la secretaría distrital de gobierno y leydi viviana ramirez gomez</t>
  </si>
  <si>
    <t>Adición y prorroga del contrato  de prestacion de servicios de apoyo a la grestion no. 36 de 2018 suscrito por la secretaría distrital de gobierno y juan  pablo escobar  roa</t>
  </si>
  <si>
    <t>Adición y prorroga del contrato  de prestacion de servicios profesionales no. 114 de 2018 suscrito por la secretaría distrital de gobierno y laureano jose cerro turizo</t>
  </si>
  <si>
    <t>Realizar la adición y prorroga del contrato de prestacion de servicios profesionales  no. 118 de 2018 suscrito por la secretaría distrital de gobierno y catherine  alvarez escobar</t>
  </si>
  <si>
    <t>Adición y prorroga del contrato de prestacion de servicios profesionales  no. 109 de 2018 suscrito por la secretaría distrital de gobierno y loren liliana chaves santos</t>
  </si>
  <si>
    <t>Adición y prorroga del contrato no. 467 de 2018 suscrito por la secretaría distrital de gobierno y apple tree comunications colombia sas</t>
  </si>
  <si>
    <t>Pago de los riesgos laborales grado iv para los contratos nos. 613 y 607 de 2018. planilla numero 29832637 periodo de cotizacion septiembre de 2018 total a pagar $ 69.600</t>
  </si>
  <si>
    <t>Adición y prorroga del contrato de prestacion de servicios profesionales  no.  170 de 2018 suscrito por la secretaría distrital de gobierno y oswaldo hernan suarez sanchez</t>
  </si>
  <si>
    <t>Realizar la adición y prorroga del contrato de prestacion de servicios profesionales  no. 69 de 2018 suscrito por la secretaría distrital de gobierno y astrid lorena castañeda peña</t>
  </si>
  <si>
    <t>Adición y prorroga del contrato  de prestacion de servicios de apoyo a la gestion no. 134 de 2018 suscrito por la secretaría distrital de gobierno y pedro luis bedoya duarte</t>
  </si>
  <si>
    <t>Adición y prorroga del contrato  de prestacion de serviciios de apyo a la gestion no. 40 de 2018 suscrito por la secretaría distrital de gobierno y  johanna marcela rodriguez ruiz cedido a jesus david angarita</t>
  </si>
  <si>
    <t>Adición y prorroga del contrato de prestacion de servicios de apyo a la gestion no. 132 de 2018 suscrito por la secretaría distrital de gobierno y liliana paola perea cristancho</t>
  </si>
  <si>
    <t>Adición y prorroga del contrato de prestacion de servicios de apoyo a la gestion no. 136 de 2018 suscrito por la secretaría distrital de gobierno y angela viviana castillo alarcón</t>
  </si>
  <si>
    <t>Adición y prorroga del contrato de prestacion de servicios profesionales no. 44 de 2018 suscrito por la secretaría distrital de gobierno y santiago rafael poveda quintero</t>
  </si>
  <si>
    <t>Adición y prorroga del contrato no. 82 de 2018 suscrito por la secretaría distrital de gobierno y marco andrei guacaneme boada</t>
  </si>
  <si>
    <t>Adición y prorroga del contrato no. 41 de 2018 suscrito por la secretaría distrital de gobierno y ivan andres  fonseca  peña</t>
  </si>
  <si>
    <t>Adición del contrato no. 691 de 2018 suscrito por la secretaría distrital de gobierno y pedro alfonso hernandez abogados consultores</t>
  </si>
  <si>
    <t>Adición y prorroga del contrato de prestacion de servicios profesionales  no. 122 de 2018 suscrito por la secretaría distrital de gobierno y lina marcela hernandez valencia</t>
  </si>
  <si>
    <t>Adición y prorroga del contrato  de prestacioon de servicios profesionales no. 117 de 2018 suscrito por la secretaría distrital de gobierno y angie johanna granada castro</t>
  </si>
  <si>
    <t>Adición y prorroga del contrato  de prestacion de serviicios de apoyo a la gestion no. 142 de 2018 suscrito por la secretaría distrital de gobierno y lady johana arevalo niampira</t>
  </si>
  <si>
    <t>Adición y prorroga del contrato no. 148 de 2018 suscrito por la secretaría distrital de gobierno y guiomar luzette oliveros rengifo</t>
  </si>
  <si>
    <t>Adición y prorroga del contrato no. 102 de 2018 suscrito por la secretaría distrital de gobierno y augusto cesar  moscarella riascos cedido a  maria angelica sanchez ordoñez</t>
  </si>
  <si>
    <t>Adición y prorroga del contrato no. 123 de 2018 suscrito por la secretaría distrital de gobierno y alejandra patricia serrano guzman</t>
  </si>
  <si>
    <t>Adición y prorroga del contrato no. 560 de 2018 suscrito por la secretaría distrital de gobierno y lina  fernanda sanchez alvarado</t>
  </si>
  <si>
    <t>Adición y prorroga del contrato no. 101 de 2018 suscrito por la secretaría distrital de gobierno y diego mauricio rey jimenez</t>
  </si>
  <si>
    <t>Adición y prorroga del contrato no. 545 de 2018 suscrito por la secretaría distrital de gobierno y maria luselia toloza martinez</t>
  </si>
  <si>
    <t>Adición y prorroga del contrato no. 147 de 2018 suscrito por la secretaría distrital de gobierno y yenny andrea penagos cely</t>
  </si>
  <si>
    <t>Realizar la adición y prorroga del contrato no. 564 de 2018 suscrito por la secretaria distrital de gobierno y jeremy javier avila cubides cedido a diego alexander alvarez guerrero</t>
  </si>
  <si>
    <t>Realizar la adición y prorroga del contrato no. 150 de 2018 suscrito por la secretaría distrital de gobierno y german andres caro lagos</t>
  </si>
  <si>
    <t>Adición y prorroga del contrato no. 133 de 2018 suscrito por la secretaría distrital de gobierno y nancy jeanet cardenas leon</t>
  </si>
  <si>
    <t>Realizar la adición y prorroga del contrato no. 135 de 2018 suscrito por la secretaría distrital de gobierno y sandra liliana osorio barreto</t>
  </si>
  <si>
    <t>Adición y prorroga del contrato no. 38 de 2018 suscrito por la secretaría distrital de gobierno y alejandro  zapata villalobos</t>
  </si>
  <si>
    <t>Adición y prorroga del contrato no. 42 de 2018 suscrito por la secretaría distrital de gobierno y jenny carolina herrera cagua</t>
  </si>
  <si>
    <t>Realizar la adición y prorroga del contrato no. 405 de 2018 suscrito por la secretaria distrital de gobierno y german alonso amado  niño</t>
  </si>
  <si>
    <t>Adición y prorroga del contrato no. 406 de 2018 suscrito por la secretaria distrital de gobierno y johanna patricia plazas avila</t>
  </si>
  <si>
    <t>Realizar la adición y proroga del contrato no. 547 de  2018 suscrito por la secretaria distrital de gobierno y rigoberto quintero medina cedido a luis carlos rodriguez</t>
  </si>
  <si>
    <t>Adición y prorroga del contrato no. 180 de 2018 suscrito por la secretaría distrital de gobierno y ariel ramiro polania medina</t>
  </si>
  <si>
    <t>Realizar la adición y prorroga del contrato no. 448 de 2018 suscrito por la secretaria distrital de gobierno y andres alberto jaimes garcia</t>
  </si>
  <si>
    <t>Realizar la adición y prorroga del contrato no. 447 de 2018 suscrito por la secretaria distrital de gobierno y edwin roberto de narvaez gonzalez cedido a claudia nataly lozano</t>
  </si>
  <si>
    <t>Realizar la adición y prorroga del contrato no. 37 de 2018 suscrito por la secretaria distrital de gobierno y mariela guzman huertas</t>
  </si>
  <si>
    <t>Realizar la adición y prorroga del contrato no. 311 de 2018 suscrito por la secretaría distrital de gobierno y yesid medina olarte cedido a adriana  restrepo vargas</t>
  </si>
  <si>
    <t>Realizar la adición y prorroga del contrato no. 327 de 2018 suscrito por la secretaría distrital de gobierno y manuel francisco contreras heredia</t>
  </si>
  <si>
    <t>Realizar la adición y prorroga del contrato no. 288 de 2018 suscrito por la secretaría distrital de gobierno y robinson mauricio giraldo giraldo</t>
  </si>
  <si>
    <t>Adición y prorroga del contrato no. 321 de 2018 suscrito por la secretaría distrital de gobierno y cristhy mairene viera tortoza a ambra tatiana bernal rueda</t>
  </si>
  <si>
    <t>Realizar adición y prórroga del contrato n°454.  de 2018 suscrito entre la secretaría distrital de gobierno y  carlos mario avendaño quintero</t>
  </si>
  <si>
    <t>Adición y prórroga del contrato n°453.  de 2018 suscrito entre la secretaría distrital de gobierno y maria doris villalobos romero</t>
  </si>
  <si>
    <t>Adición y prorroga del contrato no. 320 de 2018 suscrito por la secretaría distrital de gobierno y claudia patricia poblador vargas</t>
  </si>
  <si>
    <t>Adición y prorroga del contrato no. 285 de 2018 suscrito por la secretaría distrital de gobierno y guillermo  hernandez quintero</t>
  </si>
  <si>
    <t>Realizar la adición y prorroga del contrato no. 325 de 2018 suscrito por la secretaría distrital de gobierno y luisa fernanda galarza solano</t>
  </si>
  <si>
    <t>Realizar la adición y prorroga del contrato no. 452 de 2018 suscrito por la secretaría distrital de gobierno y enyi yinet jimenez urbina</t>
  </si>
  <si>
    <t>Realizar la adición y prorroga del contrato no. 289 de 2018 suscrito por la secretaría distrital de gobierno y luz angela gomez guerrero cedido a david alexander cañón galán</t>
  </si>
  <si>
    <t>Realizar la adición y prorroga del contrato no. 315 de 2018 suscrito por la secretaría distrital de gobierno y fabio andres rojas espindola</t>
  </si>
  <si>
    <t>Realizar la adición y prorroga del contrato no. 291 de 2018 suscrito por la secretaría distrital de gobierno y hector guillermo grande  reina</t>
  </si>
  <si>
    <t>Realizar la adición y prorroga del contrato no. 286 de 2018 suscrito por la secretaría distrital de gobierno y maribel  pinzon  rodriguez</t>
  </si>
  <si>
    <t>Realizar la adición y prorroga del contrato no. 324 de 2018 suscrito por la secretaría distrital de gobierno y yilver esneider jovel hernandez</t>
  </si>
  <si>
    <t>Realizar la adición y prorroga del contrato no. 317 de 2018 suscrito por la secretaría distrital de gobierno y josue david hernandez bonilla</t>
  </si>
  <si>
    <t>Realizar la adición y prorroga del contrato no. 313 de 2018 suscrito por la secretaría distrital de gobierno y maria  victoria buitrago  cepeda</t>
  </si>
  <si>
    <t>Realizar la adición y prorroga del contrato no. 480 de 2018 suscrito por la secretaría distrital de gobierno y hugo andres ferro forero</t>
  </si>
  <si>
    <t>Realizar la adición y prorroga del contrato no. 587 de 2018 suscrito por la secretaría distrital de gobierno y sandra milena ramirez martinez</t>
  </si>
  <si>
    <t>Adición y prorroga del contrato no. 172 de 2018 suscrito por la secretaría distrital de gobierno y maria alexandra rodriguez novoa</t>
  </si>
  <si>
    <t>Realizar la adición y prorroga del contrato no. 659 de 2018 suscrito por la secretaría distrital de gobierno y nidia  marcela carrillo vela</t>
  </si>
  <si>
    <t>Realizar la adición y prorroga del contrato no. 660 de 2018 suscrito por la secretaría distrital de gobierno y jawin siver tunjano tamayo</t>
  </si>
  <si>
    <t>Realizar adición y prórroga del contrato n°.446  de 2018 suscrito entre la secretaría distrital de gobierno y patricia  pecha quimbay</t>
  </si>
  <si>
    <t>Realizar la adición y prorroga del contrato no. 482 de 2018 suscrito por la secretaría distrital de gobierno y monica yaneth cortes</t>
  </si>
  <si>
    <t>Realizar la adición y prorroga del contrato no.621 de 2018 suscrito por la secretaría distrital de gobierno y fabio  humberto monroy garcia</t>
  </si>
  <si>
    <t>Adición y prórroga del contrato n°629  de 2018 suscrito entre la secretaría distrital de gobierno y jose vicente ramirez quevedo</t>
  </si>
  <si>
    <t>Adición y prórroga del contrato n°614 de 2018 suscrito entre la secretaría distrital de gobierno y  fabio enrique paez villamziar</t>
  </si>
  <si>
    <t>Adición y prórroga del contrato n°613  de 2018 suscrito entre la secretaría distrital de gobierno y berner  castro</t>
  </si>
  <si>
    <t>Adición y prórroga del contrato n°627  de 2018 suscrito entre la secretaría distrital de gobierno y  madelene  prado rodriguez</t>
  </si>
  <si>
    <t>La adición y prorroga del contrato no. 605 de 2018 suscrito por la secretaría distrital de gobierno y johan camilo cruz marin</t>
  </si>
  <si>
    <t>Adición y prórroga del contrato n°.314  de 2018 suscrito entre la secretaría distrital de gobierno y bismarck alfredo caicedo mendez</t>
  </si>
  <si>
    <t>Adición y prorroga del contrato no. 567 de 2018 suscrito por la secretaría distrital de gobierno y jefferson david carreño zarate cedido a omar ernesto díaz rojas</t>
  </si>
  <si>
    <t>Adición y prórroga del contrato n°290  de 2018 suscrito entre la secretaría distrital de gobierno y ediel  aguirre herrera</t>
  </si>
  <si>
    <t>Adición y prorroga del contrato no. 153 de 2018 suscrito por la secretaría distrital de gobierno y david arturo parra villate</t>
  </si>
  <si>
    <t>Realizar adición y prórroga del contrato n°630  de 2018 suscrito entre la secretaría distrital de gobierno y maria  tellez</t>
  </si>
  <si>
    <t>Adición y prorroga del contrato no. 590 de 2018 suscrito por la secretaría distrital de gobierno y luz angela gomez guerrero</t>
  </si>
  <si>
    <t>Adición y prorroga del contrato no. 450 de 2018 suscrito por la secretaría distrital de gobierno y maulyn itxayanna zapata miño</t>
  </si>
  <si>
    <t>Adición y prorroga del contrato no. 323 de 2018 suscrito por la secretaría distrital de gobierno y jenny paola cortes beltran</t>
  </si>
  <si>
    <t>Adición y prorroga del contrato no. 318 de 2018 suscrito por la secretaría distrital de gobierno y esteban fabian rojas ordoñez</t>
  </si>
  <si>
    <t>Adición y prorroga del contrato no. 293 de 2018 suscrito por la secretaría distrital de gobierno y liliana jenneth cañola tovar</t>
  </si>
  <si>
    <t>Adición y prorroga del contrato no. 408 de 2018 suscrito por la secretaría distrital de gobierno y olga elena mendoza navarro</t>
  </si>
  <si>
    <t>Realizar la adición y prorroga del contrato no. 435 de 2018 suscrito por la secretaría distrital de gobierno y julio cesar torrente quintero</t>
  </si>
  <si>
    <t>Adición y prórroga del contrato n°. 322  de 2018 suscrito entre la secretaría distrital de gobierno y harold yesid ramos roldan</t>
  </si>
  <si>
    <t>Adición y prorroga del contrato no. 404 de 2018 suscrito por la secretaría distrital de gobierno y gina marcela rubio rodriguez</t>
  </si>
  <si>
    <t>Adición y prorroga del contrato no. 376 de 2018 suscrito por la secretaría distrital de gobierno y brahan eduardo garcia lopez</t>
  </si>
  <si>
    <t>Adición y prórroga del contrato n°.407  de 2018 suscrito entre la secretaría distrital de gobierno y andres octavio rodriguez reyes</t>
  </si>
  <si>
    <t>Positiva Compañia De Seguros Sa</t>
  </si>
  <si>
    <t>Adición y prorroga del contrato de prestacion de servicios profesionales  no. 103 de 2018 suscrito por la secretaría distrital de gobierno y juancarlos riveros morales</t>
  </si>
  <si>
    <t>Adición y prórroga del contrato no. 179 de 2018 suscrito por la secretaría distrital de gobierno y jairo hernando puentes fernandez</t>
  </si>
  <si>
    <t>Adición y prorroga del contrato no. 178 de 2018 suscrito por la secretaría distrital de gobierno y mary luz rodriguez calderon</t>
  </si>
  <si>
    <t>Adición y prorroga del contrato no. 192 de 2018 suscrito por la secretaría distrital de gobierno y sandra mary pereira lizcano</t>
  </si>
  <si>
    <t>C.P.S 712</t>
  </si>
  <si>
    <t>C.P.S 599</t>
  </si>
  <si>
    <t>C.P.S 388</t>
  </si>
  <si>
    <t>C.P.S 382</t>
  </si>
  <si>
    <t>C.P.S 384</t>
  </si>
  <si>
    <t>C.P.S 463</t>
  </si>
  <si>
    <t>C.P.S 473</t>
  </si>
  <si>
    <t>C.P.S 537</t>
  </si>
  <si>
    <t>C.P.S 250</t>
  </si>
  <si>
    <t>C.P.S 472</t>
  </si>
  <si>
    <t>C.P.S 462</t>
  </si>
  <si>
    <t>C.P.S 380</t>
  </si>
  <si>
    <t>C.P.S 383</t>
  </si>
  <si>
    <t>C.P.S 225</t>
  </si>
  <si>
    <t>C.P.S 229</t>
  </si>
  <si>
    <t>C.P.S 544</t>
  </si>
  <si>
    <t>C.P.S 249</t>
  </si>
  <si>
    <t>C.P.S 251</t>
  </si>
  <si>
    <t>C.P.S 591</t>
  </si>
  <si>
    <t>C.P.S 254</t>
  </si>
  <si>
    <t>C.P.S 394</t>
  </si>
  <si>
    <t>C.P.S 396</t>
  </si>
  <si>
    <t>C.P.S 231</t>
  </si>
  <si>
    <t>C.P.S 228</t>
  </si>
  <si>
    <t>C.P.S 232</t>
  </si>
  <si>
    <t>C.P.S 226</t>
  </si>
  <si>
    <t>C.P.S 341</t>
  </si>
  <si>
    <t>C.P.S 347</t>
  </si>
  <si>
    <t>C.P.S 237</t>
  </si>
  <si>
    <t>C.P.S 240</t>
  </si>
  <si>
    <t>C.P.S 238</t>
  </si>
  <si>
    <t>C.P.S 236</t>
  </si>
  <si>
    <t>C.P.S 235</t>
  </si>
  <si>
    <t>C.P.S 239</t>
  </si>
  <si>
    <t>C.P.S 542</t>
  </si>
  <si>
    <t>C.P.S 596</t>
  </si>
  <si>
    <t>C.P.S 562</t>
  </si>
  <si>
    <t>C.P.S 279</t>
  </si>
  <si>
    <t>C.P.S 280</t>
  </si>
  <si>
    <t>C.P.S 541</t>
  </si>
  <si>
    <t>C.P.S 539</t>
  </si>
  <si>
    <t>C.P.S 253</t>
  </si>
  <si>
    <t>C.P.S 309</t>
  </si>
  <si>
    <t>C.P.S 445</t>
  </si>
  <si>
    <t>C.P.S 516</t>
  </si>
  <si>
    <t>C.P.S 359</t>
  </si>
  <si>
    <t>C.P.S 267</t>
  </si>
  <si>
    <t>C.P.S 395</t>
  </si>
  <si>
    <t>C.P.S 233</t>
  </si>
  <si>
    <t>C.P.S 428</t>
  </si>
  <si>
    <t>Adición y prorroga del contrato de prestacion de servicios profesionales  no. 22 de 2018 suscrito con la secretaría distrital de gobierno y  john fredy silva tenorio cedido a maria mercedes medina orozco</t>
  </si>
  <si>
    <t>Pago de la autoliquidación de la nómina general de agosto de 2018. planta de inversión</t>
  </si>
  <si>
    <t>Adición y prorroga del contrato no. 120 de 2018 suscrito por la secretaría distrital de gobierno y diego edison roldán solano</t>
  </si>
  <si>
    <t>Adición y prorroga del contrato no. 112 de 2018 suscrito por la secretaría distrital de gobierno y jacqueline friede villaroel</t>
  </si>
  <si>
    <t>Realizar la adición y prorroga del contrato no. 100 de 2018 suscrito por la secretaría distrital de gobierno y lina maria echeverri lombana</t>
  </si>
  <si>
    <t>Realizar la adición y prórroga del contrato de prestacion de servicios profesionales  no. 599 de 2018 suscrito por la secretaría distrital de gobierno y wasberg yussif lemus franco</t>
  </si>
  <si>
    <t>Adición y prorroga del contrato de prestacion de servicios profesionales  no. 388 de 2018 suscrito por la secretaría distrital de gobierno y jairo antonio quiroz hurtado</t>
  </si>
  <si>
    <t>Adición y prorroga del contrato de prestacion de servicios profesionales  no. 382 de 2018 suscrito por la secretaría distrital de gobierno y juan david duarte rojas</t>
  </si>
  <si>
    <t>Adición y prorroga del contrato de prestacion de servicios profesionales  no. 384 de 2018 suscrito por la secretaría distrital de gobierno y bertha liliana charry diaz</t>
  </si>
  <si>
    <t>Realizar la adición y prórroga del contrato de prestacion de servicios profesionales  no. 463 de 2018 suscrito por la secretaría distrital de gobierno y cristian camilo clavijo rodriguez</t>
  </si>
  <si>
    <t>Realizar la adición y prorroga del contrato de prestacion de servicios profesionales  no.46 de 2018 suscrito por la secretaria distrital de gobierno y angelica maria ballesteros  saray</t>
  </si>
  <si>
    <t>Adición y prorroga del contrato de prestacion de servicios profesionales no. 473 de 2018 suscrito por la secretaría distrital de gobierno y leila hanne housni jaller</t>
  </si>
  <si>
    <t>Adición y prorroga del contrato no. 537 de 2018 suscrito por la secretaría distrital de gobierno y lux alexandra bejarano  galindo</t>
  </si>
  <si>
    <t>Adición y prorroga del contrato no. 250 de 2018 suscrito por la secretaría distrital de gobierno y maria del pilar quinche rios</t>
  </si>
  <si>
    <t>Adición y prorroga del contrato no. 472 de 2018 suscrito por la secretaria distrital de gobierno y jaime  porras cortes</t>
  </si>
  <si>
    <t>Adición y prorroga del contrato no. 462 de 2018 suscrito por la secretaría distrital de gobierno y juliana  alvarez hernandez</t>
  </si>
  <si>
    <t>Adición y prorroga del contrato no. 380 de 2018 suscrito por la secretaría distrital de gobierno y jose fernando luna cespedes</t>
  </si>
  <si>
    <t>Adición y prorroga del contrato no. 383 de 2018 suscrito por la secretaría distrital de gobierno y william javier amorocho garcia</t>
  </si>
  <si>
    <t>Realizar la adición y prorroga del contrato no. 225 de 2018 suscrito por la secretaría distrital de gobierno y ana dolores castro vasquez</t>
  </si>
  <si>
    <t>Realizar la adición y prorroga del contrato no. 229 de 2018 suscrito por la secretaría distrital de gobierno y diana milena mendivelso garcia</t>
  </si>
  <si>
    <t>Adición y prorroga del contrato no. 544 de 2018 suscrito por la secretaría distrital de gobierno y luz estrella merchan espinosa</t>
  </si>
  <si>
    <t>Adición y prorroga del contrato no. 249 de 2018 suscrito por la secretaría distrital de gobierno y yenny graciela garcia  puerto</t>
  </si>
  <si>
    <t>Adición y prorroga del contrato no. 251 de 2018 suscrito por la secretaría distrital de gobierno y jorge  herrera pinilla</t>
  </si>
  <si>
    <t>Adición y prorroga del contrato no. 591 de 2018 suscrito por la secretaría distrital de gobierno y marly yecenia martinez moreno</t>
  </si>
  <si>
    <t>Adición y prorroga del contrato no. 254 de 2018 suscrito por la secretaría distrital de gobierno y luz mary lopez bernal</t>
  </si>
  <si>
    <t>Realizar la adición y prorroga del contrato no. 144 de 2018 suscrito por la secretaría distrital de gobierno y nashly peinado malagón</t>
  </si>
  <si>
    <t>Adición y prorroga del contrato no. 394 de 2018 suscrito por la secretaría distrital de gobierno y alvaro leandro jimenez tunjano</t>
  </si>
  <si>
    <t>Adición y prorroga del contrato no. 396 de 2018 suscrito por la secretaría distrital de gobierno y manuel falla bustos</t>
  </si>
  <si>
    <t>Realizar la adición y prorroga del contrato no. 231 de 2018 suscrito por la secretaria distrital de gobierno y jaqueline  rodriguez cruz</t>
  </si>
  <si>
    <t>Realizar la adición y prorroga del contrato no. 228 de 2018 suscrito por la secretaría distrital de gobierno y cristian andres albarracin marquez</t>
  </si>
  <si>
    <t>Realizar la adición y prorroga del contrato no. 232 de 2018 suscrito por la secretaría distrital de gobierno y john wilson cano avila</t>
  </si>
  <si>
    <t>Adición y prorroga del contrato no. 226 de 2018 suscrito por la secretaría distrital de gobierno y angie carolina valencia ayala</t>
  </si>
  <si>
    <t>Realizar la adición y prorroga del contrato no. 341 de 2018 suscrito por la secretaría distrital de gobierno y jennifer torres sánchez</t>
  </si>
  <si>
    <t>Realizar la adición y prorroga del contrato no. 347 de 2018 suscrito por la secretaría distrital de gobierno y matilde maría daza de orozco</t>
  </si>
  <si>
    <t>Adición y prorroga del contrato no. 237 de 2018 suscrito por la secretaría distrital de gobierno y monica paola novoa acevedo</t>
  </si>
  <si>
    <t>Adición y prorroga del contrato no. 240 de 2018 suscrito por la secretaría distrital de gobierno y nancy brigitte ruiz buitrago</t>
  </si>
  <si>
    <t>Adición y prorroga del contrato no. 238 de 2018 suscrito por la secretaría distrital de gobierno y nancy  roldan cardenas</t>
  </si>
  <si>
    <t>Adición y prorroga del contrato no. 236 de 2018 suscrito por la secretaría distrital de gobierno y luz  mila florez de vargas</t>
  </si>
  <si>
    <t>Adición y prorroga del contrato no. 235 de 2018 suscrito por la secretaría distrital de gobierno y luz marina neira tovar</t>
  </si>
  <si>
    <t>Adición y prorroga del contrato no. 239 de 2018 suscrito por la secretaría distrital de gobierno y yuli paola leguizamon piñeros</t>
  </si>
  <si>
    <t>Adición y prorroga del contrato no. 542 de 2018 suscrito por la secretaría distrital de gobierno y juan david diaz diaz</t>
  </si>
  <si>
    <t>Realizar la adición y prorroga del contrato no. 596 de 2018 suscrito por la secretaría distrital de gobierno y andrea  carolina martinez  otalora</t>
  </si>
  <si>
    <t>Adición y prorroga del contrato no. 562 de 2018 suscrito por la secretaría distrital de gobierno y willinton napoleon muñoz bolaños cesión a camilo andrés correa lesmes</t>
  </si>
  <si>
    <t>Realizar la adición y prorroga del contrato no. 279 de 2018 suscrito por la secretaría distrital de gobierno y nadia piedad ibarguen mosquera</t>
  </si>
  <si>
    <t>Realizar la adición y prorroga del contrato no. 280 de 2018 suscrito por la secretaría distrital de gobierno y norida tatiana navarrete soler</t>
  </si>
  <si>
    <t>Adición y prorroga del contrato no. 541 de 2018 suscrito por la secretaría distrital de gobierno y juan carlos rocha campos</t>
  </si>
  <si>
    <t>Adición y prorroga del contrato no. 539 de 2018 suscrito por la secretaría distrital de gobierno y gina villalba urbina</t>
  </si>
  <si>
    <t>Adición y prorroga del contrato no. 253 de 2018 suscrito por la secretaría distrital de gobierno y adriana  alvarez hernandez</t>
  </si>
  <si>
    <t>Realizar la adición y prórroga del contrato no. 309 de 2018 suscrito por la secretaría distrital de gobierno y elba bridgeth perez cubillos</t>
  </si>
  <si>
    <t>Realizar la adición y prorroga del contrato no. 445 de 2018 suscrito por la secretaría distrital de gobierno y ilona graciela murcia ijjasz</t>
  </si>
  <si>
    <t>Realizar la adición y prórroga del contrato no. 516 de 2018 suscrito por la secretaría distrital de gobierno y luis  fernando rincon cuadros</t>
  </si>
  <si>
    <t>Realizar la adición y prorroga del contrato no. 359 de 2018 suscrito por la secretaría distrital de gobierno y nelson jair peña gama</t>
  </si>
  <si>
    <t>Realizar la adición y prorroga del contrato no. 267 de 2018 suscrito con la secretaría distrital de gobierno y diana alejandra melo vanegas</t>
  </si>
  <si>
    <t>Adición y prorroga del contrato no. 395 de 2018 suscrito por la secretaría distrital de gobierno y lina alejandra barco mendez</t>
  </si>
  <si>
    <t>Adición y prorroga del contrato no. 233 de 2018 suscrito por la secretaría distrital de gobierno y juan pablo aguas guevara</t>
  </si>
  <si>
    <t>Realizar la adición y prorroga del contrato no. 428 de 2018 suscrito por la secretaría distrital de gobierno y carlos alberto herrera jimenez</t>
  </si>
  <si>
    <t>Victor Ramses Mosquera Pinto</t>
  </si>
  <si>
    <t>Realizar la adición y prorroga del contrato no. 392 de 2018 suscrito por la secretaría distrital de gobierno y tatiana  gacha gonzalez</t>
  </si>
  <si>
    <t>Realizar la adición y prorroga del contrato no. 379 de 2018 suscrito por la secretaría distrital de gobierno y harold yezid rodriguez herrera</t>
  </si>
  <si>
    <t>Realizar la adición y prorroga del contrato no. 389 de 2018 suscrito por la secretaría distrital de gobierno y julia lucia  garcia forero</t>
  </si>
  <si>
    <t>Realizar la adición y prorroga del contrato no. 385 de 2018 suscrito por la secretaría distrital de gobierno y karol alejandra buitrago hernandez</t>
  </si>
  <si>
    <t>Adición y prorroga del contrato no. 387 de 2018 suscrito por la secretaría distrital de gobierno y mario moreno cañon</t>
  </si>
  <si>
    <t>Adición, prorroga y otro sí del contrato no. 400 de 2018 suscrito por la secretaría distrital de gobierno y danny veronica cortes peña</t>
  </si>
  <si>
    <t>Adición y prorroga del contrato no. 390 de 2018 suscrito por la secretaría distrital de gobierno y ximena del pliar salamanca mesa</t>
  </si>
  <si>
    <t>Adición y prorroga del contrato no. 230 de 2018 suscrito por la secretaría distrital de gobierno y gineth johanna pineda</t>
  </si>
  <si>
    <t>Adición y prorroga del contrato no. 252 de 2018 suscrito por la secretaría distrital de gobierno y sergio stiven vargas castellanos</t>
  </si>
  <si>
    <t>Adición y prorroga del contrato no. 456 de 2018 suscrito por la secretaría distrital de gobierno y rafael antonio murillo gomez</t>
  </si>
  <si>
    <t>Adición y prorroga del contrato no. 543 de 2018 suscrito por la secretaría distrital de gobierno y erika marcela mesa martinez</t>
  </si>
  <si>
    <t>Realizar la adición y prorroga del contrato no. 391 de 2018 suscrito por la secretaría distrital de gobierno y sonia  esperanza torres rodriguez</t>
  </si>
  <si>
    <t>Realizar la adición y prorroga del contrato no. 546 de 2018 suscrito por la secretaria distrital de gobierno y julian esteban mateus vargas</t>
  </si>
  <si>
    <t>Realizar la adición y prorroga del contrato no. 222 de 2018 suscrito por la secretaría distrital de gobierno y adriana patricia de la torre trujillo</t>
  </si>
  <si>
    <t>Realizar la adición y prorroga del contrato no. 336 de 2018 suscrito por la secretaría distrital de gobierno y fabián camilo rueda camero</t>
  </si>
  <si>
    <t>Realizar la adición y prorroga del contrato no. 362 de 2018 suscrito por la secretaría distrital de gobierno y renán rojas esguerra</t>
  </si>
  <si>
    <t>Realizar la adición y prorroga del contrato no. 346 de 2018 suscrito por la secretaría distrital de gobierno y gustavo alberto forero martínez</t>
  </si>
  <si>
    <t>Adición y prorroga del contrato no. 430 de 2018 suscrito por la secretaría distrital de gobierno y acosta irreño &amp; asociados s.a.s.</t>
  </si>
  <si>
    <t>Realizar la adición y prorroga del contrato no. 282 de 2018 suscrito por la secretaría distrital de gobierno y édgar andrés gómez piñeros</t>
  </si>
  <si>
    <t>Realizar la adición y prorroga del contrato no. 283 de 2018 suscrito por la secretaría distrital de gobierno y carlos andrés garzón prieto</t>
  </si>
  <si>
    <t>Adición y prorroga del contrato no. 548 de 2018 suscrito por la secretaría distrital de gobierno y diego armando villamarin campos</t>
  </si>
  <si>
    <t>Adición y prorroga del contrato no. 580 de 2018 suscrito por la secretaría distrital de gobierno y jean paul  mildenberg ortiz</t>
  </si>
  <si>
    <t>Realizar la adición y prorroga del contrato no. 417 de 2018 suscrito por la secretaría distrital de gobierno y sandra milena muñoz arevalo</t>
  </si>
  <si>
    <t>Adición y prórroga del contrato no. 418 de 2018 suscrito por la secretaría distrital de gobierno y laura viviana gallego silva</t>
  </si>
  <si>
    <t>Realizar la adición y prorroga del contrato no. 501 de 2018 suscrito por la secretaría distrital de gobierno y liz adriana sarmiento quintero</t>
  </si>
  <si>
    <t>Realizar la adición y prorroga del contrato no. 598 de 2018 suscrito por la secretaria distrital de gobierno y sergio oswaldo garcia roca</t>
  </si>
  <si>
    <t>Adición y prórroga del contrato no. 419 de 2018 suscrito por la secretaría distrital de gobierno y edgar jaime martinez rodriguez</t>
  </si>
  <si>
    <t>Realizar la adición y prorroga del contrato no. 296 de 2018 suscrito por la secretaría distrital de gobierno y nicolas pelaez marin</t>
  </si>
  <si>
    <t>Adición y prorroga del contrato no. 177 de 2018 suscrito por la secretaria distrital de gobierno y angie stefann perez barbosa</t>
  </si>
  <si>
    <t>Realizar la adición y prorroga del contrato no. 304 de 2018 suscrito por la secretaría distrital de gobierno y monica alejandra beltran rodriguez</t>
  </si>
  <si>
    <t>Adición y prorroga del contrato no. 298 de 2018 suscrito por la secretaría distrital de gobierno y anibal andres aragones arroyave</t>
  </si>
  <si>
    <t>Realizar la adición y prorroga del contrato no. 337 de 2018 suscrito por la secretaría distrital de gobierno y ernesto fabrizio armella velasquez</t>
  </si>
  <si>
    <t>Realizar la adición y prorroga del contrato no. 655 de 2018 suscrito por la secretaría distrital de gobierno y daniel  humberto lucas poveda</t>
  </si>
  <si>
    <t>Adición y prorroga del contrato no. 300 de 2018 suscrito por la secretaría distrital de gobierno y maria alejandra bermudez rodriguez</t>
  </si>
  <si>
    <t>Adición y prorroga del contrato no. 550 de 2018 suscrito por la secretaría distrital de gobierno y alejandro  gaitan rueda</t>
  </si>
  <si>
    <t>Realizar la adición y prorroga del contrato no. 162 de 2018 suscrito por la secretaría distrital de gobierno y valeria  muñeton tamayo</t>
  </si>
  <si>
    <t>Realizar la adición y prorroga del contrato no. 159 de 2018 suscrito por la secretaría distrital de gobierno y yuliana  molano franco</t>
  </si>
  <si>
    <t>Adición y prorroga del contrato no. 651 de 2018 suscrito por la secretaría distrital de gobierno y alix janeth forero rojas</t>
  </si>
  <si>
    <t>Realizar la adición y prorroga del contrato no. 204 de 2018 suscrito con la secretaría distrital de gobierno y javier alejandro zuñiga rojas</t>
  </si>
  <si>
    <t>Realizar la adición y prorroga del contrato no. 219 de 2018 suscrito por la secretaria distrital de gobierno y gloria alejandra castañeda alvarez</t>
  </si>
  <si>
    <t>Adición y prorroga del contrato no. 620 de 2018 suscrito con la secretaría distrital de gobierno y johana del pilar calderon sanabria</t>
  </si>
  <si>
    <t>Adición y prorroga del contrato no. 475 de 2018 suscrito con la secretaría distrital de gobierno y juan esteban lemos gonzalez</t>
  </si>
  <si>
    <t>Adición y prorroga del contrato no. 308 de 2018 suscrito con la secretaría distrital de gobierno y carolina velandia florez</t>
  </si>
  <si>
    <t>Adición y prorroga del contrato no. 366 de 2018 suscrito con la secretaría distrital de gobierno y nicolas ardila pazmiño</t>
  </si>
  <si>
    <t>Adición y prorroga del contrato no. 332 de 2018 suscrito con la secretaría distrital de gobierno y adalgiza maria villazon julio</t>
  </si>
  <si>
    <t>Adición y prorroga del contrato no. 256 de 2018 suscrito con la secretaría distrital de gobierno y angelica aminta lopez moreno</t>
  </si>
  <si>
    <t>Realizar la adición y prorroga del contrato no. 373 de 2018 suscrito con la secretaría distrital de gobierno y carlos camilo hernandez brito</t>
  </si>
  <si>
    <t>Adición y prorroga del contrato no. 365 de 2018 suscrito con la secretaría distrital de gobierno y luz yadira rivera caro</t>
  </si>
  <si>
    <t>Realizar la adición y prorroga del contrato no. 508 de 2018 suscrito con la secretaría distrital de gobierno y marlene cecilia peña zarate</t>
  </si>
  <si>
    <t>Adición y prorroga del contrato no. 310 de 2018 suscrito con la secretaría distrital de gobierno y milthon mauricio rojas mora</t>
  </si>
  <si>
    <t>Adición y prorroga del contrato no. 639 de 2018 suscrito con la secretaría distrital de gobierno y luis ricardo bitar pulido</t>
  </si>
  <si>
    <t>Realizar la adición y prorroga del contrato no. 268 de 2018 suscrito por la secretaría distrital de gobierno y claudia rocio echevery beltran</t>
  </si>
  <si>
    <t>Adición y prorroga del contrato no. 281 de 2018 suscrito con la secretaría distrital de gobierno y carlos eduardo castillo venegas</t>
  </si>
  <si>
    <t>Adición y prorroga del contrato no. 399 de 2018 suscrito entre la secretaría distrital de gobierno y liliana marcela castiblanco noreña cedio a shadya  sampayo bitar cedido a omar david castillo amador</t>
  </si>
  <si>
    <t>Realizar la adición y prorroga del contrato no. 220 de 2018 suscrito por la secretaría distrital de gobierno y sebastian osorio jimenez</t>
  </si>
  <si>
    <t>Realizar la adición y prorroga del contrato no. 461 de 2018 suscrito por la secretaría distrital de gobierno y diana margarita marenco rodriguez</t>
  </si>
  <si>
    <t>Adición y prorroga del contrato no. 460 de 2018 suscrito por la secretaría distrital de gobierno y camilo andres peñuela cano</t>
  </si>
  <si>
    <t>Adición y prorroga del contrato no. 563 de 2018 suscrito por la secretaría distrital de gobierno y luisa fernanda cardenas rodriguez</t>
  </si>
  <si>
    <t>Adición y prorroga del contrato no. 307 de 2018 suscrito por la secretaría distrital de gobierno y henry castro florez</t>
  </si>
  <si>
    <t>Adición y prorroga del contrato no. 423 de 2018 suscrito con la secretaría distrital de gobierno y john fernando ramirez castillo</t>
  </si>
  <si>
    <t>Realizar la adición y prorroga del contrato no. 503 de 2018 suscrito por la secretaria distrital de gobierno y tatiana andrea franco buitrago</t>
  </si>
  <si>
    <t>Realizar adición y prórroga del contrato n°436.  de 2018 suscrito entre la secretaría distrital de gobierno e ignacio andres valencia carvajal</t>
  </si>
  <si>
    <t>Adición y prorroga del contrato no. 420 suscrito por la secretaria distrital de gobierno y raul gustavo gonzalez ochoa</t>
  </si>
  <si>
    <t>Adición y prorroga del contrato no. 582 suscrito por la secretaria distrital de gobierno y luis arturo camacho cespedes</t>
  </si>
  <si>
    <t>Adición y prorroga del contrato no. 617 de 2018 suscrito con la secretaría distrital de gobierno y jhon fabian olaya garcia</t>
  </si>
  <si>
    <t>Adición y prorroga del contrato no. 424 de 2018 suscrito con la secretaría distrital de gobierno y cesar augusto avila valenzuela</t>
  </si>
  <si>
    <t>Realizar la adición y prorroga del contrato no. 615 de 2018 suscrito por la secretaría distrital de gobierno y mirna patricia hernandez baldrich</t>
  </si>
  <si>
    <t>Adición y prorroga del contrato no. 425 de 2018 suscrito por la secretaría distrital de gobierno y cecilia diaz escandon</t>
  </si>
  <si>
    <t>Adición y prorroga del contrato no. 610 de 2018 suscrito con la secretaría distrital de gobierno y jimmy alejandro bello acero</t>
  </si>
  <si>
    <t>Adición y prorroga del contrato no. 443 de 2018 suscrito con la secretaría distrital de gobierno y jose ricardo tautiva garzon cedido a  nelson yesid linares rodriguez</t>
  </si>
  <si>
    <t>Adición y prorroga del contrato no. 444 de 2018 suscrito con la secretaría distrital de gobierno y yully paola pinzón ortiz</t>
  </si>
  <si>
    <t>Adición y prorroga del contrato no. 427 de 2018 suscrito con la secretaría distrital de gobierno y edgardo jesus donado meza</t>
  </si>
  <si>
    <t>C.P.S 77</t>
  </si>
  <si>
    <t>C.P.S 129</t>
  </si>
  <si>
    <t>C.P.S 90</t>
  </si>
  <si>
    <t>C.P.S 108</t>
  </si>
  <si>
    <t>C.P.S 71</t>
  </si>
  <si>
    <t>C.P.S 73</t>
  </si>
  <si>
    <t>C.P.S 62</t>
  </si>
  <si>
    <t>C.P.S 104</t>
  </si>
  <si>
    <t>C.P.S 116</t>
  </si>
  <si>
    <t>C.P.S 97</t>
  </si>
  <si>
    <t>C.P.S 65</t>
  </si>
  <si>
    <t>C.P.S 105</t>
  </si>
  <si>
    <t>C.P.S 125</t>
  </si>
  <si>
    <t>C.P.S 149</t>
  </si>
  <si>
    <t>C.P.S 126</t>
  </si>
  <si>
    <t>C.P.S 434</t>
  </si>
  <si>
    <t>C.P.S 124</t>
  </si>
  <si>
    <t>C.P.S 127</t>
  </si>
  <si>
    <t>C.P.S 95</t>
  </si>
  <si>
    <t>C.P.S 367</t>
  </si>
  <si>
    <t>C.P.S 110</t>
  </si>
  <si>
    <t>Adición y prórroga del contrato de prestacion de servicios profesionales  no. 77 de 2018 suscrito entre la secretaría distrital de gobierno y david ricardo montoya vergara</t>
  </si>
  <si>
    <t>Adición y prórroga del contrato de prestacion de servicios profesionales  no. 129 de 2018 suscrito entre la secretaría distrital de gobierno y andrea paola caballero padilla</t>
  </si>
  <si>
    <t>Adición y prórroga del contrato de prestacion de servicios profesionales no. 59 de 2018 suscrito entre la secretaría distrital de gobierno y verónica maría gutiérrez ustraiz</t>
  </si>
  <si>
    <t>Adición y prórroga del contrato de prestacion de servicios de apoyo a la gestion  no. 90 de 2018 suscrito entre la secretaría distrital de gobierno y leidy johana benitez rocha</t>
  </si>
  <si>
    <t>Adición y prórroga del contrato de prestacion de servicios  no. 108 de 2018 suscrito entre la secretaría distrital de gobierno y leyla andrea gómez alarcon</t>
  </si>
  <si>
    <t>Adición y prórroga del contrato de prestacion de servicios profesionales  no. 71 de 2018 suscrito entre la secretaría distrital de gobierno y carlos fernando ibarra vallejo</t>
  </si>
  <si>
    <t>Adición y prorroga del contrato de prestacion de servicios profesionales  no. 73 de 2018 suscrito entre la secretaría distrital de gobierno e ingrid stefanie sierra nieto</t>
  </si>
  <si>
    <t>Adición y prórroga del contrato  de prestacion de servicios profesionales no. 62 de 2018 suscrito entre la secretaría distrital de gobierno y paola andrea camacho vanegas</t>
  </si>
  <si>
    <t>Adición y prórroga del contrato de prestacion de servicios profesionales  no. 104 de 2018 suscrito entre la secretaría distrital de gobierno y maría camila barrera</t>
  </si>
  <si>
    <t>Adición y prórroga del contrato  de prestacion de servicios profesionales no. 116 de 2018 suscrito entre la secretaría distrital de gobierno y julián andrés medina bravo</t>
  </si>
  <si>
    <t>Adición y prórroga del contrato  de prestacion de servicios profesionales no. 97 de 2018 suscrito entre la secretaría distrital de gobierno y holman david arévalo rodríguez</t>
  </si>
  <si>
    <t>Realizar adición y prórroga del contrato n°.65  de 2018 suscrito entre la secretaría distrital de gobierno y  orlando  numpaque gambasica</t>
  </si>
  <si>
    <t>Realizar adición y prórroga del contrato n°.105  de 2018 suscrito entre la secretaría distrital de gobierno y david  castaño chiguasuque</t>
  </si>
  <si>
    <t>Realizar adición y prórroga del contrato n°.125  de 2018 suscrito entre la secretaría distrital de gobierno y  luz  berenice diaz lovera</t>
  </si>
  <si>
    <t>Adición y prórroga del contrato n°. 149 de 2018 suscrito entre la secretaría distrital de gobierno y hernan felipe araujo ariza</t>
  </si>
  <si>
    <t>Realizar adición y prórroga del contrato n°.126  de 2018 suscrito entre la secretaría distrital de gobierno y natalia maria espitia montero</t>
  </si>
  <si>
    <t>Realizar adición y prórroga del contrato n°.434  de 2018 suscrito entre la secretaría distrital de gobierno y diana alejandra hernandez ortiz</t>
  </si>
  <si>
    <t>Realizar adición y prórroga del contrato n°.124  de 2018 suscrito entre la secretaría distrital de gobierno y luis armando blanco cruz</t>
  </si>
  <si>
    <t>Realizar adición y prórroga del contrato n°. 127 de 2018 suscrito entre la secretaría distrital de gobierno y joan manuel angulo oliveros</t>
  </si>
  <si>
    <t>Realizar adición y prórroga del contrato n°.95  de 2018 suscrito entre la secretaría distrital de gobierno y ana maria lizcano narvaez</t>
  </si>
  <si>
    <t>Adición y prórroga del contrato no. 367 de 2018 suscrito entre la secretaría distrital de gobierno y diana carolina guerra urbina</t>
  </si>
  <si>
    <t>Realizar adición y prórroga del contrato n°110.  de 2018 suscrito entre la secretaría distrital de gobierno y mario solano puentes</t>
  </si>
  <si>
    <t>Realizar adición y prórroga del contrato n°93  de 2018 suscrito entre la secretaría distrital de gobierno e ivonne astrid rave</t>
  </si>
  <si>
    <t>Realizar adición y prórroga del contrato n°.242  de 2018 suscrito entre la secretaría distrital de gobierno y edwin orlando leon montero</t>
  </si>
  <si>
    <t>SEPTIEMBRE</t>
  </si>
  <si>
    <t>C.A. 720</t>
  </si>
  <si>
    <t>C.P.S 342</t>
  </si>
  <si>
    <t>C.P.S 369</t>
  </si>
  <si>
    <t>C.P.S 265</t>
  </si>
  <si>
    <t>C.P.S 403</t>
  </si>
  <si>
    <t>C.P.S 189</t>
  </si>
  <si>
    <t>C.P.S 262</t>
  </si>
  <si>
    <t>C.P.S 361</t>
  </si>
  <si>
    <t>C.P.S 331</t>
  </si>
  <si>
    <t>C.P.S 344</t>
  </si>
  <si>
    <t>C.P.S 510</t>
  </si>
  <si>
    <t>C.P.S 343</t>
  </si>
  <si>
    <t>Adición y prorroga del contrato no. 182 de 2018 suscrito por la secretaría distrital de gobierno y nelson gilberto tuntaquimba quinche</t>
  </si>
  <si>
    <t>Adición y prorroga del contrato no. 295 de 2018 suscrito por la secretaría distrital de gobierno y eliana del pilar gonzalez dagua</t>
  </si>
  <si>
    <t>Realizar adición y prórroga del contrato n°. 243 de 2018 suscrito entre la secretaría distrital de gobierno y yismar  salas araujo</t>
  </si>
  <si>
    <t>Adición y prorroga del contrato no. 517 de 2018 suscrito por la secretaría distrital de gobierno y carmen andrea castro hernandez</t>
  </si>
  <si>
    <t>Jonh Jak Becerra Palacios</t>
  </si>
  <si>
    <t>Realizar adición y prórroga del contrato n°.570  de 2018 suscrito entre la secretaría distrital de gobierno y patricia eugenia carrera diaz</t>
  </si>
  <si>
    <t>Realizar adición y prórroga del contrato n°. 574 de 2018 suscrito entre la secretaría distrital de gobierno y sebastian david rodriguez luna</t>
  </si>
  <si>
    <t>Realizar la adición y prorroga del contrato no. 638 de 2018 suscrito por la secretaría distrital de gobierno y yenifer catherin moreno arias</t>
  </si>
  <si>
    <t>Realizar la adición y prorroga del contrato no. 569 de 2018 suscrito por la secretaría distrital de gobierno y laura milena negrete londoño</t>
  </si>
  <si>
    <t>Realizar la adición y prorroga del contrato no. 572 de 2018 suscrito por la secretaría distrital de gobierno y luz andrea ardila ariza</t>
  </si>
  <si>
    <t>Realizar adición y prórroga del contrato n° 528  de 2018 suscrito entre la secretaría distrital de gobierno y linda gissela chacón ortiz</t>
  </si>
  <si>
    <t>Realizar adición y prórroga del contrato n°499.  de 2018 suscrito entre la secretaría distrital de gobierno y sayra guinette aldana hernandez</t>
  </si>
  <si>
    <t>Realizar adición y prórroga del contrato de prestacion de servicios de apoyo a la gestion n°.312  de 2018</t>
  </si>
  <si>
    <t>Prestar los servicios profesionales en fotografia, para el cubrimiento de eventos de la secretaria distrital de gobierno y sus dependencias</t>
  </si>
  <si>
    <t>Adición y prorroga del contrato no. 67 de 2018 suscrito por la secretaria distrital de gobierno y juan carlos rodriguez guzman</t>
  </si>
  <si>
    <t>Realizar adición y prórroga del contrato n°378  de 2018 suscrito entre la secretaría distrital de gobierno y rafael ricardo beltran guerrero</t>
  </si>
  <si>
    <t>Realizar adición y prórroga del contrato n°640  de 2018 suscrito entre la secretaría distrital de gobierno y nancy hellevid gutierrez rodriguez</t>
  </si>
  <si>
    <t>Realizar la adición y prorroga del contrato no. 484 de 2018 suscrito por la secretaría distrital de gobierno y olga milena corzo estepa</t>
  </si>
  <si>
    <t>Realizar la adición y prorroga del contrato no. 485 de 2018 suscrito por la secretaría distrital de gobierno y sindy julieth tovar torres</t>
  </si>
  <si>
    <t>Realizar adición y prórroga del contrato n°. 469 de 2018 suscrito entre la secretaría distrital de gobierno y juan manuel rodriguez parra</t>
  </si>
  <si>
    <t>Pablo Andres Carvajal Ramirez</t>
  </si>
  <si>
    <t>Adición y prorroga del contrato no. 221 de 2018 suscrito por la secretaría distrital de gobierno y himelda viviana camacho buitrago cedido a cindy catherine romero medina</t>
  </si>
  <si>
    <t>Adición y prorroga del contrato no. 241 de 2018 suscrito por la secretaría distrital de gobierno y  gina paola benavides galindo cedido a ricardo  andres zúñiga tello</t>
  </si>
  <si>
    <t>Realizar la adición y prorroga del contrato no. 217 de 2018 suscrito por la secretaría distrital de gobierno y mabel rocio bravo leon</t>
  </si>
  <si>
    <t>Realizar la adición y prorroga del contrato no. 195 de 2018 suscrito por la secretaría distrital de gobierno y javier bautista perdomo</t>
  </si>
  <si>
    <t>Realizar la adición y prorroga del contrato no. 507 de 2018 suscrito por la secretaría distrital de gobierno y edgar  forero granados</t>
  </si>
  <si>
    <t>Realizar la adición y prorroga del contrato no. 520 de 2018 suscrito por la secretaría distrital de gobierno y mauricio  sotelo orduña</t>
  </si>
  <si>
    <t>Realizar la adición y prorroga del contrato no. 471 de 2018 suscrito por la secretaría distrital de gobierno y franz edwar rojas montañez</t>
  </si>
  <si>
    <t>Realizar la adición y prorroga del contrato no. 416 de 2018 suscrito por la secretaría distrital de gobierno y ana mercedes orjuela rodriguez</t>
  </si>
  <si>
    <t>Realizar la adición y prorroga del contrato no. 455 de 2018 suscrito por la secretaría distrital de gobierno y zulma gineth ramos ramirez</t>
  </si>
  <si>
    <t>R.A 59</t>
  </si>
  <si>
    <t>Adición y prorroga del contrato no. 398 de 2018 suscrito por la secretaría distrital de gobierno y juan carlos hoyos robayo</t>
  </si>
  <si>
    <t>Prestar los servicios profesionales a la subsecretaría de gestión local para realizar el seguimiento técnico a los consejos locales de gobierno, a las instancias de coordinación, a los certificados de inexistencia de personal y a la implementación del modelo de gestión local.</t>
  </si>
  <si>
    <t>Adición y prórroga del contrato no. 301 de 2018 suscrito entre la secretaría distrital de gobierno y fernandez gutierrez de piñeres tomas</t>
  </si>
  <si>
    <t>Adición y prórroga del contrato no. 302 de 2018 suscrito entre la secretaría distrital de gobierno y andres guillermo  maestre araujo</t>
  </si>
  <si>
    <t>Pago de la nómina general de septiembre de 2018 (planta de inversión)</t>
  </si>
  <si>
    <t>Sandra Patricia Salguero Celis</t>
  </si>
  <si>
    <t>Prestar los servicios de apoyo a la gestión en la dirección para la gestión policiva de la secretaria distrital de gobierno, en la verificación, clasificación, organización, cargue en aplicativos y digitalización de la documentación que soporta las actuaciones administrativas existentes en las alcaldías locales</t>
  </si>
  <si>
    <t>Adición y prorroga del contrato no. 297 de 2018 suscrito por la secretaría distrital de gobierno y david eduardo arana galvis</t>
  </si>
  <si>
    <t>C.P.S 93</t>
  </si>
  <si>
    <t>C.P.S 242</t>
  </si>
  <si>
    <t>Comprobante de pago de servicio publico de codensa s.a. esp  n°.163857029-9predio ubicado en la kr 3 n° 30a sur  06 - confiaperiodo facturado del 02 de agosto   al 04 de septiembre de 2018total a pagar $193.800</t>
  </si>
  <si>
    <t>Realizar la adición y prorroga del contrato no. 518 de 2018 suscrito por la secretaría distrital de gobierno y  yuvi alejandra velandia hidalgo</t>
  </si>
  <si>
    <t>Factura de servicio publico de promoambiental distrito s.a.s e.s.p con n°.3669676servicio de aseopredio ubicado en la kr 3 30a sur 06 - confiaperiodo facturado del 12 de febrero al 30 de abril de 2018total a pagar $68.100</t>
  </si>
  <si>
    <t>Factura de servicio publico de acueducto agua alcantarillado y aseo de bogota s.a. esp con n°.26090047916servicio de aseopredio ubicado en la cl 9 4 70 - confiaperiodo facturado del 16 de junio al 15 de agosto de 2018total a pagar $381.628</t>
  </si>
  <si>
    <t>Factura de servicio publico de acueducto agua alcantarillado y aseo de bogota s.a. esp con n°.42363301211predio ubicado en la cl 9 9 60 - confiaperiodo facturado del 14 de junio  al 13 de agosto de 2018total a pagar $391.620</t>
  </si>
  <si>
    <t>COMPROBANTE 1638570299</t>
  </si>
  <si>
    <t>FACTURA 3669676</t>
  </si>
  <si>
    <t>FACTURA 2609004791</t>
  </si>
  <si>
    <t>FACTURA 4236330121</t>
  </si>
  <si>
    <t>Promoambiental Distrito S A S Esp</t>
  </si>
  <si>
    <t>Realizar la adición y prorroga del contrato no. 433 de 2018 suscrito por la secretaría distrital de gobierno y fanny edilia ariza ariza</t>
  </si>
  <si>
    <t>Realizar la adición y prorroga del contrato no. 287 de 2018 suscrito por la secretaría distrital de gobierno y jorge augusto rey prieto</t>
  </si>
  <si>
    <t>Realizar la adición y prorroga del contrato no. 316 de 2018 suscrito por la secretaría distrital de gobierno y andres  felipe duque paez</t>
  </si>
  <si>
    <t>Realizar la adición y prorroga del contrato no. 319 de 2018 suscrito por la secretaría distrital de gobierno y hernan david bonet martinez</t>
  </si>
  <si>
    <t>Realizar la adición y prorroga del contrato no. 34 de 2018 suscrito por la secretaría distrital de gobierno y miguel angel vargas medina</t>
  </si>
  <si>
    <t>Realizar la adición y prorroga del contrato no. 533 de 2018 suscrito por la secretaría distrital de gobierno y luis fernando caicedo díaz</t>
  </si>
  <si>
    <t>Prestar servicios profesionales para la planificación y ejecución de las actividades que permitan evaluar la eficiencia, eficacia y efectividad del sistema de control interno en las dependencias que conforman la secretaría distrital de gobierno</t>
  </si>
  <si>
    <t>Realizar adición y prórroga del contrato n°.619  de 2018 suscrito entre la secretaría distrital de gobierno y jackson daniel calderon</t>
  </si>
  <si>
    <t>O.C 725</t>
  </si>
  <si>
    <t>Realizar la adquisición de licenciamiento de productos microsoft y renovación de suscripción de microsoft azure para acceder, implementar y administrar servicios y servidores en virtuales, a través del acuerdo marco - cce-578-2017</t>
  </si>
  <si>
    <t>Ut Soluciones Microsoft 2017</t>
  </si>
  <si>
    <t>Dirección de Tecnología e Información</t>
  </si>
  <si>
    <t>Adquirir, instalar, configurar e implementar una solución de red inalámbrica para nivel central de la secretaria distrital de gobierno</t>
  </si>
  <si>
    <t>Realizar adición y prórroga del contrato no. 339 de 2018 suscrito entre la secretaría distrital de gobierno juan camilo charry uribe cedido a yeniffer paola matta reyes</t>
  </si>
  <si>
    <t>Realizar adición y prórroga del contrato no. 299 de 2018 suscrito entre la secretaría distrital de gobierno y diego hernan daza hurtado cedido a mario antonio oyola villadiego</t>
  </si>
  <si>
    <t>Realizar la adición y prorroga del contrato no. 415 de 2018 suscrito por la secretaría distrital de gobierno y  luz amparo sierra rojas</t>
  </si>
  <si>
    <t>Realizar la adición y prórroga del contrato no. 535 de 2018 suscrito por la secretaría distrital de gobierno y luis  rodrigo mahecha rangel</t>
  </si>
  <si>
    <t>Realizar adición y prórroga del contrato no. 368 de 2018 suscrito entre la secretaría distrital de gobierno y nicolas augusto cañon murillo</t>
  </si>
  <si>
    <t>Realizar la adición y prorroga del contrato no. 583 de 2018 suscrito con la secretaría distrital de gobierno y leonardo alberto roldan landinez</t>
  </si>
  <si>
    <t>Realizar la adición y prorroga del contrato no. 637 de 2018 suscrito con la secretaría distrital de gobierno y leidy stephanie estrada vera</t>
  </si>
  <si>
    <t>Adición y prorroga del contrato no. 643 de 2018 suscrito por la secretaría distrital de gobierno y laura paola vanegas vanegas</t>
  </si>
  <si>
    <t>Adición y prorroga del contrato no. 653 de 2018 suscrito por la secretaría distrital de gobierno y luis antonio medrano caceres a osiris marina garcia peñaranda</t>
  </si>
  <si>
    <t>C.P.S 200</t>
  </si>
  <si>
    <t>Realizar la adición y prorroga del contrato no. 200 de 2018 suscrito por la secretaría distrital de gobierno y karen pinzon ariza cedido a michel javier mora santana</t>
  </si>
  <si>
    <t>Adición y prorroga del contrato no. 458 de 2018 suscrito por la secretaría distrital de gobierno y alvaro fabian alejo martinez</t>
  </si>
  <si>
    <t>Realizar adición y prórroga del contrato n°.519  de 2018 suscrito entre la secretaría distrital de gobierno y lucia  suarez camargo</t>
  </si>
  <si>
    <t>Prestar servicios profesionales en la dirección de derechos humanos para formular la política pública distrital de derechos humanos.</t>
  </si>
  <si>
    <t>Prestar servicios de apoyo a la gestión en la dirección de convivencia y diálogo social para la implementación de las iniciativas y la territorialización de las acciones misionales y estratégicas a cargo de la dirección.</t>
  </si>
  <si>
    <t>Prestar servicios de apoyo a la gestión en la subdirección de asuntos étnicos para apoyar la implementación de las estrategias de territorialización de asuntos étnicos con énfasis en los planes de acciones afirmativa.</t>
  </si>
  <si>
    <t>C.P.S 727</t>
  </si>
  <si>
    <t>Fanny Julyana Moreno Cortes</t>
  </si>
  <si>
    <t>Prestar servicios profesionales en temas audiovisuales, para el cubrimiento de eventos e insumos para campañas de divulgación de la secretaria distrital de gobierno y sus dependencias.</t>
  </si>
  <si>
    <t>C.P.S 730</t>
  </si>
  <si>
    <t>Prestar los servicios profesionales en la dirección de tecnología e información para llevar a cabo la construcción, soporte y mantenimiento de las aplicaciones requeridas por la secretaría distrital de gobierno, enmarcadas dentro de las etapas de análisis, diseño, desarrollo e implementación de sistemas de información, bajo plataforma de desarrollo php</t>
  </si>
  <si>
    <t>Diego Enrique Rodriguez Delgado</t>
  </si>
  <si>
    <t>Adición y prórroga del contrato no. 502 de 2018 suscrito entre la secretaría distrital de gobierno y carlos andres sedano niño cedido a gustavo adolfo bustamante murcia</t>
  </si>
  <si>
    <t>Prestar los servicios de apoyo a la gestión en la gestión administrativa y documental que permitan el fortalecimiento institucional de las inspecciones de policía y/o las alcaldías locales, especialmente para dar aplicabilidad al código nacional de policía.</t>
  </si>
  <si>
    <t>Prestar los servicios profesionales para apoyar jurídicamente a la subsecretaría de gestión local en los diferentes procesos de recuperación de bienes inmuebles ocupados ilegalmente, de acuerdo con las estrategias y protocolos establecidos</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</si>
  <si>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marco del proceso de depuración e impulso procesal de actuaciones administrativas.</t>
  </si>
  <si>
    <t>Prestar los servicios profesionales para el acompañamiento y seguimiento de las políticas y planes proyectados por la administración distrital para el fortalecimiento de la capacidad institucional de las alcaldías locales</t>
  </si>
  <si>
    <t>Prestar los servicios de apoyo a la gestión para la implementación, acompañamiento y seguimiento de las políticas, planes y proyectos formulados por la administración distrital para el fortalecimiento de la capacidad institucional de las alcaldías locales</t>
  </si>
  <si>
    <t>Prestar servicios profesionales especializados para apoyar jurídicamente la implementación estratégica del modelo de gestión local, articulando  con la dirección jurídica de la secretaría distrital de gobierno,  el seguimiento a los fallos judiciales, acciones populares, de grupo y de cumplimiento, en las cuales se encuentren vinculadas las alcaldías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</si>
</sst>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171" formatCode="_(* #,##0.00_);_(* \(#,##0.00\);_(* &quot;-&quot;??_);_(@_)"/>
    <numFmt numFmtId="178" formatCode="_-* #,##0.00\ _P_t_s_-;\-* #,##0.00\ _P_t_s_-;_-* &quot;-&quot;??\ _P_t_s_-;_-@_-"/>
    <numFmt numFmtId="179" formatCode="_-* #,##0.00\ &quot;€&quot;_-;\-* #,##0.00\ &quot;€&quot;_-;_-* &quot;-&quot;??\ &quot;€&quot;_-;_-@_-"/>
    <numFmt numFmtId="180" formatCode="_-* #,##0\ _P_t_s_-;\-* #,##0\ _P_t_s_-;_-* &quot;-&quot;??\ _P_t_s_-;_-@_-"/>
    <numFmt numFmtId="186" formatCode="&quot;C.P.S &quot;###"/>
    <numFmt numFmtId="188" formatCode="&quot;FACTURA&quot;\ ######"/>
    <numFmt numFmtId="189" formatCode="&quot;O.C.&quot;###"/>
    <numFmt numFmtId="190" formatCode="&quot;C.P.S&quot;\ ######"/>
    <numFmt numFmtId="191" formatCode="&quot;C.P.S.&quot;###"/>
    <numFmt numFmtId="193" formatCode="&quot;C.P.S&quot;\ ###"/>
  </numFmts>
  <fonts count="44" x14ac:knownFonts="1">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name val="Garamond"/>
      <family val="1"/>
    </font>
    <font>
      <b/>
      <sz val="11"/>
      <name val="Garamond"/>
      <family val="1"/>
    </font>
    <font>
      <sz val="11"/>
      <name val="Garamond"/>
      <family val="1"/>
    </font>
    <font>
      <b/>
      <sz val="10"/>
      <name val="Garamond"/>
      <family val="1"/>
    </font>
    <font>
      <sz val="10"/>
      <name val="Garamond"/>
      <family val="1"/>
    </font>
    <font>
      <b/>
      <sz val="12"/>
      <name val="Garamond"/>
      <family val="1"/>
    </font>
    <font>
      <sz val="11"/>
      <color indexed="8"/>
      <name val="Garamond"/>
      <family val="1"/>
    </font>
    <font>
      <sz val="10"/>
      <name val="Arial"/>
      <family val="2"/>
    </font>
    <font>
      <sz val="8"/>
      <name val="Garamond"/>
      <family val="1"/>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Garamond"/>
      <family val="1"/>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99CCFF"/>
        <bgColor indexed="64"/>
      </patternFill>
    </fill>
    <fill>
      <patternFill patternType="solid">
        <fgColor rgb="FFFFFF99"/>
        <bgColor indexed="64"/>
      </patternFill>
    </fill>
    <fill>
      <patternFill patternType="solid">
        <fgColor rgb="FFFF99CC"/>
        <bgColor indexed="64"/>
      </patternFill>
    </fill>
    <fill>
      <patternFill patternType="solid">
        <fgColor rgb="FFFFCC00"/>
        <bgColor indexed="64"/>
      </patternFill>
    </fill>
    <fill>
      <patternFill patternType="solid">
        <fgColor rgb="FFFFCCFF"/>
        <bgColor indexed="64"/>
      </patternFill>
    </fill>
    <fill>
      <patternFill patternType="solid">
        <fgColor rgb="FFCCFFFF"/>
        <bgColor indexed="64"/>
      </patternFill>
    </fill>
    <fill>
      <patternFill patternType="solid">
        <fgColor rgb="FFCCCC00"/>
        <bgColor indexed="64"/>
      </patternFill>
    </fill>
    <fill>
      <patternFill patternType="solid">
        <fgColor rgb="FFCC99FF"/>
        <bgColor indexed="64"/>
      </patternFill>
    </fill>
    <fill>
      <patternFill patternType="solid">
        <fgColor theme="3" tint="0.79998168889431442"/>
        <bgColor indexed="64"/>
      </patternFill>
    </fill>
    <fill>
      <patternFill patternType="solid">
        <fgColor rgb="FFFFCC99"/>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387">
    <xf numFmtId="0" fontId="0" fillId="0" borderId="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 fillId="2"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 fillId="3"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 fillId="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 fillId="6"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 fillId="7"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8"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9"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 fillId="10"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 fillId="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 fillId="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 fillId="11"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9" borderId="0" applyNumberFormat="0" applyBorder="0" applyAlignment="0" applyProtection="0"/>
    <xf numFmtId="0" fontId="29" fillId="41" borderId="0" applyNumberFormat="0" applyBorder="0" applyAlignment="0" applyProtection="0"/>
    <xf numFmtId="0" fontId="3" fillId="10" borderId="0" applyNumberFormat="0" applyBorder="0" applyAlignment="0" applyProtection="0"/>
    <xf numFmtId="0" fontId="29" fillId="42" borderId="0" applyNumberFormat="0" applyBorder="0" applyAlignment="0" applyProtection="0"/>
    <xf numFmtId="0" fontId="3" fillId="13" borderId="0" applyNumberFormat="0" applyBorder="0" applyAlignment="0" applyProtection="0"/>
    <xf numFmtId="0" fontId="29" fillId="43" borderId="0" applyNumberFormat="0" applyBorder="0" applyAlignment="0" applyProtection="0"/>
    <xf numFmtId="0" fontId="3" fillId="14" borderId="0" applyNumberFormat="0" applyBorder="0" applyAlignment="0" applyProtection="0"/>
    <xf numFmtId="0" fontId="29" fillId="4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30" fillId="45" borderId="25" applyNumberFormat="0" applyAlignment="0" applyProtection="0"/>
    <xf numFmtId="0" fontId="5" fillId="16" borderId="1" applyNumberFormat="0" applyAlignment="0" applyProtection="0"/>
    <xf numFmtId="0" fontId="31" fillId="46" borderId="26" applyNumberFormat="0" applyAlignment="0" applyProtection="0"/>
    <xf numFmtId="0" fontId="6" fillId="17" borderId="2" applyNumberFormat="0" applyAlignment="0" applyProtection="0"/>
    <xf numFmtId="0" fontId="32" fillId="0" borderId="27" applyNumberFormat="0" applyFill="0" applyAlignment="0" applyProtection="0"/>
    <xf numFmtId="0" fontId="7" fillId="0" borderId="3" applyNumberFormat="0" applyFill="0" applyAlignment="0" applyProtection="0"/>
    <xf numFmtId="0" fontId="33" fillId="0" borderId="0" applyNumberFormat="0" applyFill="0" applyBorder="0" applyAlignment="0" applyProtection="0"/>
    <xf numFmtId="0" fontId="8" fillId="0" borderId="0" applyNumberFormat="0" applyFill="0" applyBorder="0" applyAlignment="0" applyProtection="0"/>
    <xf numFmtId="0" fontId="29" fillId="47" borderId="0" applyNumberFormat="0" applyBorder="0" applyAlignment="0" applyProtection="0"/>
    <xf numFmtId="0" fontId="3" fillId="18" borderId="0" applyNumberFormat="0" applyBorder="0" applyAlignment="0" applyProtection="0"/>
    <xf numFmtId="0" fontId="29" fillId="48" borderId="0" applyNumberFormat="0" applyBorder="0" applyAlignment="0" applyProtection="0"/>
    <xf numFmtId="0" fontId="3" fillId="19" borderId="0" applyNumberFormat="0" applyBorder="0" applyAlignment="0" applyProtection="0"/>
    <xf numFmtId="0" fontId="29" fillId="49" borderId="0" applyNumberFormat="0" applyBorder="0" applyAlignment="0" applyProtection="0"/>
    <xf numFmtId="0" fontId="3" fillId="20" borderId="0" applyNumberFormat="0" applyBorder="0" applyAlignment="0" applyProtection="0"/>
    <xf numFmtId="0" fontId="29" fillId="50" borderId="0" applyNumberFormat="0" applyBorder="0" applyAlignment="0" applyProtection="0"/>
    <xf numFmtId="0" fontId="3" fillId="13" borderId="0" applyNumberFormat="0" applyBorder="0" applyAlignment="0" applyProtection="0"/>
    <xf numFmtId="0" fontId="29" fillId="51" borderId="0" applyNumberFormat="0" applyBorder="0" applyAlignment="0" applyProtection="0"/>
    <xf numFmtId="0" fontId="3" fillId="14" borderId="0" applyNumberFormat="0" applyBorder="0" applyAlignment="0" applyProtection="0"/>
    <xf numFmtId="0" fontId="29" fillId="52" borderId="0" applyNumberFormat="0" applyBorder="0" applyAlignment="0" applyProtection="0"/>
    <xf numFmtId="0" fontId="3" fillId="21" borderId="0" applyNumberFormat="0" applyBorder="0" applyAlignment="0" applyProtection="0"/>
    <xf numFmtId="0" fontId="34" fillId="53" borderId="25" applyNumberFormat="0" applyAlignment="0" applyProtection="0"/>
    <xf numFmtId="0" fontId="9" fillId="7" borderId="1" applyNumberFormat="0" applyAlignment="0" applyProtection="0"/>
    <xf numFmtId="0" fontId="35" fillId="54" borderId="0" applyNumberFormat="0" applyBorder="0" applyAlignment="0" applyProtection="0"/>
    <xf numFmtId="0" fontId="10" fillId="3" borderId="0" applyNumberFormat="0" applyBorder="0" applyAlignment="0" applyProtection="0"/>
    <xf numFmtId="178" fontId="1" fillId="0" borderId="0" applyFont="0" applyFill="0" applyBorder="0" applyAlignment="0" applyProtection="0"/>
    <xf numFmtId="41" fontId="26" fillId="0" borderId="0" applyFont="0" applyFill="0" applyBorder="0" applyAlignment="0" applyProtection="0"/>
    <xf numFmtId="171" fontId="28" fillId="0" borderId="0" applyFont="0" applyFill="0" applyBorder="0" applyAlignment="0" applyProtection="0"/>
    <xf numFmtId="171" fontId="2" fillId="0" borderId="0" applyFont="0" applyFill="0" applyBorder="0" applyAlignment="0" applyProtection="0"/>
    <xf numFmtId="179" fontId="1" fillId="0" borderId="0" applyFont="0" applyFill="0" applyBorder="0" applyAlignment="0" applyProtection="0"/>
    <xf numFmtId="0" fontId="36" fillId="55" borderId="0" applyNumberFormat="0" applyBorder="0" applyAlignment="0" applyProtection="0"/>
    <xf numFmtId="0" fontId="11" fillId="22"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1" fillId="23" borderId="5"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37" fillId="45" borderId="29" applyNumberFormat="0" applyAlignment="0" applyProtection="0"/>
    <xf numFmtId="0" fontId="12" fillId="16" borderId="6" applyNumberFormat="0" applyAlignment="0" applyProtection="0"/>
    <xf numFmtId="0" fontId="38" fillId="0" borderId="0" applyNumberFormat="0" applyFill="0" applyBorder="0" applyAlignment="0" applyProtection="0"/>
    <xf numFmtId="0" fontId="13" fillId="0" borderId="0" applyNumberFormat="0" applyFill="0" applyBorder="0" applyAlignment="0" applyProtection="0"/>
    <xf numFmtId="0" fontId="39" fillId="0" borderId="0" applyNumberFormat="0" applyFill="0" applyBorder="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15" fillId="0" borderId="4" applyNumberFormat="0" applyFill="0" applyAlignment="0" applyProtection="0"/>
    <xf numFmtId="0" fontId="41" fillId="0" borderId="30" applyNumberFormat="0" applyFill="0" applyAlignment="0" applyProtection="0"/>
    <xf numFmtId="0" fontId="16" fillId="0" borderId="7" applyNumberFormat="0" applyFill="0" applyAlignment="0" applyProtection="0"/>
    <xf numFmtId="0" fontId="33" fillId="0" borderId="31" applyNumberFormat="0" applyFill="0" applyAlignment="0" applyProtection="0"/>
    <xf numFmtId="0" fontId="8" fillId="0" borderId="8" applyNumberFormat="0" applyFill="0" applyAlignment="0" applyProtection="0"/>
    <xf numFmtId="0" fontId="17" fillId="0" borderId="0" applyNumberFormat="0" applyFill="0" applyBorder="0" applyAlignment="0" applyProtection="0"/>
    <xf numFmtId="0" fontId="42" fillId="0" borderId="32" applyNumberFormat="0" applyFill="0" applyAlignment="0" applyProtection="0"/>
    <xf numFmtId="0" fontId="18" fillId="0" borderId="9" applyNumberFormat="0" applyFill="0" applyAlignment="0" applyProtection="0"/>
  </cellStyleXfs>
  <cellXfs count="219">
    <xf numFmtId="0" fontId="0" fillId="0" borderId="0" xfId="0"/>
    <xf numFmtId="0" fontId="20" fillId="24" borderId="0" xfId="0" applyFont="1" applyFill="1"/>
    <xf numFmtId="0" fontId="21" fillId="24" borderId="0" xfId="0" applyFont="1" applyFill="1"/>
    <xf numFmtId="0" fontId="21" fillId="0" borderId="0" xfId="0" applyFont="1"/>
    <xf numFmtId="17" fontId="20" fillId="24" borderId="0" xfId="0" quotePrefix="1" applyNumberFormat="1" applyFont="1" applyFill="1" applyAlignment="1">
      <alignment horizontal="right" vertical="center"/>
    </xf>
    <xf numFmtId="0" fontId="21" fillId="24" borderId="10" xfId="0" applyFont="1" applyFill="1" applyBorder="1"/>
    <xf numFmtId="17" fontId="20" fillId="24" borderId="10" xfId="0" quotePrefix="1" applyNumberFormat="1" applyFont="1" applyFill="1" applyBorder="1" applyAlignment="1">
      <alignment horizontal="right" vertical="center"/>
    </xf>
    <xf numFmtId="0" fontId="21" fillId="24" borderId="11" xfId="0" applyFont="1" applyFill="1" applyBorder="1"/>
    <xf numFmtId="0" fontId="21" fillId="24" borderId="12" xfId="0" applyFont="1" applyFill="1" applyBorder="1"/>
    <xf numFmtId="0" fontId="21" fillId="24" borderId="13" xfId="0" applyFont="1" applyFill="1" applyBorder="1"/>
    <xf numFmtId="0" fontId="21" fillId="24" borderId="14" xfId="0" applyFont="1" applyFill="1" applyBorder="1"/>
    <xf numFmtId="0" fontId="21" fillId="24" borderId="15" xfId="0" applyFont="1" applyFill="1" applyBorder="1"/>
    <xf numFmtId="4" fontId="21" fillId="24" borderId="15" xfId="0" applyNumberFormat="1" applyFont="1" applyFill="1" applyBorder="1" applyProtection="1">
      <protection locked="0"/>
    </xf>
    <xf numFmtId="4" fontId="21" fillId="24" borderId="13" xfId="0" applyNumberFormat="1" applyFont="1" applyFill="1" applyBorder="1" applyProtection="1">
      <protection locked="0"/>
    </xf>
    <xf numFmtId="0" fontId="21" fillId="24" borderId="13" xfId="0" applyFont="1" applyFill="1" applyBorder="1" applyAlignment="1">
      <alignment horizontal="right" vertical="center"/>
    </xf>
    <xf numFmtId="15" fontId="21" fillId="24" borderId="11" xfId="0" applyNumberFormat="1" applyFont="1" applyFill="1" applyBorder="1" applyAlignment="1">
      <alignment horizontal="center"/>
    </xf>
    <xf numFmtId="0" fontId="21" fillId="24" borderId="16" xfId="0" applyFont="1" applyFill="1" applyBorder="1"/>
    <xf numFmtId="0" fontId="21" fillId="24" borderId="0" xfId="0" applyFont="1" applyFill="1" applyBorder="1"/>
    <xf numFmtId="4" fontId="21" fillId="24" borderId="0" xfId="0" applyNumberFormat="1" applyFont="1" applyFill="1" applyBorder="1" applyProtection="1">
      <protection locked="0"/>
    </xf>
    <xf numFmtId="4" fontId="21" fillId="24" borderId="16" xfId="0" applyNumberFormat="1" applyFont="1" applyFill="1" applyBorder="1" applyProtection="1">
      <protection locked="0"/>
    </xf>
    <xf numFmtId="3" fontId="21" fillId="24" borderId="16" xfId="0" applyNumberFormat="1" applyFont="1" applyFill="1" applyBorder="1" applyAlignment="1" applyProtection="1">
      <alignment horizontal="right" vertical="center"/>
      <protection locked="0"/>
    </xf>
    <xf numFmtId="4" fontId="21" fillId="24" borderId="14" xfId="0" applyNumberFormat="1" applyFont="1" applyFill="1" applyBorder="1" applyProtection="1">
      <protection locked="0"/>
    </xf>
    <xf numFmtId="0" fontId="21" fillId="24" borderId="14" xfId="0" applyFont="1" applyFill="1" applyBorder="1" applyAlignment="1">
      <alignment horizontal="left"/>
    </xf>
    <xf numFmtId="0" fontId="21" fillId="24" borderId="16" xfId="0" applyFont="1" applyFill="1" applyBorder="1" applyAlignment="1">
      <alignment horizontal="center"/>
    </xf>
    <xf numFmtId="0" fontId="21" fillId="24" borderId="14" xfId="0" applyFont="1" applyFill="1" applyBorder="1" applyAlignment="1">
      <alignment horizontal="center"/>
    </xf>
    <xf numFmtId="0" fontId="21" fillId="24" borderId="17" xfId="0" applyFont="1" applyFill="1" applyBorder="1"/>
    <xf numFmtId="0" fontId="21" fillId="24" borderId="18" xfId="0" applyFont="1" applyFill="1" applyBorder="1"/>
    <xf numFmtId="3" fontId="20" fillId="24" borderId="19" xfId="0" applyNumberFormat="1" applyFont="1" applyFill="1" applyBorder="1" applyAlignment="1" applyProtection="1">
      <alignment horizontal="right" vertical="center"/>
      <protection locked="0"/>
    </xf>
    <xf numFmtId="4" fontId="21" fillId="24" borderId="20" xfId="0" applyNumberFormat="1" applyFont="1" applyFill="1" applyBorder="1" applyProtection="1">
      <protection locked="0"/>
    </xf>
    <xf numFmtId="4" fontId="21" fillId="24" borderId="21" xfId="0" applyNumberFormat="1" applyFont="1" applyFill="1" applyBorder="1" applyProtection="1">
      <protection locked="0"/>
    </xf>
    <xf numFmtId="3" fontId="21" fillId="24" borderId="18" xfId="0" applyNumberFormat="1" applyFont="1" applyFill="1" applyBorder="1"/>
    <xf numFmtId="0" fontId="21" fillId="24" borderId="19" xfId="0" applyFont="1" applyFill="1" applyBorder="1"/>
    <xf numFmtId="0" fontId="20" fillId="24" borderId="22" xfId="0" applyFont="1" applyFill="1" applyBorder="1" applyAlignment="1">
      <alignment horizontal="center" vertical="justify"/>
    </xf>
    <xf numFmtId="15" fontId="21" fillId="24" borderId="14" xfId="0" applyNumberFormat="1" applyFont="1" applyFill="1" applyBorder="1" applyAlignment="1">
      <alignment horizontal="center"/>
    </xf>
    <xf numFmtId="0" fontId="21" fillId="24" borderId="11" xfId="0" applyFont="1" applyFill="1" applyBorder="1" applyAlignment="1">
      <alignment horizontal="center"/>
    </xf>
    <xf numFmtId="3" fontId="21" fillId="24" borderId="11" xfId="0" applyNumberFormat="1" applyFont="1" applyFill="1" applyBorder="1" applyAlignment="1" applyProtection="1">
      <alignment horizontal="right" vertical="center"/>
      <protection locked="0"/>
    </xf>
    <xf numFmtId="0" fontId="21" fillId="24" borderId="11" xfId="0" applyFont="1" applyFill="1" applyBorder="1" applyAlignment="1">
      <alignment horizontal="left"/>
    </xf>
    <xf numFmtId="15" fontId="21" fillId="57" borderId="11" xfId="0" applyNumberFormat="1" applyFont="1" applyFill="1" applyBorder="1" applyAlignment="1">
      <alignment horizontal="center"/>
    </xf>
    <xf numFmtId="0" fontId="21" fillId="57" borderId="11" xfId="0" applyFont="1" applyFill="1" applyBorder="1" applyAlignment="1">
      <alignment horizontal="left"/>
    </xf>
    <xf numFmtId="0" fontId="21" fillId="57" borderId="11" xfId="0" applyFont="1" applyFill="1" applyBorder="1" applyAlignment="1">
      <alignment horizontal="center"/>
    </xf>
    <xf numFmtId="0" fontId="21" fillId="57" borderId="0" xfId="0" applyFont="1" applyFill="1" applyBorder="1"/>
    <xf numFmtId="0" fontId="21" fillId="57" borderId="14" xfId="0" applyFont="1" applyFill="1" applyBorder="1" applyAlignment="1">
      <alignment horizontal="left"/>
    </xf>
    <xf numFmtId="0" fontId="21" fillId="57" borderId="16" xfId="0" applyFont="1" applyFill="1" applyBorder="1" applyAlignment="1">
      <alignment horizontal="center"/>
    </xf>
    <xf numFmtId="3" fontId="21" fillId="24" borderId="23" xfId="0" applyNumberFormat="1" applyFont="1" applyFill="1" applyBorder="1" applyAlignment="1">
      <alignment horizontal="right" vertical="center"/>
    </xf>
    <xf numFmtId="3" fontId="20" fillId="24" borderId="24" xfId="0" applyNumberFormat="1" applyFont="1" applyFill="1" applyBorder="1" applyAlignment="1" applyProtection="1">
      <alignment horizontal="right" vertical="center"/>
      <protection locked="0"/>
    </xf>
    <xf numFmtId="0" fontId="22" fillId="24" borderId="22" xfId="0" applyFont="1" applyFill="1" applyBorder="1" applyAlignment="1">
      <alignment horizontal="center" vertical="justify"/>
    </xf>
    <xf numFmtId="0" fontId="43" fillId="57" borderId="0" xfId="0" applyFont="1" applyFill="1"/>
    <xf numFmtId="0" fontId="43" fillId="57" borderId="0" xfId="305" applyFont="1" applyFill="1"/>
    <xf numFmtId="0" fontId="21" fillId="57" borderId="0" xfId="0" applyFont="1" applyFill="1"/>
    <xf numFmtId="0" fontId="20" fillId="24" borderId="13" xfId="0" applyFont="1" applyFill="1" applyBorder="1" applyAlignment="1">
      <alignment horizontal="center" vertical="center"/>
    </xf>
    <xf numFmtId="0" fontId="20" fillId="24" borderId="21" xfId="0" applyFont="1" applyFill="1" applyBorder="1" applyAlignment="1">
      <alignment horizontal="center" vertical="center"/>
    </xf>
    <xf numFmtId="0" fontId="20" fillId="24" borderId="22" xfId="0" applyFont="1" applyFill="1" applyBorder="1" applyAlignment="1">
      <alignment horizontal="center" vertical="center"/>
    </xf>
    <xf numFmtId="0" fontId="20" fillId="24" borderId="23" xfId="0" applyFont="1" applyFill="1" applyBorder="1" applyAlignment="1">
      <alignment horizontal="center" vertical="center"/>
    </xf>
    <xf numFmtId="4" fontId="21" fillId="24" borderId="18" xfId="0" applyNumberFormat="1" applyFont="1" applyFill="1" applyBorder="1"/>
    <xf numFmtId="3" fontId="21" fillId="24" borderId="16" xfId="0" applyNumberFormat="1" applyFont="1" applyFill="1" applyBorder="1"/>
    <xf numFmtId="0" fontId="23" fillId="24" borderId="0" xfId="0" applyFont="1" applyFill="1"/>
    <xf numFmtId="0" fontId="22" fillId="24" borderId="0" xfId="0" applyFont="1" applyFill="1" applyAlignment="1">
      <alignment vertical="center"/>
    </xf>
    <xf numFmtId="0" fontId="22" fillId="24" borderId="0" xfId="0" applyFont="1" applyFill="1"/>
    <xf numFmtId="17" fontId="22" fillId="24" borderId="0" xfId="0" quotePrefix="1" applyNumberFormat="1" applyFont="1" applyFill="1" applyBorder="1" applyAlignment="1">
      <alignment horizontal="right" vertical="center"/>
    </xf>
    <xf numFmtId="0" fontId="22" fillId="24" borderId="24" xfId="0" applyFont="1" applyFill="1" applyBorder="1" applyAlignment="1">
      <alignment horizontal="center" vertical="center"/>
    </xf>
    <xf numFmtId="0" fontId="22" fillId="25" borderId="24" xfId="0" applyFont="1" applyFill="1" applyBorder="1" applyAlignment="1">
      <alignment horizontal="center" vertical="center"/>
    </xf>
    <xf numFmtId="0" fontId="22" fillId="58" borderId="24" xfId="0" applyFont="1" applyFill="1" applyBorder="1" applyAlignment="1">
      <alignment horizontal="center" vertical="center" wrapText="1"/>
    </xf>
    <xf numFmtId="4" fontId="22" fillId="26" borderId="24" xfId="0" applyNumberFormat="1" applyFont="1" applyFill="1" applyBorder="1" applyAlignment="1" applyProtection="1">
      <alignment horizontal="center" vertical="center"/>
      <protection locked="0"/>
    </xf>
    <xf numFmtId="0" fontId="23" fillId="57" borderId="24" xfId="256" applyFont="1" applyFill="1" applyBorder="1" applyAlignment="1">
      <alignment horizontal="left" vertical="center" wrapText="1"/>
    </xf>
    <xf numFmtId="10" fontId="23" fillId="24" borderId="24" xfId="0" applyNumberFormat="1" applyFont="1" applyFill="1" applyBorder="1" applyAlignment="1" applyProtection="1">
      <alignment horizontal="center" vertical="center"/>
      <protection locked="0"/>
    </xf>
    <xf numFmtId="3" fontId="22" fillId="57" borderId="24" xfId="0" applyNumberFormat="1" applyFont="1" applyFill="1" applyBorder="1" applyAlignment="1" applyProtection="1">
      <alignment horizontal="right" vertical="center"/>
      <protection locked="0"/>
    </xf>
    <xf numFmtId="10" fontId="22" fillId="57" borderId="24" xfId="0" applyNumberFormat="1" applyFont="1" applyFill="1" applyBorder="1" applyAlignment="1" applyProtection="1">
      <alignment horizontal="center" vertical="center"/>
      <protection locked="0"/>
    </xf>
    <xf numFmtId="3" fontId="22" fillId="59" borderId="24" xfId="0" applyNumberFormat="1" applyFont="1" applyFill="1" applyBorder="1" applyAlignment="1" applyProtection="1">
      <alignment horizontal="right" vertical="center"/>
      <protection locked="0"/>
    </xf>
    <xf numFmtId="3" fontId="22" fillId="58" borderId="24" xfId="0" applyNumberFormat="1" applyFont="1" applyFill="1" applyBorder="1" applyAlignment="1" applyProtection="1">
      <alignment horizontal="right" vertical="center"/>
      <protection locked="0"/>
    </xf>
    <xf numFmtId="3" fontId="22" fillId="60" borderId="24" xfId="0" applyNumberFormat="1" applyFont="1" applyFill="1" applyBorder="1" applyAlignment="1" applyProtection="1">
      <alignment horizontal="right" vertical="center"/>
      <protection locked="0"/>
    </xf>
    <xf numFmtId="0" fontId="22" fillId="24" borderId="23" xfId="0" applyFont="1" applyFill="1" applyBorder="1" applyAlignment="1">
      <alignment vertical="center"/>
    </xf>
    <xf numFmtId="3" fontId="22" fillId="57" borderId="22" xfId="0" applyNumberFormat="1" applyFont="1" applyFill="1" applyBorder="1" applyAlignment="1" applyProtection="1">
      <alignment horizontal="right" vertical="center"/>
      <protection locked="0"/>
    </xf>
    <xf numFmtId="0" fontId="22" fillId="24" borderId="11" xfId="0" applyFont="1" applyFill="1" applyBorder="1" applyAlignment="1">
      <alignment vertical="center"/>
    </xf>
    <xf numFmtId="3" fontId="22" fillId="24" borderId="11" xfId="0" applyNumberFormat="1" applyFont="1" applyFill="1" applyBorder="1" applyAlignment="1" applyProtection="1">
      <alignment horizontal="right" vertical="center"/>
      <protection locked="0"/>
    </xf>
    <xf numFmtId="10" fontId="22" fillId="24" borderId="11" xfId="369" applyNumberFormat="1" applyFont="1" applyFill="1" applyBorder="1" applyAlignment="1" applyProtection="1">
      <alignment horizontal="center" vertical="center"/>
      <protection locked="0"/>
    </xf>
    <xf numFmtId="0" fontId="23" fillId="24" borderId="11" xfId="0" applyFont="1" applyFill="1" applyBorder="1" applyAlignment="1">
      <alignment vertical="center"/>
    </xf>
    <xf numFmtId="3" fontId="23" fillId="24" borderId="11" xfId="0" applyNumberFormat="1" applyFont="1" applyFill="1" applyBorder="1" applyAlignment="1" applyProtection="1">
      <alignment horizontal="right" vertical="center"/>
      <protection locked="0"/>
    </xf>
    <xf numFmtId="10" fontId="23" fillId="24" borderId="11" xfId="369" applyNumberFormat="1" applyFont="1" applyFill="1" applyBorder="1" applyAlignment="1" applyProtection="1">
      <alignment horizontal="center" vertical="center"/>
      <protection locked="0"/>
    </xf>
    <xf numFmtId="0" fontId="22" fillId="24" borderId="24" xfId="0" applyFont="1" applyFill="1" applyBorder="1" applyAlignment="1">
      <alignment vertical="center"/>
    </xf>
    <xf numFmtId="10" fontId="22" fillId="24" borderId="24" xfId="369" applyNumberFormat="1" applyFont="1" applyFill="1" applyBorder="1" applyAlignment="1" applyProtection="1">
      <alignment horizontal="center" vertical="center"/>
      <protection locked="0"/>
    </xf>
    <xf numFmtId="0" fontId="22" fillId="24" borderId="24" xfId="0" applyFont="1" applyFill="1" applyBorder="1" applyAlignment="1">
      <alignment horizontal="center" vertical="center" wrapText="1"/>
    </xf>
    <xf numFmtId="3" fontId="23" fillId="57" borderId="22" xfId="0" applyNumberFormat="1" applyFont="1" applyFill="1" applyBorder="1" applyAlignment="1" applyProtection="1">
      <alignment horizontal="right" vertical="center"/>
      <protection locked="0"/>
    </xf>
    <xf numFmtId="0" fontId="22" fillId="24" borderId="17" xfId="0" applyFont="1" applyFill="1" applyBorder="1" applyAlignment="1">
      <alignment horizontal="center" vertical="center" wrapText="1"/>
    </xf>
    <xf numFmtId="0" fontId="22" fillId="57" borderId="19" xfId="0" applyNumberFormat="1" applyFont="1" applyFill="1" applyBorder="1" applyAlignment="1" applyProtection="1">
      <alignment horizontal="center" vertical="center"/>
      <protection locked="0"/>
    </xf>
    <xf numFmtId="0" fontId="23" fillId="24" borderId="17" xfId="0" applyFont="1" applyFill="1" applyBorder="1"/>
    <xf numFmtId="0" fontId="23" fillId="57" borderId="19" xfId="0" applyNumberFormat="1" applyFont="1" applyFill="1" applyBorder="1" applyAlignment="1" applyProtection="1">
      <alignment horizontal="center" vertical="center"/>
      <protection locked="0"/>
    </xf>
    <xf numFmtId="0" fontId="23" fillId="24" borderId="12" xfId="0" applyFont="1" applyFill="1" applyBorder="1"/>
    <xf numFmtId="4" fontId="22" fillId="24" borderId="13" xfId="0" applyNumberFormat="1" applyFont="1" applyFill="1" applyBorder="1" applyAlignment="1" applyProtection="1">
      <alignment horizontal="right" vertical="center"/>
      <protection locked="0"/>
    </xf>
    <xf numFmtId="0" fontId="23" fillId="24" borderId="14" xfId="0" applyFont="1" applyFill="1" applyBorder="1"/>
    <xf numFmtId="4" fontId="22" fillId="24" borderId="16" xfId="0" applyNumberFormat="1" applyFont="1" applyFill="1" applyBorder="1" applyAlignment="1" applyProtection="1">
      <alignment horizontal="right" vertical="center"/>
      <protection locked="0"/>
    </xf>
    <xf numFmtId="0" fontId="23" fillId="24" borderId="20" xfId="0" applyFont="1" applyFill="1" applyBorder="1"/>
    <xf numFmtId="4" fontId="22" fillId="24" borderId="21" xfId="0" applyNumberFormat="1" applyFont="1" applyFill="1" applyBorder="1" applyAlignment="1" applyProtection="1">
      <alignment horizontal="right" vertical="center"/>
      <protection locked="0"/>
    </xf>
    <xf numFmtId="0" fontId="22" fillId="61" borderId="19" xfId="0" applyNumberFormat="1" applyFont="1" applyFill="1" applyBorder="1" applyAlignment="1" applyProtection="1">
      <alignment horizontal="center" vertical="center"/>
      <protection locked="0"/>
    </xf>
    <xf numFmtId="0" fontId="22" fillId="62" borderId="19" xfId="0" applyNumberFormat="1" applyFont="1" applyFill="1" applyBorder="1" applyAlignment="1" applyProtection="1">
      <alignment horizontal="center" vertical="center"/>
      <protection locked="0"/>
    </xf>
    <xf numFmtId="0" fontId="22" fillId="63" borderId="19" xfId="0" applyNumberFormat="1" applyFont="1" applyFill="1" applyBorder="1" applyAlignment="1" applyProtection="1">
      <alignment horizontal="center" vertical="center"/>
      <protection locked="0"/>
    </xf>
    <xf numFmtId="0" fontId="22" fillId="64" borderId="19" xfId="0" applyNumberFormat="1" applyFont="1" applyFill="1" applyBorder="1" applyAlignment="1" applyProtection="1">
      <alignment horizontal="center" vertical="center"/>
      <protection locked="0"/>
    </xf>
    <xf numFmtId="0" fontId="22" fillId="65" borderId="19" xfId="0" applyNumberFormat="1" applyFont="1" applyFill="1" applyBorder="1" applyAlignment="1" applyProtection="1">
      <alignment horizontal="center" vertical="center"/>
      <protection locked="0"/>
    </xf>
    <xf numFmtId="0" fontId="23" fillId="24" borderId="0" xfId="0" applyFont="1" applyFill="1" applyBorder="1"/>
    <xf numFmtId="4" fontId="22" fillId="24" borderId="0" xfId="0" applyNumberFormat="1" applyFont="1" applyFill="1" applyBorder="1" applyAlignment="1" applyProtection="1">
      <alignment horizontal="right" vertical="center"/>
      <protection locked="0"/>
    </xf>
    <xf numFmtId="0" fontId="22" fillId="24" borderId="0" xfId="0" applyFont="1" applyFill="1" applyBorder="1" applyAlignment="1">
      <alignment vertical="center"/>
    </xf>
    <xf numFmtId="3" fontId="22" fillId="57" borderId="0" xfId="0" applyNumberFormat="1" applyFont="1" applyFill="1" applyBorder="1" applyAlignment="1" applyProtection="1">
      <alignment horizontal="right" vertical="center"/>
      <protection locked="0"/>
    </xf>
    <xf numFmtId="0" fontId="22" fillId="24" borderId="22" xfId="0" applyFont="1" applyFill="1" applyBorder="1" applyAlignment="1">
      <alignment vertical="center"/>
    </xf>
    <xf numFmtId="10" fontId="22" fillId="24" borderId="22" xfId="369" applyNumberFormat="1" applyFont="1" applyFill="1" applyBorder="1" applyAlignment="1" applyProtection="1">
      <alignment horizontal="center" vertical="center"/>
      <protection locked="0"/>
    </xf>
    <xf numFmtId="0" fontId="23" fillId="24" borderId="15" xfId="0" applyFont="1" applyFill="1" applyBorder="1"/>
    <xf numFmtId="4" fontId="22" fillId="24" borderId="15" xfId="0" applyNumberFormat="1" applyFont="1" applyFill="1" applyBorder="1" applyAlignment="1" applyProtection="1">
      <alignment horizontal="right" vertical="center"/>
      <protection locked="0"/>
    </xf>
    <xf numFmtId="0" fontId="22" fillId="24" borderId="15" xfId="0" applyFont="1" applyFill="1" applyBorder="1" applyAlignment="1">
      <alignment vertical="center"/>
    </xf>
    <xf numFmtId="3" fontId="22" fillId="57" borderId="15" xfId="0" applyNumberFormat="1" applyFont="1" applyFill="1" applyBorder="1" applyAlignment="1" applyProtection="1">
      <alignment horizontal="right" vertical="center"/>
      <protection locked="0"/>
    </xf>
    <xf numFmtId="10" fontId="22" fillId="24" borderId="15" xfId="0" applyNumberFormat="1" applyFont="1" applyFill="1" applyBorder="1" applyAlignment="1" applyProtection="1">
      <alignment horizontal="center" vertical="center"/>
      <protection locked="0"/>
    </xf>
    <xf numFmtId="0" fontId="22" fillId="24" borderId="0" xfId="0" applyFont="1" applyFill="1" applyAlignment="1">
      <alignment horizontal="right" vertical="center"/>
    </xf>
    <xf numFmtId="3" fontId="21" fillId="24" borderId="14" xfId="0" applyNumberFormat="1" applyFont="1" applyFill="1" applyBorder="1"/>
    <xf numFmtId="3" fontId="23" fillId="24" borderId="0" xfId="0" applyNumberFormat="1" applyFont="1" applyFill="1"/>
    <xf numFmtId="180" fontId="23" fillId="24" borderId="0" xfId="218" applyNumberFormat="1" applyFont="1" applyFill="1" applyAlignment="1">
      <alignment horizontal="right"/>
    </xf>
    <xf numFmtId="0" fontId="25" fillId="57" borderId="14" xfId="0" applyFont="1" applyFill="1" applyBorder="1"/>
    <xf numFmtId="3" fontId="21" fillId="0" borderId="0" xfId="0" applyNumberFormat="1" applyFont="1"/>
    <xf numFmtId="0" fontId="20" fillId="24" borderId="11" xfId="0" applyFont="1" applyFill="1" applyBorder="1" applyAlignment="1">
      <alignment horizontal="center" vertical="center"/>
    </xf>
    <xf numFmtId="0" fontId="22" fillId="24" borderId="14" xfId="0" applyFont="1" applyFill="1" applyBorder="1" applyAlignment="1">
      <alignment horizontal="left" vertical="center"/>
    </xf>
    <xf numFmtId="0" fontId="20" fillId="24" borderId="16" xfId="0" applyFont="1" applyFill="1" applyBorder="1" applyAlignment="1">
      <alignment horizontal="center" vertical="center"/>
    </xf>
    <xf numFmtId="0" fontId="20" fillId="24" borderId="14" xfId="0" applyFont="1" applyFill="1" applyBorder="1" applyAlignment="1">
      <alignment horizontal="center" vertical="center"/>
    </xf>
    <xf numFmtId="0" fontId="20" fillId="24" borderId="14" xfId="0" applyFont="1" applyFill="1" applyBorder="1" applyAlignment="1">
      <alignment horizontal="center"/>
    </xf>
    <xf numFmtId="0" fontId="20" fillId="24" borderId="0" xfId="0" applyFont="1" applyFill="1" applyBorder="1" applyAlignment="1">
      <alignment horizontal="center"/>
    </xf>
    <xf numFmtId="0" fontId="20" fillId="24" borderId="16" xfId="0" applyFont="1" applyFill="1" applyBorder="1" applyAlignment="1">
      <alignment horizontal="center"/>
    </xf>
    <xf numFmtId="0" fontId="21" fillId="24" borderId="11" xfId="0" applyFont="1" applyFill="1" applyBorder="1" applyAlignment="1">
      <alignment horizontal="center" vertical="center"/>
    </xf>
    <xf numFmtId="0" fontId="21" fillId="24" borderId="14" xfId="0" applyFont="1" applyFill="1" applyBorder="1" applyAlignment="1">
      <alignment horizontal="left" vertical="center"/>
    </xf>
    <xf numFmtId="0" fontId="21" fillId="24" borderId="14" xfId="0" applyFont="1" applyFill="1" applyBorder="1" applyAlignment="1"/>
    <xf numFmtId="0" fontId="43" fillId="57" borderId="0" xfId="305" applyFont="1" applyFill="1" applyAlignment="1">
      <alignment horizontal="left"/>
    </xf>
    <xf numFmtId="0" fontId="21" fillId="24" borderId="11" xfId="0" applyFont="1" applyFill="1" applyBorder="1" applyAlignment="1">
      <alignment horizontal="left" vertical="center"/>
    </xf>
    <xf numFmtId="0" fontId="21" fillId="57" borderId="11" xfId="0" applyFont="1" applyFill="1" applyBorder="1" applyAlignment="1">
      <alignment horizontal="left" vertical="center"/>
    </xf>
    <xf numFmtId="3" fontId="21" fillId="24" borderId="11" xfId="0" applyNumberFormat="1" applyFont="1" applyFill="1" applyBorder="1" applyAlignment="1" applyProtection="1">
      <alignment horizontal="right" vertical="top"/>
      <protection locked="0"/>
    </xf>
    <xf numFmtId="0" fontId="21" fillId="24" borderId="14" xfId="0" applyNumberFormat="1" applyFont="1" applyFill="1" applyBorder="1"/>
    <xf numFmtId="0" fontId="21" fillId="57" borderId="0" xfId="0" applyNumberFormat="1" applyFont="1" applyFill="1" applyBorder="1"/>
    <xf numFmtId="0" fontId="0" fillId="0" borderId="14" xfId="0" applyBorder="1"/>
    <xf numFmtId="0" fontId="21" fillId="24" borderId="14" xfId="0" applyNumberFormat="1" applyFont="1" applyFill="1" applyBorder="1" applyAlignment="1">
      <alignment horizontal="left"/>
    </xf>
    <xf numFmtId="0" fontId="21" fillId="57" borderId="11" xfId="0" applyFont="1" applyFill="1" applyBorder="1" applyAlignment="1">
      <alignment horizontal="center" vertical="center"/>
    </xf>
    <xf numFmtId="0" fontId="21" fillId="57" borderId="14" xfId="0" applyFont="1" applyFill="1" applyBorder="1" applyAlignment="1">
      <alignment horizontal="center"/>
    </xf>
    <xf numFmtId="0" fontId="21" fillId="57" borderId="20" xfId="0" applyFont="1" applyFill="1" applyBorder="1" applyAlignment="1">
      <alignment horizontal="left"/>
    </xf>
    <xf numFmtId="4" fontId="21" fillId="24" borderId="16" xfId="0" applyNumberFormat="1" applyFont="1" applyFill="1" applyBorder="1" applyAlignment="1">
      <alignment horizontal="right" vertical="center"/>
    </xf>
    <xf numFmtId="0" fontId="20" fillId="0" borderId="0" xfId="0" applyFont="1" applyFill="1" applyBorder="1" applyAlignment="1">
      <alignment horizontal="center" vertical="justify"/>
    </xf>
    <xf numFmtId="4" fontId="20" fillId="24" borderId="24" xfId="0" applyNumberFormat="1" applyFont="1" applyFill="1" applyBorder="1" applyAlignment="1" applyProtection="1">
      <alignment horizontal="right" vertical="center"/>
      <protection locked="0"/>
    </xf>
    <xf numFmtId="4" fontId="22" fillId="57" borderId="24" xfId="0" applyNumberFormat="1" applyFont="1" applyFill="1" applyBorder="1" applyAlignment="1" applyProtection="1">
      <alignment horizontal="right" vertical="center"/>
      <protection locked="0"/>
    </xf>
    <xf numFmtId="4" fontId="22" fillId="60" borderId="24" xfId="0" applyNumberFormat="1" applyFont="1" applyFill="1" applyBorder="1" applyAlignment="1" applyProtection="1">
      <alignment horizontal="right" vertical="center"/>
      <protection locked="0"/>
    </xf>
    <xf numFmtId="0" fontId="21" fillId="24" borderId="11" xfId="0" applyFont="1" applyFill="1" applyBorder="1" applyAlignment="1">
      <alignment vertical="center"/>
    </xf>
    <xf numFmtId="0" fontId="21" fillId="24" borderId="11" xfId="0" applyFont="1" applyFill="1" applyBorder="1" applyAlignment="1"/>
    <xf numFmtId="0" fontId="20" fillId="66" borderId="0" xfId="0" applyFont="1" applyFill="1" applyBorder="1" applyAlignment="1">
      <alignment horizontal="left" vertical="center" wrapText="1"/>
    </xf>
    <xf numFmtId="0" fontId="24" fillId="66" borderId="0" xfId="0" applyFont="1" applyFill="1"/>
    <xf numFmtId="0" fontId="20" fillId="66" borderId="0" xfId="0" applyFont="1" applyFill="1" applyBorder="1" applyAlignment="1">
      <alignment vertical="center" wrapText="1"/>
    </xf>
    <xf numFmtId="0" fontId="20" fillId="66" borderId="0" xfId="0" quotePrefix="1" applyFont="1" applyFill="1" applyBorder="1" applyAlignment="1">
      <alignment horizontal="center" vertical="center" wrapText="1"/>
    </xf>
    <xf numFmtId="0" fontId="20" fillId="66" borderId="0" xfId="0" applyFont="1" applyFill="1" applyBorder="1" applyAlignment="1">
      <alignment horizontal="center" vertical="center" wrapText="1"/>
    </xf>
    <xf numFmtId="0" fontId="20" fillId="66" borderId="0" xfId="0" applyFont="1" applyFill="1" applyBorder="1" applyAlignment="1">
      <alignment horizontal="center" vertical="justify"/>
    </xf>
    <xf numFmtId="14" fontId="20" fillId="66" borderId="0" xfId="0" quotePrefix="1" applyNumberFormat="1" applyFont="1" applyFill="1" applyBorder="1" applyAlignment="1">
      <alignment horizontal="left" vertical="center" wrapText="1"/>
    </xf>
    <xf numFmtId="0" fontId="22" fillId="67" borderId="24" xfId="0" applyFont="1" applyFill="1" applyBorder="1" applyAlignment="1">
      <alignment horizontal="center" vertical="center" wrapText="1"/>
    </xf>
    <xf numFmtId="0" fontId="19" fillId="67" borderId="24" xfId="0" applyFont="1" applyFill="1" applyBorder="1" applyAlignment="1">
      <alignment horizontal="center" vertical="center" wrapText="1"/>
    </xf>
    <xf numFmtId="0" fontId="22" fillId="67" borderId="22" xfId="0" applyFont="1" applyFill="1" applyBorder="1" applyAlignment="1">
      <alignment horizontal="center" vertical="center" wrapText="1"/>
    </xf>
    <xf numFmtId="3" fontId="20" fillId="67" borderId="11" xfId="0" applyNumberFormat="1" applyFont="1" applyFill="1" applyBorder="1" applyAlignment="1">
      <alignment horizontal="right" vertical="center" wrapText="1"/>
    </xf>
    <xf numFmtId="3" fontId="20" fillId="67" borderId="22" xfId="0" applyNumberFormat="1" applyFont="1" applyFill="1" applyBorder="1" applyAlignment="1" applyProtection="1">
      <alignment horizontal="right" vertical="center" wrapText="1"/>
      <protection locked="0"/>
    </xf>
    <xf numFmtId="10" fontId="20" fillId="67" borderId="22" xfId="0" applyNumberFormat="1" applyFont="1" applyFill="1" applyBorder="1" applyAlignment="1" applyProtection="1">
      <alignment horizontal="center" vertical="center" wrapText="1"/>
      <protection locked="0"/>
    </xf>
    <xf numFmtId="0" fontId="21" fillId="67" borderId="24" xfId="0" applyFont="1" applyFill="1" applyBorder="1" applyAlignment="1">
      <alignment horizontal="center"/>
    </xf>
    <xf numFmtId="4" fontId="20" fillId="67" borderId="22" xfId="0" applyNumberFormat="1" applyFont="1" applyFill="1" applyBorder="1" applyAlignment="1" applyProtection="1">
      <alignment horizontal="right" vertical="center" wrapText="1"/>
      <protection locked="0"/>
    </xf>
    <xf numFmtId="0" fontId="21" fillId="24" borderId="14" xfId="0" applyFont="1" applyFill="1" applyBorder="1" applyAlignment="1">
      <alignment horizontal="center" vertical="center"/>
    </xf>
    <xf numFmtId="41" fontId="21" fillId="24" borderId="11" xfId="219" applyFont="1" applyFill="1" applyBorder="1" applyAlignment="1">
      <alignment horizontal="center" vertical="center"/>
    </xf>
    <xf numFmtId="186" fontId="21" fillId="57" borderId="11" xfId="0" applyNumberFormat="1" applyFont="1" applyFill="1" applyBorder="1" applyAlignment="1">
      <alignment horizontal="left"/>
    </xf>
    <xf numFmtId="186" fontId="21" fillId="24" borderId="14" xfId="0" applyNumberFormat="1" applyFont="1" applyFill="1" applyBorder="1" applyAlignment="1">
      <alignment horizontal="left"/>
    </xf>
    <xf numFmtId="15" fontId="21" fillId="24" borderId="11" xfId="0" applyNumberFormat="1" applyFont="1" applyFill="1" applyBorder="1" applyAlignment="1">
      <alignment horizontal="center" vertical="center"/>
    </xf>
    <xf numFmtId="0" fontId="27" fillId="57" borderId="11" xfId="0" applyFont="1" applyFill="1" applyBorder="1" applyAlignment="1">
      <alignment horizontal="left"/>
    </xf>
    <xf numFmtId="0" fontId="21" fillId="24" borderId="0" xfId="0" applyFont="1" applyFill="1" applyBorder="1" applyAlignment="1">
      <alignment horizontal="left"/>
    </xf>
    <xf numFmtId="0" fontId="21" fillId="24" borderId="0" xfId="0" applyFont="1" applyFill="1" applyBorder="1" applyAlignment="1">
      <alignment horizontal="center"/>
    </xf>
    <xf numFmtId="0" fontId="21" fillId="24" borderId="20" xfId="0" applyFont="1" applyFill="1" applyBorder="1" applyAlignment="1">
      <alignment horizontal="center"/>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188" fontId="27" fillId="57" borderId="11" xfId="0" applyNumberFormat="1"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189" fontId="21" fillId="57" borderId="11" xfId="0" applyNumberFormat="1"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190" fontId="27" fillId="57" borderId="11" xfId="0" applyNumberFormat="1" applyFont="1" applyFill="1" applyBorder="1" applyAlignment="1">
      <alignment horizontal="left"/>
    </xf>
    <xf numFmtId="191" fontId="21" fillId="57" borderId="11" xfId="0" applyNumberFormat="1" applyFont="1" applyFill="1" applyBorder="1" applyAlignment="1">
      <alignment horizontal="left"/>
    </xf>
    <xf numFmtId="193" fontId="21" fillId="24" borderId="14" xfId="0" applyNumberFormat="1"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1" fillId="57" borderId="14" xfId="0" applyFont="1" applyFill="1" applyBorder="1" applyAlignment="1">
      <alignment horizontal="left"/>
    </xf>
    <xf numFmtId="0" fontId="20" fillId="24" borderId="18" xfId="0" applyFont="1" applyFill="1" applyBorder="1" applyAlignment="1">
      <alignment horizontal="right"/>
    </xf>
    <xf numFmtId="0" fontId="20" fillId="24" borderId="19" xfId="0" applyFont="1" applyFill="1" applyBorder="1" applyAlignment="1">
      <alignment horizontal="right"/>
    </xf>
    <xf numFmtId="0" fontId="20" fillId="24" borderId="22" xfId="0" applyFont="1" applyFill="1" applyBorder="1" applyAlignment="1">
      <alignment horizontal="center" vertical="center"/>
    </xf>
    <xf numFmtId="0" fontId="20" fillId="24" borderId="23" xfId="0" applyFont="1" applyFill="1" applyBorder="1" applyAlignment="1">
      <alignment horizontal="center" vertical="center"/>
    </xf>
    <xf numFmtId="0" fontId="20" fillId="24" borderId="17" xfId="0" applyFont="1" applyFill="1" applyBorder="1" applyAlignment="1">
      <alignment horizontal="center"/>
    </xf>
    <xf numFmtId="0" fontId="20" fillId="24" borderId="18" xfId="0" applyFont="1" applyFill="1" applyBorder="1" applyAlignment="1">
      <alignment horizontal="center"/>
    </xf>
    <xf numFmtId="0" fontId="20" fillId="24" borderId="19" xfId="0" applyFont="1" applyFill="1" applyBorder="1" applyAlignment="1">
      <alignment horizontal="center"/>
    </xf>
    <xf numFmtId="0" fontId="22" fillId="24" borderId="12" xfId="0" applyFont="1" applyFill="1" applyBorder="1" applyAlignment="1">
      <alignment horizontal="left" vertical="center"/>
    </xf>
    <xf numFmtId="0" fontId="22" fillId="24" borderId="20" xfId="0" applyFont="1" applyFill="1" applyBorder="1" applyAlignment="1">
      <alignment horizontal="left" vertical="center"/>
    </xf>
    <xf numFmtId="0" fontId="20" fillId="24" borderId="12" xfId="0" applyFont="1" applyFill="1" applyBorder="1" applyAlignment="1">
      <alignment horizontal="center" vertical="center"/>
    </xf>
    <xf numFmtId="0" fontId="20" fillId="24" borderId="13" xfId="0" applyFont="1" applyFill="1" applyBorder="1" applyAlignment="1">
      <alignment horizontal="center" vertical="center"/>
    </xf>
    <xf numFmtId="0" fontId="20" fillId="24" borderId="20" xfId="0" applyFont="1" applyFill="1" applyBorder="1" applyAlignment="1">
      <alignment horizontal="center" vertical="center"/>
    </xf>
    <xf numFmtId="0" fontId="20" fillId="24" borderId="21" xfId="0" applyFont="1" applyFill="1" applyBorder="1" applyAlignment="1">
      <alignment horizontal="center" vertical="center"/>
    </xf>
    <xf numFmtId="0" fontId="21" fillId="57" borderId="14" xfId="0" applyFont="1" applyFill="1" applyBorder="1" applyAlignment="1">
      <alignment horizontal="left"/>
    </xf>
    <xf numFmtId="0" fontId="21" fillId="24" borderId="0" xfId="0" applyFont="1" applyFill="1" applyBorder="1" applyAlignment="1">
      <alignment horizontal="left"/>
    </xf>
    <xf numFmtId="0" fontId="20" fillId="66" borderId="0" xfId="0" applyFont="1" applyFill="1" applyBorder="1" applyAlignment="1">
      <alignment horizontal="right" vertical="center" wrapText="1"/>
    </xf>
  </cellXfs>
  <cellStyles count="387">
    <cellStyle name="20% - Énfasis1" xfId="1" builtinId="30" customBuiltin="1"/>
    <cellStyle name="20% - Énfasis1 10" xfId="2"/>
    <cellStyle name="20% - Énfasis1 11" xfId="3"/>
    <cellStyle name="20% - Énfasis1 12" xfId="4"/>
    <cellStyle name="20% - Énfasis1 13" xfId="5"/>
    <cellStyle name="20% - Énfasis1 14" xfId="6"/>
    <cellStyle name="20% - Énfasis1 15" xfId="7"/>
    <cellStyle name="20% - Énfasis1 2" xfId="8"/>
    <cellStyle name="20% - Énfasis1 3" xfId="9"/>
    <cellStyle name="20% - Énfasis1 4" xfId="10"/>
    <cellStyle name="20% - Énfasis1 5" xfId="11"/>
    <cellStyle name="20% - Énfasis1 6" xfId="12"/>
    <cellStyle name="20% - Énfasis1 7" xfId="13"/>
    <cellStyle name="20% - Énfasis1 8" xfId="14"/>
    <cellStyle name="20% - Énfasis1 9" xfId="15"/>
    <cellStyle name="20% - Énfasis2" xfId="16" builtinId="34" customBuiltin="1"/>
    <cellStyle name="20% - Énfasis2 10" xfId="17"/>
    <cellStyle name="20% - Énfasis2 11" xfId="18"/>
    <cellStyle name="20% - Énfasis2 12" xfId="19"/>
    <cellStyle name="20% - Énfasis2 13" xfId="20"/>
    <cellStyle name="20% - Énfasis2 14" xfId="21"/>
    <cellStyle name="20% - Énfasis2 15" xfId="22"/>
    <cellStyle name="20% - Énfasis2 2" xfId="23"/>
    <cellStyle name="20% - Énfasis2 3" xfId="24"/>
    <cellStyle name="20% - Énfasis2 4" xfId="25"/>
    <cellStyle name="20% - Énfasis2 5" xfId="26"/>
    <cellStyle name="20% - Énfasis2 6" xfId="27"/>
    <cellStyle name="20% - Énfasis2 7" xfId="28"/>
    <cellStyle name="20% - Énfasis2 8" xfId="29"/>
    <cellStyle name="20% - Énfasis2 9" xfId="30"/>
    <cellStyle name="20% - Énfasis3" xfId="31" builtinId="38" customBuiltin="1"/>
    <cellStyle name="20% - Énfasis3 10" xfId="32"/>
    <cellStyle name="20% - Énfasis3 11" xfId="33"/>
    <cellStyle name="20% - Énfasis3 12" xfId="34"/>
    <cellStyle name="20% - Énfasis3 13" xfId="35"/>
    <cellStyle name="20% - Énfasis3 14" xfId="36"/>
    <cellStyle name="20% - Énfasis3 15" xfId="37"/>
    <cellStyle name="20% - Énfasis3 2" xfId="38"/>
    <cellStyle name="20% - Énfasis3 3" xfId="39"/>
    <cellStyle name="20% - Énfasis3 4" xfId="40"/>
    <cellStyle name="20% - Énfasis3 5" xfId="41"/>
    <cellStyle name="20% - Énfasis3 6" xfId="42"/>
    <cellStyle name="20% - Énfasis3 7" xfId="43"/>
    <cellStyle name="20% - Énfasis3 8" xfId="44"/>
    <cellStyle name="20% - Énfasis3 9" xfId="45"/>
    <cellStyle name="20% - Énfasis4" xfId="46" builtinId="42" customBuiltin="1"/>
    <cellStyle name="20% - Énfasis4 10" xfId="47"/>
    <cellStyle name="20% - Énfasis4 11" xfId="48"/>
    <cellStyle name="20% - Énfasis4 12" xfId="49"/>
    <cellStyle name="20% - Énfasis4 13" xfId="50"/>
    <cellStyle name="20% - Énfasis4 14" xfId="51"/>
    <cellStyle name="20% - Énfasis4 15" xfId="52"/>
    <cellStyle name="20% - Énfasis4 2" xfId="53"/>
    <cellStyle name="20% - Énfasis4 3" xfId="54"/>
    <cellStyle name="20% - Énfasis4 4" xfId="55"/>
    <cellStyle name="20% - Énfasis4 5" xfId="56"/>
    <cellStyle name="20% - Énfasis4 6" xfId="57"/>
    <cellStyle name="20% - Énfasis4 7" xfId="58"/>
    <cellStyle name="20% - Énfasis4 8" xfId="59"/>
    <cellStyle name="20% - Énfasis4 9" xfId="60"/>
    <cellStyle name="20% - Énfasis5" xfId="61" builtinId="46" customBuiltin="1"/>
    <cellStyle name="20% - Énfasis5 10" xfId="62"/>
    <cellStyle name="20% - Énfasis5 11" xfId="63"/>
    <cellStyle name="20% - Énfasis5 12" xfId="64"/>
    <cellStyle name="20% - Énfasis5 13" xfId="65"/>
    <cellStyle name="20% - Énfasis5 14" xfId="66"/>
    <cellStyle name="20% - Énfasis5 15" xfId="67"/>
    <cellStyle name="20% - Énfasis5 2" xfId="68"/>
    <cellStyle name="20% - Énfasis5 3" xfId="69"/>
    <cellStyle name="20% - Énfasis5 4" xfId="70"/>
    <cellStyle name="20% - Énfasis5 5" xfId="71"/>
    <cellStyle name="20% - Énfasis5 6" xfId="72"/>
    <cellStyle name="20% - Énfasis5 7" xfId="73"/>
    <cellStyle name="20% - Énfasis5 8" xfId="74"/>
    <cellStyle name="20% - Énfasis5 9" xfId="75"/>
    <cellStyle name="20% - Énfasis6" xfId="76" builtinId="50" customBuiltin="1"/>
    <cellStyle name="20% - Énfasis6 10" xfId="77"/>
    <cellStyle name="20% - Énfasis6 11" xfId="78"/>
    <cellStyle name="20% - Énfasis6 12" xfId="79"/>
    <cellStyle name="20% - Énfasis6 13" xfId="80"/>
    <cellStyle name="20% - Énfasis6 14" xfId="81"/>
    <cellStyle name="20% - Énfasis6 15" xfId="82"/>
    <cellStyle name="20% - Énfasis6 2" xfId="83"/>
    <cellStyle name="20% - Énfasis6 3" xfId="84"/>
    <cellStyle name="20% - Énfasis6 4" xfId="85"/>
    <cellStyle name="20% - Énfasis6 5" xfId="86"/>
    <cellStyle name="20% - Énfasis6 6" xfId="87"/>
    <cellStyle name="20% - Énfasis6 7" xfId="88"/>
    <cellStyle name="20% - Énfasis6 8" xfId="89"/>
    <cellStyle name="20% - Énfasis6 9" xfId="90"/>
    <cellStyle name="40% - Énfasis1" xfId="91" builtinId="31" customBuiltin="1"/>
    <cellStyle name="40% - Énfasis1 10" xfId="92"/>
    <cellStyle name="40% - Énfasis1 11" xfId="93"/>
    <cellStyle name="40% - Énfasis1 12" xfId="94"/>
    <cellStyle name="40% - Énfasis1 13" xfId="95"/>
    <cellStyle name="40% - Énfasis1 14" xfId="96"/>
    <cellStyle name="40% - Énfasis1 15" xfId="97"/>
    <cellStyle name="40% - Énfasis1 2" xfId="98"/>
    <cellStyle name="40% - Énfasis1 3" xfId="99"/>
    <cellStyle name="40% - Énfasis1 4" xfId="100"/>
    <cellStyle name="40% - Énfasis1 5" xfId="101"/>
    <cellStyle name="40% - Énfasis1 6" xfId="102"/>
    <cellStyle name="40% - Énfasis1 7" xfId="103"/>
    <cellStyle name="40% - Énfasis1 8" xfId="104"/>
    <cellStyle name="40% - Énfasis1 9" xfId="105"/>
    <cellStyle name="40% - Énfasis2" xfId="106" builtinId="35" customBuiltin="1"/>
    <cellStyle name="40% - Énfasis2 10" xfId="107"/>
    <cellStyle name="40% - Énfasis2 11" xfId="108"/>
    <cellStyle name="40% - Énfasis2 12" xfId="109"/>
    <cellStyle name="40% - Énfasis2 13" xfId="110"/>
    <cellStyle name="40% - Énfasis2 14" xfId="111"/>
    <cellStyle name="40% - Énfasis2 15" xfId="112"/>
    <cellStyle name="40% - Énfasis2 2" xfId="113"/>
    <cellStyle name="40% - Énfasis2 3" xfId="114"/>
    <cellStyle name="40% - Énfasis2 4" xfId="115"/>
    <cellStyle name="40% - Énfasis2 5" xfId="116"/>
    <cellStyle name="40% - Énfasis2 6" xfId="117"/>
    <cellStyle name="40% - Énfasis2 7" xfId="118"/>
    <cellStyle name="40% - Énfasis2 8" xfId="119"/>
    <cellStyle name="40% - Énfasis2 9" xfId="120"/>
    <cellStyle name="40% - Énfasis3" xfId="121" builtinId="39" customBuiltin="1"/>
    <cellStyle name="40% - Énfasis3 10" xfId="122"/>
    <cellStyle name="40% - Énfasis3 11" xfId="123"/>
    <cellStyle name="40% - Énfasis3 12" xfId="124"/>
    <cellStyle name="40% - Énfasis3 13" xfId="125"/>
    <cellStyle name="40% - Énfasis3 14" xfId="126"/>
    <cellStyle name="40% - Énfasis3 15" xfId="127"/>
    <cellStyle name="40% - Énfasis3 2" xfId="128"/>
    <cellStyle name="40% - Énfasis3 3" xfId="129"/>
    <cellStyle name="40% - Énfasis3 4" xfId="130"/>
    <cellStyle name="40% - Énfasis3 5" xfId="131"/>
    <cellStyle name="40% - Énfasis3 6" xfId="132"/>
    <cellStyle name="40% - Énfasis3 7" xfId="133"/>
    <cellStyle name="40% - Énfasis3 8" xfId="134"/>
    <cellStyle name="40% - Énfasis3 9" xfId="135"/>
    <cellStyle name="40% - Énfasis4" xfId="136" builtinId="43" customBuiltin="1"/>
    <cellStyle name="40% - Énfasis4 10" xfId="137"/>
    <cellStyle name="40% - Énfasis4 11" xfId="138"/>
    <cellStyle name="40% - Énfasis4 12" xfId="139"/>
    <cellStyle name="40% - Énfasis4 13" xfId="140"/>
    <cellStyle name="40% - Énfasis4 14" xfId="141"/>
    <cellStyle name="40% - Énfasis4 15" xfId="142"/>
    <cellStyle name="40% - Énfasis4 2" xfId="143"/>
    <cellStyle name="40% - Énfasis4 3" xfId="144"/>
    <cellStyle name="40% - Énfasis4 4" xfId="145"/>
    <cellStyle name="40% - Énfasis4 5" xfId="146"/>
    <cellStyle name="40% - Énfasis4 6" xfId="147"/>
    <cellStyle name="40% - Énfasis4 7" xfId="148"/>
    <cellStyle name="40% - Énfasis4 8" xfId="149"/>
    <cellStyle name="40% - Énfasis4 9" xfId="150"/>
    <cellStyle name="40% - Énfasis5" xfId="151" builtinId="47" customBuiltin="1"/>
    <cellStyle name="40% - Énfasis5 10" xfId="152"/>
    <cellStyle name="40% - Énfasis5 11" xfId="153"/>
    <cellStyle name="40% - Énfasis5 12" xfId="154"/>
    <cellStyle name="40% - Énfasis5 13" xfId="155"/>
    <cellStyle name="40% - Énfasis5 14" xfId="156"/>
    <cellStyle name="40% - Énfasis5 15" xfId="157"/>
    <cellStyle name="40% - Énfasis5 2" xfId="158"/>
    <cellStyle name="40% - Énfasis5 3" xfId="159"/>
    <cellStyle name="40% - Énfasis5 4" xfId="160"/>
    <cellStyle name="40% - Énfasis5 5" xfId="161"/>
    <cellStyle name="40% - Énfasis5 6" xfId="162"/>
    <cellStyle name="40% - Énfasis5 7" xfId="163"/>
    <cellStyle name="40% - Énfasis5 8" xfId="164"/>
    <cellStyle name="40% - Énfasis5 9" xfId="165"/>
    <cellStyle name="40% - Énfasis6" xfId="166" builtinId="51" customBuiltin="1"/>
    <cellStyle name="40% - Énfasis6 10" xfId="167"/>
    <cellStyle name="40% - Énfasis6 11" xfId="168"/>
    <cellStyle name="40% - Énfasis6 12" xfId="169"/>
    <cellStyle name="40% - Énfasis6 13" xfId="170"/>
    <cellStyle name="40% - Énfasis6 14" xfId="171"/>
    <cellStyle name="40% - Énfasis6 15" xfId="172"/>
    <cellStyle name="40% - Énfasis6 2" xfId="173"/>
    <cellStyle name="40% - Énfasis6 3" xfId="174"/>
    <cellStyle name="40% - Énfasis6 4" xfId="175"/>
    <cellStyle name="40% - Énfasis6 5" xfId="176"/>
    <cellStyle name="40% - Énfasis6 6" xfId="177"/>
    <cellStyle name="40% - Énfasis6 7" xfId="178"/>
    <cellStyle name="40% - Énfasis6 8" xfId="179"/>
    <cellStyle name="40% - Énfasis6 9" xfId="180"/>
    <cellStyle name="60% - Énfasis1" xfId="181" builtinId="32" customBuiltin="1"/>
    <cellStyle name="60% - Énfasis1 2" xfId="182"/>
    <cellStyle name="60% - Énfasis2" xfId="183" builtinId="36" customBuiltin="1"/>
    <cellStyle name="60% - Énfasis2 2" xfId="184"/>
    <cellStyle name="60% - Énfasis3" xfId="185" builtinId="40" customBuiltin="1"/>
    <cellStyle name="60% - Énfasis3 2" xfId="186"/>
    <cellStyle name="60% - Énfasis4" xfId="187" builtinId="44" customBuiltin="1"/>
    <cellStyle name="60% - Énfasis4 2" xfId="188"/>
    <cellStyle name="60% - Énfasis5" xfId="189" builtinId="48" customBuiltin="1"/>
    <cellStyle name="60% - Énfasis5 2" xfId="190"/>
    <cellStyle name="60% - Énfasis6" xfId="191" builtinId="52" customBuiltin="1"/>
    <cellStyle name="60% - Énfasis6 2" xfId="192"/>
    <cellStyle name="Buena 2" xfId="193"/>
    <cellStyle name="Cálculo" xfId="194" builtinId="22" customBuiltin="1"/>
    <cellStyle name="Cálculo 2" xfId="195"/>
    <cellStyle name="Celda de comprobación" xfId="196" builtinId="23" customBuiltin="1"/>
    <cellStyle name="Celda de comprobación 2" xfId="197"/>
    <cellStyle name="Celda vinculada" xfId="198" builtinId="24" customBuiltin="1"/>
    <cellStyle name="Celda vinculada 2" xfId="199"/>
    <cellStyle name="Encabezado 4" xfId="200" builtinId="19" customBuiltin="1"/>
    <cellStyle name="Encabezado 4 2" xfId="201"/>
    <cellStyle name="Énfasis1" xfId="202" builtinId="29" customBuiltin="1"/>
    <cellStyle name="Énfasis1 2" xfId="203"/>
    <cellStyle name="Énfasis2" xfId="204" builtinId="33" customBuiltin="1"/>
    <cellStyle name="Énfasis2 2" xfId="205"/>
    <cellStyle name="Énfasis3" xfId="206" builtinId="37" customBuiltin="1"/>
    <cellStyle name="Énfasis3 2" xfId="207"/>
    <cellStyle name="Énfasis4" xfId="208" builtinId="41" customBuiltin="1"/>
    <cellStyle name="Énfasis4 2" xfId="209"/>
    <cellStyle name="Énfasis5" xfId="210" builtinId="45" customBuiltin="1"/>
    <cellStyle name="Énfasis5 2" xfId="211"/>
    <cellStyle name="Énfasis6" xfId="212" builtinId="49" customBuiltin="1"/>
    <cellStyle name="Énfasis6 2" xfId="213"/>
    <cellStyle name="Entrada" xfId="214" builtinId="20" customBuiltin="1"/>
    <cellStyle name="Entrada 2" xfId="215"/>
    <cellStyle name="Incorrecto" xfId="216" builtinId="27" customBuiltin="1"/>
    <cellStyle name="Incorrecto 2" xfId="217"/>
    <cellStyle name="Millares" xfId="218" builtinId="3"/>
    <cellStyle name="Millares [0]" xfId="219" builtinId="6"/>
    <cellStyle name="Millares 2" xfId="220"/>
    <cellStyle name="Millares 2 2" xfId="221"/>
    <cellStyle name="Moneda 2" xfId="222"/>
    <cellStyle name="Neutral" xfId="223" builtinId="28" customBuiltin="1"/>
    <cellStyle name="Neutral 2" xfId="224"/>
    <cellStyle name="Normal" xfId="0" builtinId="0"/>
    <cellStyle name="Normal 10" xfId="225"/>
    <cellStyle name="Normal 10 2" xfId="226"/>
    <cellStyle name="Normal 100" xfId="227"/>
    <cellStyle name="Normal 101" xfId="228"/>
    <cellStyle name="Normal 102" xfId="229"/>
    <cellStyle name="Normal 103" xfId="230"/>
    <cellStyle name="Normal 104" xfId="231"/>
    <cellStyle name="Normal 105" xfId="232"/>
    <cellStyle name="Normal 106" xfId="233"/>
    <cellStyle name="Normal 107" xfId="234"/>
    <cellStyle name="Normal 108" xfId="235"/>
    <cellStyle name="Normal 11" xfId="236"/>
    <cellStyle name="Normal 11 2" xfId="237"/>
    <cellStyle name="Normal 12" xfId="238"/>
    <cellStyle name="Normal 12 2" xfId="239"/>
    <cellStyle name="Normal 13" xfId="240"/>
    <cellStyle name="Normal 13 2" xfId="241"/>
    <cellStyle name="Normal 14" xfId="242"/>
    <cellStyle name="Normal 14 2" xfId="243"/>
    <cellStyle name="Normal 15" xfId="244"/>
    <cellStyle name="Normal 15 2" xfId="245"/>
    <cellStyle name="Normal 16" xfId="246"/>
    <cellStyle name="Normal 16 2" xfId="247"/>
    <cellStyle name="Normal 17" xfId="248"/>
    <cellStyle name="Normal 17 2" xfId="249"/>
    <cellStyle name="Normal 18" xfId="250"/>
    <cellStyle name="Normal 18 2" xfId="251"/>
    <cellStyle name="Normal 19" xfId="252"/>
    <cellStyle name="Normal 19 2" xfId="253"/>
    <cellStyle name="Normal 2" xfId="254"/>
    <cellStyle name="Normal 2 2" xfId="255"/>
    <cellStyle name="Normal 2 3" xfId="256"/>
    <cellStyle name="Normal 20" xfId="257"/>
    <cellStyle name="Normal 20 2" xfId="258"/>
    <cellStyle name="Normal 21" xfId="259"/>
    <cellStyle name="Normal 22" xfId="260"/>
    <cellStyle name="Normal 23" xfId="261"/>
    <cellStyle name="Normal 24" xfId="262"/>
    <cellStyle name="Normal 25" xfId="263"/>
    <cellStyle name="Normal 26" xfId="264"/>
    <cellStyle name="Normal 27" xfId="265"/>
    <cellStyle name="Normal 28" xfId="266"/>
    <cellStyle name="Normal 29" xfId="267"/>
    <cellStyle name="Normal 3" xfId="268"/>
    <cellStyle name="Normal 3 2" xfId="269"/>
    <cellStyle name="Normal 3 3" xfId="270"/>
    <cellStyle name="Normal 30" xfId="271"/>
    <cellStyle name="Normal 31" xfId="272"/>
    <cellStyle name="Normal 32" xfId="273"/>
    <cellStyle name="Normal 33" xfId="274"/>
    <cellStyle name="Normal 34" xfId="275"/>
    <cellStyle name="Normal 35" xfId="276"/>
    <cellStyle name="Normal 36" xfId="277"/>
    <cellStyle name="Normal 37" xfId="278"/>
    <cellStyle name="Normal 38" xfId="279"/>
    <cellStyle name="Normal 39" xfId="280"/>
    <cellStyle name="Normal 4" xfId="281"/>
    <cellStyle name="Normal 4 2" xfId="282"/>
    <cellStyle name="Normal 4 3" xfId="283"/>
    <cellStyle name="Normal 40" xfId="284"/>
    <cellStyle name="Normal 41" xfId="285"/>
    <cellStyle name="Normal 42" xfId="286"/>
    <cellStyle name="Normal 43" xfId="287"/>
    <cellStyle name="Normal 44" xfId="288"/>
    <cellStyle name="Normal 45" xfId="289"/>
    <cellStyle name="Normal 46" xfId="290"/>
    <cellStyle name="Normal 47" xfId="291"/>
    <cellStyle name="Normal 48" xfId="292"/>
    <cellStyle name="Normal 49" xfId="293"/>
    <cellStyle name="Normal 5" xfId="294"/>
    <cellStyle name="Normal 5 2" xfId="295"/>
    <cellStyle name="Normal 50" xfId="296"/>
    <cellStyle name="Normal 51" xfId="297"/>
    <cellStyle name="Normal 52" xfId="298"/>
    <cellStyle name="Normal 53" xfId="299"/>
    <cellStyle name="Normal 54" xfId="300"/>
    <cellStyle name="Normal 55" xfId="301"/>
    <cellStyle name="Normal 56" xfId="302"/>
    <cellStyle name="Normal 57" xfId="303"/>
    <cellStyle name="Normal 58" xfId="304"/>
    <cellStyle name="Normal 59" xfId="305"/>
    <cellStyle name="Normal 6" xfId="306"/>
    <cellStyle name="Normal 6 2" xfId="307"/>
    <cellStyle name="Normal 60" xfId="308"/>
    <cellStyle name="Normal 61" xfId="309"/>
    <cellStyle name="Normal 62" xfId="310"/>
    <cellStyle name="Normal 63" xfId="311"/>
    <cellStyle name="Normal 64" xfId="312"/>
    <cellStyle name="Normal 65" xfId="313"/>
    <cellStyle name="Normal 66" xfId="314"/>
    <cellStyle name="Normal 67" xfId="315"/>
    <cellStyle name="Normal 68" xfId="316"/>
    <cellStyle name="Normal 69" xfId="317"/>
    <cellStyle name="Normal 7" xfId="318"/>
    <cellStyle name="Normal 7 2" xfId="319"/>
    <cellStyle name="Normal 70" xfId="320"/>
    <cellStyle name="Normal 71" xfId="321"/>
    <cellStyle name="Normal 72" xfId="322"/>
    <cellStyle name="Normal 73" xfId="323"/>
    <cellStyle name="Normal 74" xfId="324"/>
    <cellStyle name="Normal 75" xfId="325"/>
    <cellStyle name="Normal 76" xfId="326"/>
    <cellStyle name="Normal 77" xfId="327"/>
    <cellStyle name="Normal 78" xfId="328"/>
    <cellStyle name="Normal 79" xfId="329"/>
    <cellStyle name="Normal 8" xfId="330"/>
    <cellStyle name="Normal 8 2" xfId="331"/>
    <cellStyle name="Normal 80" xfId="332"/>
    <cellStyle name="Normal 81" xfId="333"/>
    <cellStyle name="Normal 82" xfId="334"/>
    <cellStyle name="Normal 83" xfId="335"/>
    <cellStyle name="Normal 84" xfId="336"/>
    <cellStyle name="Normal 85" xfId="337"/>
    <cellStyle name="Normal 86" xfId="338"/>
    <cellStyle name="Normal 87" xfId="339"/>
    <cellStyle name="Normal 88" xfId="340"/>
    <cellStyle name="Normal 89" xfId="341"/>
    <cellStyle name="Normal 9" xfId="342"/>
    <cellStyle name="Normal 9 2" xfId="343"/>
    <cellStyle name="Normal 90" xfId="344"/>
    <cellStyle name="Normal 91" xfId="345"/>
    <cellStyle name="Normal 92" xfId="346"/>
    <cellStyle name="Normal 93" xfId="347"/>
    <cellStyle name="Normal 94" xfId="348"/>
    <cellStyle name="Normal 95" xfId="349"/>
    <cellStyle name="Normal 96" xfId="350"/>
    <cellStyle name="Normal 97" xfId="351"/>
    <cellStyle name="Normal 98" xfId="352"/>
    <cellStyle name="Normal 99" xfId="353"/>
    <cellStyle name="Notas 10" xfId="354"/>
    <cellStyle name="Notas 11" xfId="355"/>
    <cellStyle name="Notas 12" xfId="356"/>
    <cellStyle name="Notas 13" xfId="357"/>
    <cellStyle name="Notas 14" xfId="358"/>
    <cellStyle name="Notas 15" xfId="359"/>
    <cellStyle name="Notas 16" xfId="360"/>
    <cellStyle name="Notas 2" xfId="361"/>
    <cellStyle name="Notas 3" xfId="362"/>
    <cellStyle name="Notas 4" xfId="363"/>
    <cellStyle name="Notas 5" xfId="364"/>
    <cellStyle name="Notas 6" xfId="365"/>
    <cellStyle name="Notas 7" xfId="366"/>
    <cellStyle name="Notas 8" xfId="367"/>
    <cellStyle name="Notas 9" xfId="368"/>
    <cellStyle name="Porcentaje" xfId="369" builtinId="5"/>
    <cellStyle name="Porcentaje 2" xfId="370"/>
    <cellStyle name="Porcentual 2" xfId="371"/>
    <cellStyle name="Salida" xfId="372" builtinId="21" customBuiltin="1"/>
    <cellStyle name="Salida 2" xfId="373"/>
    <cellStyle name="Texto de advertencia" xfId="374" builtinId="11" customBuiltin="1"/>
    <cellStyle name="Texto de advertencia 2" xfId="375"/>
    <cellStyle name="Texto explicativo" xfId="376" builtinId="53" customBuiltin="1"/>
    <cellStyle name="Texto explicativo 2" xfId="377"/>
    <cellStyle name="Título" xfId="378" builtinId="15" customBuiltin="1"/>
    <cellStyle name="Título 1 2" xfId="379"/>
    <cellStyle name="Título 2" xfId="380" builtinId="17" customBuiltin="1"/>
    <cellStyle name="Título 2 2" xfId="381"/>
    <cellStyle name="Título 3" xfId="382" builtinId="18" customBuiltin="1"/>
    <cellStyle name="Título 3 2" xfId="383"/>
    <cellStyle name="Título 4" xfId="384"/>
    <cellStyle name="Total" xfId="385" builtinId="25" customBuiltin="1"/>
    <cellStyle name="Total 2" xfId="3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7"/>
  <sheetViews>
    <sheetView topLeftCell="A352" zoomScale="112" zoomScaleNormal="112" workbookViewId="0">
      <selection activeCell="I13" sqref="I13:I16"/>
    </sheetView>
  </sheetViews>
  <sheetFormatPr baseColWidth="10" defaultRowHeight="15" x14ac:dyDescent="0.25"/>
  <cols>
    <col min="1" max="1" width="14.7109375" style="3" customWidth="1"/>
    <col min="2" max="2" width="15.85546875" style="3" customWidth="1"/>
    <col min="3" max="4" width="14.7109375" style="3" customWidth="1"/>
    <col min="5" max="5" width="15.7109375" style="3" customWidth="1"/>
    <col min="6" max="6" width="14.7109375" style="3" customWidth="1"/>
    <col min="7" max="11" width="15.7109375" style="3" customWidth="1"/>
    <col min="12" max="16384" width="11.42578125" style="3"/>
  </cols>
  <sheetData>
    <row r="1" spans="1:11" ht="12.75" customHeight="1" x14ac:dyDescent="0.25">
      <c r="A1" s="1" t="s">
        <v>32</v>
      </c>
      <c r="B1" s="1"/>
      <c r="C1" s="1"/>
      <c r="D1" s="1"/>
      <c r="E1" s="2"/>
      <c r="F1" s="1"/>
      <c r="G1" s="2"/>
      <c r="H1" s="2"/>
      <c r="I1" s="2"/>
      <c r="J1" s="2"/>
      <c r="K1" s="2"/>
    </row>
    <row r="2" spans="1:11" ht="12.75" customHeight="1" x14ac:dyDescent="0.25">
      <c r="A2" s="2"/>
      <c r="B2" s="2"/>
      <c r="C2" s="2"/>
      <c r="D2" s="2"/>
      <c r="E2" s="2"/>
      <c r="F2" s="2"/>
      <c r="G2" s="2"/>
      <c r="H2" s="2"/>
      <c r="I2" s="2"/>
      <c r="J2" s="2"/>
      <c r="K2" s="4"/>
    </row>
    <row r="3" spans="1:11" ht="15" customHeight="1" x14ac:dyDescent="0.25">
      <c r="A3" s="142">
        <v>1131</v>
      </c>
      <c r="B3" s="143" t="s">
        <v>40</v>
      </c>
      <c r="C3" s="144"/>
      <c r="D3" s="144"/>
      <c r="E3" s="145"/>
      <c r="F3" s="146"/>
      <c r="G3" s="146"/>
      <c r="H3" s="146"/>
      <c r="I3" s="146"/>
      <c r="J3" s="147"/>
      <c r="K3" s="147"/>
    </row>
    <row r="4" spans="1:11" ht="15" customHeight="1" x14ac:dyDescent="0.25">
      <c r="A4" s="142" t="s">
        <v>39</v>
      </c>
      <c r="B4" s="143" t="s">
        <v>38</v>
      </c>
      <c r="C4" s="144"/>
      <c r="D4" s="144"/>
      <c r="E4" s="145"/>
      <c r="F4" s="146"/>
      <c r="G4" s="146"/>
      <c r="H4" s="146"/>
      <c r="I4" s="146"/>
      <c r="J4" s="147"/>
      <c r="K4" s="147" t="s">
        <v>1965</v>
      </c>
    </row>
    <row r="5" spans="1:11" ht="12.75" customHeight="1" x14ac:dyDescent="0.25">
      <c r="A5" s="5"/>
      <c r="B5" s="5"/>
      <c r="C5" s="5"/>
      <c r="D5" s="5"/>
      <c r="E5" s="5"/>
      <c r="F5" s="5"/>
      <c r="G5" s="5"/>
      <c r="H5" s="5"/>
      <c r="I5" s="5"/>
      <c r="J5" s="5"/>
      <c r="K5" s="6"/>
    </row>
    <row r="6" spans="1:11" x14ac:dyDescent="0.25">
      <c r="A6" s="205" t="s">
        <v>7</v>
      </c>
      <c r="B6" s="210" t="s">
        <v>35</v>
      </c>
      <c r="C6" s="49"/>
      <c r="D6" s="205" t="s">
        <v>20</v>
      </c>
      <c r="E6" s="207" t="s">
        <v>19</v>
      </c>
      <c r="F6" s="208"/>
      <c r="G6" s="208"/>
      <c r="H6" s="209"/>
      <c r="I6" s="205" t="s">
        <v>10</v>
      </c>
      <c r="J6" s="212" t="s">
        <v>28</v>
      </c>
      <c r="K6" s="213"/>
    </row>
    <row r="7" spans="1:11" x14ac:dyDescent="0.25">
      <c r="A7" s="206"/>
      <c r="B7" s="211"/>
      <c r="C7" s="50"/>
      <c r="D7" s="206"/>
      <c r="E7" s="207" t="s">
        <v>4</v>
      </c>
      <c r="F7" s="208"/>
      <c r="G7" s="208"/>
      <c r="H7" s="209"/>
      <c r="I7" s="206"/>
      <c r="J7" s="214"/>
      <c r="K7" s="215"/>
    </row>
    <row r="8" spans="1:11" ht="15" customHeight="1" x14ac:dyDescent="0.25">
      <c r="A8" s="15">
        <v>43115</v>
      </c>
      <c r="B8" s="122" t="s">
        <v>433</v>
      </c>
      <c r="C8" s="16"/>
      <c r="D8" s="24">
        <v>239</v>
      </c>
      <c r="E8" s="131" t="s">
        <v>605</v>
      </c>
      <c r="F8" s="17"/>
      <c r="G8" s="18"/>
      <c r="H8" s="19"/>
      <c r="I8" s="127">
        <v>2834039</v>
      </c>
      <c r="J8" s="10" t="s">
        <v>443</v>
      </c>
      <c r="K8" s="54"/>
    </row>
    <row r="9" spans="1:11" ht="15" customHeight="1" x14ac:dyDescent="0.25">
      <c r="A9" s="15">
        <v>43292</v>
      </c>
      <c r="B9" s="122" t="s">
        <v>1360</v>
      </c>
      <c r="C9" s="16"/>
      <c r="D9" s="24">
        <v>834</v>
      </c>
      <c r="E9" s="122" t="s">
        <v>1413</v>
      </c>
      <c r="F9" s="17"/>
      <c r="G9" s="18"/>
      <c r="H9" s="19"/>
      <c r="I9" s="127">
        <v>300</v>
      </c>
      <c r="J9" s="10" t="s">
        <v>443</v>
      </c>
      <c r="K9" s="54"/>
    </row>
    <row r="10" spans="1:11" ht="15" customHeight="1" x14ac:dyDescent="0.25">
      <c r="A10" s="15">
        <v>43308</v>
      </c>
      <c r="B10" s="122" t="s">
        <v>1360</v>
      </c>
      <c r="C10" s="16"/>
      <c r="D10" s="24">
        <v>848</v>
      </c>
      <c r="E10" s="122" t="s">
        <v>1437</v>
      </c>
      <c r="F10" s="17"/>
      <c r="G10" s="18"/>
      <c r="H10" s="19"/>
      <c r="I10" s="127">
        <v>175618384</v>
      </c>
      <c r="J10" s="10"/>
      <c r="K10" s="54"/>
    </row>
    <row r="11" spans="1:11" ht="15" customHeight="1" x14ac:dyDescent="0.25">
      <c r="A11" s="15">
        <v>43347</v>
      </c>
      <c r="B11" s="122" t="s">
        <v>433</v>
      </c>
      <c r="C11" s="16"/>
      <c r="D11" s="24">
        <v>947</v>
      </c>
      <c r="E11" s="122" t="s">
        <v>1595</v>
      </c>
      <c r="F11" s="17"/>
      <c r="G11" s="18"/>
      <c r="H11" s="19"/>
      <c r="I11" s="127">
        <v>84000000</v>
      </c>
      <c r="J11" s="10"/>
      <c r="K11" s="54"/>
    </row>
    <row r="12" spans="1:11" ht="15" customHeight="1" x14ac:dyDescent="0.25">
      <c r="A12" s="15">
        <v>43353</v>
      </c>
      <c r="B12" s="122" t="s">
        <v>433</v>
      </c>
      <c r="C12" s="16"/>
      <c r="D12" s="24">
        <v>1178</v>
      </c>
      <c r="E12" s="122" t="s">
        <v>1611</v>
      </c>
      <c r="F12" s="17"/>
      <c r="G12" s="18"/>
      <c r="H12" s="19"/>
      <c r="I12" s="127">
        <v>12830767</v>
      </c>
      <c r="J12" s="10"/>
      <c r="K12" s="54"/>
    </row>
    <row r="13" spans="1:11" ht="15" customHeight="1" x14ac:dyDescent="0.25">
      <c r="A13" s="15">
        <v>43368</v>
      </c>
      <c r="B13" s="122" t="s">
        <v>433</v>
      </c>
      <c r="C13" s="16"/>
      <c r="D13" s="24">
        <v>1354</v>
      </c>
      <c r="E13" s="122" t="s">
        <v>2055</v>
      </c>
      <c r="F13" s="17"/>
      <c r="G13" s="18"/>
      <c r="H13" s="19"/>
      <c r="I13" s="127">
        <v>11721000</v>
      </c>
      <c r="J13" s="10"/>
      <c r="K13" s="54"/>
    </row>
    <row r="14" spans="1:11" ht="15" customHeight="1" x14ac:dyDescent="0.25">
      <c r="A14" s="15">
        <v>43369</v>
      </c>
      <c r="B14" s="122" t="s">
        <v>433</v>
      </c>
      <c r="C14" s="16"/>
      <c r="D14" s="24">
        <v>1360</v>
      </c>
      <c r="E14" s="122" t="s">
        <v>2056</v>
      </c>
      <c r="F14" s="17"/>
      <c r="G14" s="18"/>
      <c r="H14" s="19"/>
      <c r="I14" s="127">
        <v>6600000</v>
      </c>
      <c r="J14" s="10"/>
      <c r="K14" s="54"/>
    </row>
    <row r="15" spans="1:11" ht="15" customHeight="1" x14ac:dyDescent="0.25">
      <c r="A15" s="15">
        <v>43369</v>
      </c>
      <c r="B15" s="122" t="s">
        <v>433</v>
      </c>
      <c r="C15" s="16"/>
      <c r="D15" s="24">
        <v>1367</v>
      </c>
      <c r="E15" s="122" t="s">
        <v>2057</v>
      </c>
      <c r="F15" s="17"/>
      <c r="G15" s="18"/>
      <c r="H15" s="19"/>
      <c r="I15" s="127">
        <v>8400000</v>
      </c>
      <c r="J15" s="10"/>
      <c r="K15" s="54"/>
    </row>
    <row r="16" spans="1:11" ht="15" customHeight="1" x14ac:dyDescent="0.25">
      <c r="A16" s="15">
        <v>43369</v>
      </c>
      <c r="B16" s="122" t="s">
        <v>433</v>
      </c>
      <c r="C16" s="16"/>
      <c r="D16" s="24">
        <v>1368</v>
      </c>
      <c r="E16" s="122" t="s">
        <v>521</v>
      </c>
      <c r="F16" s="17"/>
      <c r="G16" s="18"/>
      <c r="H16" s="19"/>
      <c r="I16" s="127">
        <v>12900000</v>
      </c>
      <c r="J16" s="10"/>
      <c r="K16" s="54"/>
    </row>
    <row r="17" spans="1:11" ht="15" customHeight="1" x14ac:dyDescent="0.25">
      <c r="A17" s="15"/>
      <c r="B17" s="122"/>
      <c r="C17" s="16"/>
      <c r="D17" s="24"/>
      <c r="E17" s="122"/>
      <c r="F17" s="17"/>
      <c r="G17" s="18"/>
      <c r="H17" s="19"/>
      <c r="I17" s="127"/>
      <c r="J17" s="10"/>
      <c r="K17" s="54"/>
    </row>
    <row r="18" spans="1:11" ht="12.75" customHeight="1" x14ac:dyDescent="0.25">
      <c r="A18" s="15"/>
      <c r="B18" s="22"/>
      <c r="C18" s="23"/>
      <c r="D18" s="24"/>
      <c r="E18" s="10"/>
      <c r="F18" s="17"/>
      <c r="G18" s="17"/>
      <c r="H18" s="16"/>
      <c r="I18" s="35"/>
      <c r="J18" s="21"/>
      <c r="K18" s="19"/>
    </row>
    <row r="19" spans="1:11" x14ac:dyDescent="0.25">
      <c r="A19" s="25"/>
      <c r="B19" s="26"/>
      <c r="C19" s="26"/>
      <c r="D19" s="26"/>
      <c r="E19" s="26"/>
      <c r="F19" s="26"/>
      <c r="G19" s="203" t="s">
        <v>22</v>
      </c>
      <c r="H19" s="204"/>
      <c r="I19" s="27">
        <f>SUM(I8:I18)</f>
        <v>314904490</v>
      </c>
      <c r="J19" s="28"/>
      <c r="K19" s="29"/>
    </row>
    <row r="20" spans="1:11" ht="12.75" customHeight="1" x14ac:dyDescent="0.25">
      <c r="A20" s="25"/>
      <c r="B20" s="26"/>
      <c r="C20" s="26"/>
      <c r="D20" s="26"/>
      <c r="E20" s="26"/>
      <c r="F20" s="26"/>
      <c r="G20" s="26"/>
      <c r="H20" s="26"/>
      <c r="I20" s="30"/>
      <c r="J20" s="30"/>
      <c r="K20" s="31"/>
    </row>
    <row r="21" spans="1:11" x14ac:dyDescent="0.25">
      <c r="A21" s="205" t="s">
        <v>7</v>
      </c>
      <c r="B21" s="45" t="s">
        <v>16</v>
      </c>
      <c r="C21" s="51" t="s">
        <v>26</v>
      </c>
      <c r="D21" s="32" t="s">
        <v>26</v>
      </c>
      <c r="E21" s="207" t="s">
        <v>18</v>
      </c>
      <c r="F21" s="208"/>
      <c r="G21" s="208"/>
      <c r="H21" s="209"/>
      <c r="I21" s="205" t="s">
        <v>10</v>
      </c>
      <c r="J21" s="205" t="s">
        <v>8</v>
      </c>
      <c r="K21" s="51" t="s">
        <v>1</v>
      </c>
    </row>
    <row r="22" spans="1:11" x14ac:dyDescent="0.25">
      <c r="A22" s="206"/>
      <c r="B22" s="52" t="s">
        <v>17</v>
      </c>
      <c r="C22" s="52" t="s">
        <v>14</v>
      </c>
      <c r="D22" s="52" t="s">
        <v>13</v>
      </c>
      <c r="E22" s="207" t="s">
        <v>4</v>
      </c>
      <c r="F22" s="209"/>
      <c r="G22" s="207" t="s">
        <v>11</v>
      </c>
      <c r="H22" s="209"/>
      <c r="I22" s="206"/>
      <c r="J22" s="206"/>
      <c r="K22" s="52" t="s">
        <v>2</v>
      </c>
    </row>
    <row r="23" spans="1:11" ht="15" customHeight="1" x14ac:dyDescent="0.25">
      <c r="A23" s="33">
        <v>43104</v>
      </c>
      <c r="B23" s="125" t="s">
        <v>78</v>
      </c>
      <c r="C23" s="34">
        <v>79</v>
      </c>
      <c r="D23" s="34">
        <v>23</v>
      </c>
      <c r="E23" s="10" t="s">
        <v>522</v>
      </c>
      <c r="F23" s="16"/>
      <c r="G23" s="10" t="s">
        <v>116</v>
      </c>
      <c r="H23" s="16"/>
      <c r="I23" s="35">
        <v>106500000</v>
      </c>
      <c r="J23" s="35">
        <v>70800000</v>
      </c>
      <c r="K23" s="35">
        <f t="shared" ref="K23:K130" si="0">+I23-J23</f>
        <v>35700000</v>
      </c>
    </row>
    <row r="24" spans="1:11" x14ac:dyDescent="0.25">
      <c r="A24" s="15">
        <v>43104</v>
      </c>
      <c r="B24" s="125" t="s">
        <v>82</v>
      </c>
      <c r="C24" s="34">
        <v>82</v>
      </c>
      <c r="D24" s="34">
        <v>26</v>
      </c>
      <c r="E24" s="10" t="s">
        <v>523</v>
      </c>
      <c r="F24" s="23"/>
      <c r="G24" s="47" t="s">
        <v>117</v>
      </c>
      <c r="H24" s="23"/>
      <c r="I24" s="35">
        <v>106500000</v>
      </c>
      <c r="J24" s="35">
        <v>71100000</v>
      </c>
      <c r="K24" s="35">
        <f t="shared" si="0"/>
        <v>35400000</v>
      </c>
    </row>
    <row r="25" spans="1:11" x14ac:dyDescent="0.25">
      <c r="A25" s="15">
        <v>43112</v>
      </c>
      <c r="B25" s="125" t="s">
        <v>83</v>
      </c>
      <c r="C25" s="34">
        <v>176</v>
      </c>
      <c r="D25" s="34">
        <v>149</v>
      </c>
      <c r="E25" s="10" t="s">
        <v>524</v>
      </c>
      <c r="F25" s="17"/>
      <c r="G25" s="22" t="s">
        <v>118</v>
      </c>
      <c r="H25" s="23"/>
      <c r="I25" s="35">
        <v>37600000</v>
      </c>
      <c r="J25" s="35">
        <v>34466667</v>
      </c>
      <c r="K25" s="35">
        <f t="shared" si="0"/>
        <v>3133333</v>
      </c>
    </row>
    <row r="26" spans="1:11" x14ac:dyDescent="0.25">
      <c r="A26" s="15">
        <v>43112</v>
      </c>
      <c r="B26" s="125" t="s">
        <v>80</v>
      </c>
      <c r="C26" s="34">
        <v>195</v>
      </c>
      <c r="D26" s="34">
        <v>155</v>
      </c>
      <c r="E26" s="22" t="s">
        <v>525</v>
      </c>
      <c r="F26" s="16"/>
      <c r="G26" s="10" t="s">
        <v>119</v>
      </c>
      <c r="H26" s="23"/>
      <c r="I26" s="35">
        <v>28000000</v>
      </c>
      <c r="J26" s="35">
        <v>26366667</v>
      </c>
      <c r="K26" s="35">
        <f t="shared" si="0"/>
        <v>1633333</v>
      </c>
    </row>
    <row r="27" spans="1:11" x14ac:dyDescent="0.25">
      <c r="A27" s="15">
        <v>43112</v>
      </c>
      <c r="B27" s="36" t="s">
        <v>84</v>
      </c>
      <c r="C27" s="34">
        <v>192</v>
      </c>
      <c r="D27" s="34">
        <v>156</v>
      </c>
      <c r="E27" s="22" t="s">
        <v>526</v>
      </c>
      <c r="F27" s="40"/>
      <c r="G27" s="41" t="s">
        <v>120</v>
      </c>
      <c r="H27" s="23"/>
      <c r="I27" s="35">
        <v>48000000</v>
      </c>
      <c r="J27" s="35">
        <v>44800000</v>
      </c>
      <c r="K27" s="35">
        <f t="shared" si="0"/>
        <v>3200000</v>
      </c>
    </row>
    <row r="28" spans="1:11" x14ac:dyDescent="0.25">
      <c r="A28" s="15">
        <v>43115</v>
      </c>
      <c r="B28" s="36" t="s">
        <v>85</v>
      </c>
      <c r="C28" s="34">
        <v>193</v>
      </c>
      <c r="D28" s="34">
        <v>161</v>
      </c>
      <c r="E28" s="22" t="s">
        <v>527</v>
      </c>
      <c r="F28" s="40"/>
      <c r="G28" s="41" t="s">
        <v>121</v>
      </c>
      <c r="H28" s="23"/>
      <c r="I28" s="35">
        <v>44000000</v>
      </c>
      <c r="J28" s="35">
        <v>41433333</v>
      </c>
      <c r="K28" s="35">
        <f t="shared" si="0"/>
        <v>2566667</v>
      </c>
    </row>
    <row r="29" spans="1:11" x14ac:dyDescent="0.25">
      <c r="A29" s="15">
        <v>43115</v>
      </c>
      <c r="B29" s="36" t="s">
        <v>86</v>
      </c>
      <c r="C29" s="34">
        <v>194</v>
      </c>
      <c r="D29" s="34">
        <v>164</v>
      </c>
      <c r="E29" s="22" t="s">
        <v>528</v>
      </c>
      <c r="F29" s="40"/>
      <c r="G29" s="41" t="s">
        <v>122</v>
      </c>
      <c r="H29" s="23"/>
      <c r="I29" s="35">
        <v>32000000</v>
      </c>
      <c r="J29" s="35">
        <v>30133333</v>
      </c>
      <c r="K29" s="35">
        <f t="shared" si="0"/>
        <v>1866667</v>
      </c>
    </row>
    <row r="30" spans="1:11" x14ac:dyDescent="0.25">
      <c r="A30" s="15">
        <v>43115</v>
      </c>
      <c r="B30" s="36" t="s">
        <v>87</v>
      </c>
      <c r="C30" s="34">
        <v>212</v>
      </c>
      <c r="D30" s="34">
        <v>167</v>
      </c>
      <c r="E30" s="22" t="s">
        <v>529</v>
      </c>
      <c r="F30" s="17"/>
      <c r="G30" s="22" t="s">
        <v>123</v>
      </c>
      <c r="H30" s="23"/>
      <c r="I30" s="35">
        <v>59376000</v>
      </c>
      <c r="J30" s="35">
        <v>55912400</v>
      </c>
      <c r="K30" s="35">
        <f t="shared" si="0"/>
        <v>3463600</v>
      </c>
    </row>
    <row r="31" spans="1:11" x14ac:dyDescent="0.25">
      <c r="A31" s="15">
        <v>43115</v>
      </c>
      <c r="B31" s="36" t="s">
        <v>88</v>
      </c>
      <c r="C31" s="34">
        <v>239</v>
      </c>
      <c r="D31" s="34">
        <v>172</v>
      </c>
      <c r="E31" s="22" t="s">
        <v>530</v>
      </c>
      <c r="F31" s="17"/>
      <c r="G31" s="22" t="s">
        <v>124</v>
      </c>
      <c r="H31" s="23"/>
      <c r="I31" s="35">
        <v>154750</v>
      </c>
      <c r="J31" s="35">
        <v>154750</v>
      </c>
      <c r="K31" s="35">
        <f t="shared" si="0"/>
        <v>0</v>
      </c>
    </row>
    <row r="32" spans="1:11" x14ac:dyDescent="0.25">
      <c r="A32" s="15">
        <v>43115</v>
      </c>
      <c r="B32" s="36" t="s">
        <v>89</v>
      </c>
      <c r="C32" s="34">
        <v>239</v>
      </c>
      <c r="D32" s="34">
        <v>176</v>
      </c>
      <c r="E32" s="22" t="s">
        <v>531</v>
      </c>
      <c r="F32" s="23"/>
      <c r="G32" s="22" t="s">
        <v>124</v>
      </c>
      <c r="H32" s="23"/>
      <c r="I32" s="35">
        <v>28930</v>
      </c>
      <c r="J32" s="35">
        <v>28930</v>
      </c>
      <c r="K32" s="35">
        <f>+I32-J32</f>
        <v>0</v>
      </c>
    </row>
    <row r="33" spans="1:11" x14ac:dyDescent="0.25">
      <c r="A33" s="15">
        <v>43115</v>
      </c>
      <c r="B33" s="36" t="s">
        <v>90</v>
      </c>
      <c r="C33" s="34">
        <v>239</v>
      </c>
      <c r="D33" s="34">
        <v>177</v>
      </c>
      <c r="E33" s="10" t="s">
        <v>532</v>
      </c>
      <c r="F33" s="16"/>
      <c r="G33" s="22" t="s">
        <v>124</v>
      </c>
      <c r="H33" s="23"/>
      <c r="I33" s="35">
        <v>339130</v>
      </c>
      <c r="J33" s="35">
        <v>339130</v>
      </c>
      <c r="K33" s="35">
        <f t="shared" si="0"/>
        <v>0</v>
      </c>
    </row>
    <row r="34" spans="1:11" x14ac:dyDescent="0.25">
      <c r="A34" s="15">
        <v>43115</v>
      </c>
      <c r="B34" s="36" t="s">
        <v>91</v>
      </c>
      <c r="C34" s="34">
        <v>239</v>
      </c>
      <c r="D34" s="34">
        <v>178</v>
      </c>
      <c r="E34" s="10" t="s">
        <v>533</v>
      </c>
      <c r="F34" s="17"/>
      <c r="G34" s="22" t="s">
        <v>125</v>
      </c>
      <c r="H34" s="23"/>
      <c r="I34" s="35">
        <v>76690</v>
      </c>
      <c r="J34" s="35">
        <v>76690</v>
      </c>
      <c r="K34" s="35">
        <f t="shared" si="0"/>
        <v>0</v>
      </c>
    </row>
    <row r="35" spans="1:11" x14ac:dyDescent="0.25">
      <c r="A35" s="15">
        <v>43115</v>
      </c>
      <c r="B35" s="36" t="s">
        <v>92</v>
      </c>
      <c r="C35" s="34">
        <v>168</v>
      </c>
      <c r="D35" s="34">
        <v>180</v>
      </c>
      <c r="E35" s="10" t="s">
        <v>534</v>
      </c>
      <c r="F35" s="17"/>
      <c r="G35" s="22" t="s">
        <v>126</v>
      </c>
      <c r="H35" s="23"/>
      <c r="I35" s="35">
        <v>36000000</v>
      </c>
      <c r="J35" s="35">
        <v>33600000</v>
      </c>
      <c r="K35" s="35">
        <f t="shared" si="0"/>
        <v>2400000</v>
      </c>
    </row>
    <row r="36" spans="1:11" x14ac:dyDescent="0.25">
      <c r="A36" s="37">
        <v>43115</v>
      </c>
      <c r="B36" s="38" t="s">
        <v>93</v>
      </c>
      <c r="C36" s="39">
        <v>217</v>
      </c>
      <c r="D36" s="39">
        <v>184</v>
      </c>
      <c r="E36" s="22" t="s">
        <v>535</v>
      </c>
      <c r="F36" s="40"/>
      <c r="G36" s="41" t="s">
        <v>127</v>
      </c>
      <c r="H36" s="42"/>
      <c r="I36" s="35">
        <v>51700000</v>
      </c>
      <c r="J36" s="35">
        <v>35250000</v>
      </c>
      <c r="K36" s="35">
        <f t="shared" si="0"/>
        <v>16450000</v>
      </c>
    </row>
    <row r="37" spans="1:11" x14ac:dyDescent="0.25">
      <c r="A37" s="37">
        <v>43115</v>
      </c>
      <c r="B37" s="38" t="s">
        <v>94</v>
      </c>
      <c r="C37" s="39">
        <v>210</v>
      </c>
      <c r="D37" s="39">
        <v>185</v>
      </c>
      <c r="E37" s="22" t="s">
        <v>536</v>
      </c>
      <c r="F37" s="40"/>
      <c r="G37" s="41" t="s">
        <v>128</v>
      </c>
      <c r="H37" s="42"/>
      <c r="I37" s="35">
        <v>18752000</v>
      </c>
      <c r="J37" s="35">
        <v>17580000</v>
      </c>
      <c r="K37" s="35">
        <f t="shared" si="0"/>
        <v>1172000</v>
      </c>
    </row>
    <row r="38" spans="1:11" x14ac:dyDescent="0.25">
      <c r="A38" s="37">
        <v>43115</v>
      </c>
      <c r="B38" s="38" t="s">
        <v>95</v>
      </c>
      <c r="C38" s="39">
        <v>209</v>
      </c>
      <c r="D38" s="39">
        <v>186</v>
      </c>
      <c r="E38" s="40" t="s">
        <v>537</v>
      </c>
      <c r="F38" s="40"/>
      <c r="G38" s="41" t="s">
        <v>129</v>
      </c>
      <c r="H38" s="42"/>
      <c r="I38" s="35">
        <v>56000000</v>
      </c>
      <c r="J38" s="35">
        <v>52500000</v>
      </c>
      <c r="K38" s="35">
        <f t="shared" si="0"/>
        <v>3500000</v>
      </c>
    </row>
    <row r="39" spans="1:11" x14ac:dyDescent="0.25">
      <c r="A39" s="37">
        <v>43115</v>
      </c>
      <c r="B39" s="38" t="s">
        <v>96</v>
      </c>
      <c r="C39" s="39">
        <v>235</v>
      </c>
      <c r="D39" s="39">
        <v>187</v>
      </c>
      <c r="E39" s="40" t="s">
        <v>538</v>
      </c>
      <c r="F39" s="40"/>
      <c r="G39" s="41" t="s">
        <v>130</v>
      </c>
      <c r="H39" s="42"/>
      <c r="I39" s="35">
        <v>37600000</v>
      </c>
      <c r="J39" s="35">
        <v>35250000</v>
      </c>
      <c r="K39" s="35">
        <f t="shared" si="0"/>
        <v>2350000</v>
      </c>
    </row>
    <row r="40" spans="1:11" x14ac:dyDescent="0.25">
      <c r="A40" s="37">
        <v>43115</v>
      </c>
      <c r="B40" s="38" t="s">
        <v>97</v>
      </c>
      <c r="C40" s="39">
        <v>234</v>
      </c>
      <c r="D40" s="39">
        <v>188</v>
      </c>
      <c r="E40" s="40" t="s">
        <v>538</v>
      </c>
      <c r="F40" s="40"/>
      <c r="G40" s="41" t="s">
        <v>131</v>
      </c>
      <c r="H40" s="42"/>
      <c r="I40" s="35">
        <v>37600000</v>
      </c>
      <c r="J40" s="35">
        <v>35250000</v>
      </c>
      <c r="K40" s="35">
        <f t="shared" si="0"/>
        <v>2350000</v>
      </c>
    </row>
    <row r="41" spans="1:11" x14ac:dyDescent="0.25">
      <c r="A41" s="37">
        <v>43115</v>
      </c>
      <c r="B41" s="38" t="s">
        <v>98</v>
      </c>
      <c r="C41" s="39">
        <v>216</v>
      </c>
      <c r="D41" s="39">
        <v>189</v>
      </c>
      <c r="E41" s="40" t="s">
        <v>539</v>
      </c>
      <c r="F41" s="40"/>
      <c r="G41" s="41" t="s">
        <v>132</v>
      </c>
      <c r="H41" s="42"/>
      <c r="I41" s="35">
        <v>24200000</v>
      </c>
      <c r="J41" s="35">
        <v>16500000</v>
      </c>
      <c r="K41" s="35">
        <f t="shared" si="0"/>
        <v>7700000</v>
      </c>
    </row>
    <row r="42" spans="1:11" x14ac:dyDescent="0.25">
      <c r="A42" s="37">
        <v>43115</v>
      </c>
      <c r="B42" s="38" t="s">
        <v>99</v>
      </c>
      <c r="C42" s="39">
        <v>175</v>
      </c>
      <c r="D42" s="39">
        <v>190</v>
      </c>
      <c r="E42" s="40" t="s">
        <v>540</v>
      </c>
      <c r="F42" s="40"/>
      <c r="G42" s="41" t="s">
        <v>133</v>
      </c>
      <c r="H42" s="42"/>
      <c r="I42" s="35">
        <v>37600000</v>
      </c>
      <c r="J42" s="35">
        <v>35406667</v>
      </c>
      <c r="K42" s="35">
        <f t="shared" si="0"/>
        <v>2193333</v>
      </c>
    </row>
    <row r="43" spans="1:11" x14ac:dyDescent="0.25">
      <c r="A43" s="37">
        <v>43115</v>
      </c>
      <c r="B43" s="38" t="s">
        <v>100</v>
      </c>
      <c r="C43" s="39">
        <v>177</v>
      </c>
      <c r="D43" s="39">
        <v>191</v>
      </c>
      <c r="E43" s="40" t="s">
        <v>541</v>
      </c>
      <c r="F43" s="40"/>
      <c r="G43" s="41" t="s">
        <v>134</v>
      </c>
      <c r="H43" s="42"/>
      <c r="I43" s="35">
        <v>42000000</v>
      </c>
      <c r="J43" s="35">
        <v>39550000</v>
      </c>
      <c r="K43" s="35">
        <f t="shared" si="0"/>
        <v>2450000</v>
      </c>
    </row>
    <row r="44" spans="1:11" x14ac:dyDescent="0.25">
      <c r="A44" s="37">
        <v>43115</v>
      </c>
      <c r="B44" s="38" t="s">
        <v>101</v>
      </c>
      <c r="C44" s="39">
        <v>230</v>
      </c>
      <c r="D44" s="39">
        <v>192</v>
      </c>
      <c r="E44" s="40" t="s">
        <v>542</v>
      </c>
      <c r="F44" s="40"/>
      <c r="G44" s="41" t="s">
        <v>135</v>
      </c>
      <c r="H44" s="42"/>
      <c r="I44" s="35">
        <v>17600000</v>
      </c>
      <c r="J44" s="35">
        <v>16500000</v>
      </c>
      <c r="K44" s="35">
        <f t="shared" si="0"/>
        <v>1100000</v>
      </c>
    </row>
    <row r="45" spans="1:11" x14ac:dyDescent="0.25">
      <c r="A45" s="37">
        <v>43116</v>
      </c>
      <c r="B45" s="38" t="s">
        <v>102</v>
      </c>
      <c r="C45" s="39">
        <v>228</v>
      </c>
      <c r="D45" s="39">
        <v>197</v>
      </c>
      <c r="E45" s="40" t="s">
        <v>519</v>
      </c>
      <c r="F45" s="40"/>
      <c r="G45" s="41" t="s">
        <v>136</v>
      </c>
      <c r="H45" s="42"/>
      <c r="I45" s="35">
        <v>32000000</v>
      </c>
      <c r="J45" s="35">
        <v>30000000</v>
      </c>
      <c r="K45" s="35">
        <f t="shared" si="0"/>
        <v>2000000</v>
      </c>
    </row>
    <row r="46" spans="1:11" x14ac:dyDescent="0.25">
      <c r="A46" s="37">
        <v>43116</v>
      </c>
      <c r="B46" s="38" t="s">
        <v>103</v>
      </c>
      <c r="C46" s="39">
        <v>248</v>
      </c>
      <c r="D46" s="39">
        <v>199</v>
      </c>
      <c r="E46" s="40" t="s">
        <v>521</v>
      </c>
      <c r="F46" s="40"/>
      <c r="G46" s="41" t="s">
        <v>137</v>
      </c>
      <c r="H46" s="42"/>
      <c r="I46" s="35">
        <v>34400000</v>
      </c>
      <c r="J46" s="35">
        <v>32250000</v>
      </c>
      <c r="K46" s="35">
        <f t="shared" si="0"/>
        <v>2150000</v>
      </c>
    </row>
    <row r="47" spans="1:11" x14ac:dyDescent="0.25">
      <c r="A47" s="37">
        <v>43116</v>
      </c>
      <c r="B47" s="38" t="s">
        <v>104</v>
      </c>
      <c r="C47" s="39">
        <v>249</v>
      </c>
      <c r="D47" s="39">
        <v>200</v>
      </c>
      <c r="E47" s="40" t="s">
        <v>521</v>
      </c>
      <c r="F47" s="40"/>
      <c r="G47" s="41" t="s">
        <v>138</v>
      </c>
      <c r="H47" s="42"/>
      <c r="I47" s="35">
        <v>34400000</v>
      </c>
      <c r="J47" s="35">
        <v>32250000</v>
      </c>
      <c r="K47" s="35">
        <f t="shared" si="0"/>
        <v>2150000</v>
      </c>
    </row>
    <row r="48" spans="1:11" x14ac:dyDescent="0.25">
      <c r="A48" s="37">
        <v>43116</v>
      </c>
      <c r="B48" s="38" t="s">
        <v>105</v>
      </c>
      <c r="C48" s="39">
        <v>239</v>
      </c>
      <c r="D48" s="39">
        <v>201</v>
      </c>
      <c r="E48" s="40" t="s">
        <v>543</v>
      </c>
      <c r="F48" s="40"/>
      <c r="G48" s="41" t="s">
        <v>125</v>
      </c>
      <c r="H48" s="42"/>
      <c r="I48" s="35">
        <v>50720</v>
      </c>
      <c r="J48" s="35">
        <v>50720</v>
      </c>
      <c r="K48" s="35">
        <f t="shared" si="0"/>
        <v>0</v>
      </c>
    </row>
    <row r="49" spans="1:11" x14ac:dyDescent="0.25">
      <c r="A49" s="37">
        <v>43116</v>
      </c>
      <c r="B49" s="38" t="s">
        <v>106</v>
      </c>
      <c r="C49" s="39">
        <v>229</v>
      </c>
      <c r="D49" s="39">
        <v>203</v>
      </c>
      <c r="E49" s="40" t="s">
        <v>544</v>
      </c>
      <c r="F49" s="40"/>
      <c r="G49" s="41" t="s">
        <v>139</v>
      </c>
      <c r="H49" s="42"/>
      <c r="I49" s="35">
        <v>64000000</v>
      </c>
      <c r="J49" s="35">
        <v>59733333</v>
      </c>
      <c r="K49" s="35">
        <f t="shared" si="0"/>
        <v>4266667</v>
      </c>
    </row>
    <row r="50" spans="1:11" x14ac:dyDescent="0.25">
      <c r="A50" s="37">
        <v>43116</v>
      </c>
      <c r="B50" s="38" t="s">
        <v>107</v>
      </c>
      <c r="C50" s="39">
        <v>244</v>
      </c>
      <c r="D50" s="39">
        <v>204</v>
      </c>
      <c r="E50" s="40" t="s">
        <v>520</v>
      </c>
      <c r="F50" s="40"/>
      <c r="G50" s="41" t="s">
        <v>140</v>
      </c>
      <c r="H50" s="42"/>
      <c r="I50" s="35">
        <v>37600000</v>
      </c>
      <c r="J50" s="35">
        <v>35093333</v>
      </c>
      <c r="K50" s="35">
        <f t="shared" si="0"/>
        <v>2506667</v>
      </c>
    </row>
    <row r="51" spans="1:11" x14ac:dyDescent="0.25">
      <c r="A51" s="37">
        <v>43116</v>
      </c>
      <c r="B51" s="38" t="s">
        <v>81</v>
      </c>
      <c r="C51" s="39">
        <v>211</v>
      </c>
      <c r="D51" s="39">
        <v>205</v>
      </c>
      <c r="E51" s="40" t="s">
        <v>545</v>
      </c>
      <c r="F51" s="40"/>
      <c r="G51" s="41" t="s">
        <v>141</v>
      </c>
      <c r="H51" s="42"/>
      <c r="I51" s="35">
        <v>64000000</v>
      </c>
      <c r="J51" s="35">
        <v>60000000</v>
      </c>
      <c r="K51" s="35">
        <f t="shared" si="0"/>
        <v>4000000</v>
      </c>
    </row>
    <row r="52" spans="1:11" x14ac:dyDescent="0.25">
      <c r="A52" s="37">
        <v>43116</v>
      </c>
      <c r="B52" s="38" t="s">
        <v>108</v>
      </c>
      <c r="C52" s="39">
        <v>251</v>
      </c>
      <c r="D52" s="39">
        <v>208</v>
      </c>
      <c r="E52" s="40" t="s">
        <v>521</v>
      </c>
      <c r="F52" s="40"/>
      <c r="G52" s="41" t="s">
        <v>142</v>
      </c>
      <c r="H52" s="42"/>
      <c r="I52" s="35">
        <v>34400000</v>
      </c>
      <c r="J52" s="35">
        <v>32106667</v>
      </c>
      <c r="K52" s="35">
        <f t="shared" si="0"/>
        <v>2293333</v>
      </c>
    </row>
    <row r="53" spans="1:11" x14ac:dyDescent="0.25">
      <c r="A53" s="37">
        <v>43116</v>
      </c>
      <c r="B53" s="38" t="s">
        <v>109</v>
      </c>
      <c r="C53" s="39">
        <v>254</v>
      </c>
      <c r="D53" s="39">
        <v>209</v>
      </c>
      <c r="E53" s="40" t="s">
        <v>521</v>
      </c>
      <c r="F53" s="40"/>
      <c r="G53" s="41" t="s">
        <v>143</v>
      </c>
      <c r="H53" s="42"/>
      <c r="I53" s="35">
        <v>34400000</v>
      </c>
      <c r="J53" s="35">
        <v>32106667</v>
      </c>
      <c r="K53" s="35">
        <f t="shared" si="0"/>
        <v>2293333</v>
      </c>
    </row>
    <row r="54" spans="1:11" x14ac:dyDescent="0.25">
      <c r="A54" s="37">
        <v>43116</v>
      </c>
      <c r="B54" s="38" t="s">
        <v>110</v>
      </c>
      <c r="C54" s="39">
        <v>236</v>
      </c>
      <c r="D54" s="39">
        <v>210</v>
      </c>
      <c r="E54" s="40" t="s">
        <v>546</v>
      </c>
      <c r="F54" s="40"/>
      <c r="G54" s="41" t="s">
        <v>144</v>
      </c>
      <c r="H54" s="42"/>
      <c r="I54" s="35">
        <v>44000000</v>
      </c>
      <c r="J54" s="35">
        <v>41066667</v>
      </c>
      <c r="K54" s="35">
        <f t="shared" si="0"/>
        <v>2933333</v>
      </c>
    </row>
    <row r="55" spans="1:11" x14ac:dyDescent="0.25">
      <c r="A55" s="37">
        <v>43116</v>
      </c>
      <c r="B55" s="38" t="s">
        <v>111</v>
      </c>
      <c r="C55" s="39">
        <v>188</v>
      </c>
      <c r="D55" s="39">
        <v>211</v>
      </c>
      <c r="E55" s="40" t="s">
        <v>547</v>
      </c>
      <c r="F55" s="40"/>
      <c r="G55" s="41" t="s">
        <v>145</v>
      </c>
      <c r="H55" s="42"/>
      <c r="I55" s="35">
        <v>33600000</v>
      </c>
      <c r="J55" s="35">
        <v>28140000</v>
      </c>
      <c r="K55" s="35">
        <f t="shared" si="0"/>
        <v>5460000</v>
      </c>
    </row>
    <row r="56" spans="1:11" x14ac:dyDescent="0.25">
      <c r="A56" s="37">
        <v>43116</v>
      </c>
      <c r="B56" s="38" t="s">
        <v>112</v>
      </c>
      <c r="C56" s="39">
        <v>271</v>
      </c>
      <c r="D56" s="39">
        <v>213</v>
      </c>
      <c r="E56" s="22" t="s">
        <v>540</v>
      </c>
      <c r="F56" s="40"/>
      <c r="G56" s="41" t="s">
        <v>146</v>
      </c>
      <c r="H56" s="42"/>
      <c r="I56" s="35">
        <v>42000000</v>
      </c>
      <c r="J56" s="35">
        <v>39375000</v>
      </c>
      <c r="K56" s="35">
        <f t="shared" si="0"/>
        <v>2625000</v>
      </c>
    </row>
    <row r="57" spans="1:11" x14ac:dyDescent="0.25">
      <c r="A57" s="37">
        <v>43116</v>
      </c>
      <c r="B57" s="38" t="s">
        <v>113</v>
      </c>
      <c r="C57" s="39">
        <v>250</v>
      </c>
      <c r="D57" s="39">
        <v>216</v>
      </c>
      <c r="E57" s="22" t="s">
        <v>521</v>
      </c>
      <c r="F57" s="40"/>
      <c r="G57" s="41" t="s">
        <v>147</v>
      </c>
      <c r="H57" s="42"/>
      <c r="I57" s="35">
        <v>34400000</v>
      </c>
      <c r="J57" s="35">
        <v>32106667</v>
      </c>
      <c r="K57" s="35">
        <f t="shared" si="0"/>
        <v>2293333</v>
      </c>
    </row>
    <row r="58" spans="1:11" x14ac:dyDescent="0.25">
      <c r="A58" s="37">
        <v>43116</v>
      </c>
      <c r="B58" s="38" t="s">
        <v>114</v>
      </c>
      <c r="C58" s="39">
        <v>252</v>
      </c>
      <c r="D58" s="39">
        <v>217</v>
      </c>
      <c r="E58" s="22" t="s">
        <v>521</v>
      </c>
      <c r="F58" s="40"/>
      <c r="G58" s="41" t="s">
        <v>148</v>
      </c>
      <c r="H58" s="42"/>
      <c r="I58" s="35">
        <v>34400000</v>
      </c>
      <c r="J58" s="35">
        <v>34400000</v>
      </c>
      <c r="K58" s="35">
        <f t="shared" si="0"/>
        <v>0</v>
      </c>
    </row>
    <row r="59" spans="1:11" x14ac:dyDescent="0.25">
      <c r="A59" s="37">
        <v>43116</v>
      </c>
      <c r="B59" s="38" t="s">
        <v>115</v>
      </c>
      <c r="C59" s="39">
        <v>232</v>
      </c>
      <c r="D59" s="39">
        <v>218</v>
      </c>
      <c r="E59" s="22" t="s">
        <v>548</v>
      </c>
      <c r="F59" s="40"/>
      <c r="G59" s="41" t="s">
        <v>149</v>
      </c>
      <c r="H59" s="42"/>
      <c r="I59" s="35">
        <v>48000000</v>
      </c>
      <c r="J59" s="35">
        <v>44800000</v>
      </c>
      <c r="K59" s="35">
        <f t="shared" si="0"/>
        <v>3200000</v>
      </c>
    </row>
    <row r="60" spans="1:11" x14ac:dyDescent="0.25">
      <c r="A60" s="37">
        <v>43116</v>
      </c>
      <c r="B60" s="38" t="s">
        <v>435</v>
      </c>
      <c r="C60" s="39">
        <v>197</v>
      </c>
      <c r="D60" s="39">
        <v>221</v>
      </c>
      <c r="E60" s="22" t="s">
        <v>518</v>
      </c>
      <c r="F60" s="40"/>
      <c r="G60" s="41" t="s">
        <v>439</v>
      </c>
      <c r="H60" s="42"/>
      <c r="I60" s="35">
        <v>22400000</v>
      </c>
      <c r="J60" s="35">
        <v>20906667</v>
      </c>
      <c r="K60" s="35">
        <f t="shared" si="0"/>
        <v>1493333</v>
      </c>
    </row>
    <row r="61" spans="1:11" x14ac:dyDescent="0.25">
      <c r="A61" s="37">
        <v>43116</v>
      </c>
      <c r="B61" s="38" t="s">
        <v>436</v>
      </c>
      <c r="C61" s="39">
        <v>213</v>
      </c>
      <c r="D61" s="39">
        <v>223</v>
      </c>
      <c r="E61" s="22" t="s">
        <v>549</v>
      </c>
      <c r="F61" s="40"/>
      <c r="G61" s="41" t="s">
        <v>440</v>
      </c>
      <c r="H61" s="42"/>
      <c r="I61" s="35">
        <v>77000000</v>
      </c>
      <c r="J61" s="35">
        <v>52266667</v>
      </c>
      <c r="K61" s="35">
        <f t="shared" si="0"/>
        <v>24733333</v>
      </c>
    </row>
    <row r="62" spans="1:11" x14ac:dyDescent="0.25">
      <c r="A62" s="37">
        <v>43116</v>
      </c>
      <c r="B62" s="38" t="s">
        <v>437</v>
      </c>
      <c r="C62" s="39">
        <v>196</v>
      </c>
      <c r="D62" s="39">
        <v>224</v>
      </c>
      <c r="E62" s="22" t="s">
        <v>518</v>
      </c>
      <c r="F62" s="40"/>
      <c r="G62" s="41" t="s">
        <v>441</v>
      </c>
      <c r="H62" s="42"/>
      <c r="I62" s="35">
        <v>22400000</v>
      </c>
      <c r="J62" s="35">
        <v>20813333</v>
      </c>
      <c r="K62" s="35">
        <f t="shared" si="0"/>
        <v>1586667</v>
      </c>
    </row>
    <row r="63" spans="1:11" x14ac:dyDescent="0.25">
      <c r="A63" s="37">
        <v>43116</v>
      </c>
      <c r="B63" s="38" t="s">
        <v>438</v>
      </c>
      <c r="C63" s="39">
        <v>246</v>
      </c>
      <c r="D63" s="39">
        <v>225</v>
      </c>
      <c r="E63" s="22" t="s">
        <v>550</v>
      </c>
      <c r="F63" s="40"/>
      <c r="G63" s="41" t="s">
        <v>442</v>
      </c>
      <c r="H63" s="42"/>
      <c r="I63" s="35">
        <v>17600000</v>
      </c>
      <c r="J63" s="35">
        <v>16426667</v>
      </c>
      <c r="K63" s="35">
        <f t="shared" si="0"/>
        <v>1173333</v>
      </c>
    </row>
    <row r="64" spans="1:11" x14ac:dyDescent="0.25">
      <c r="A64" s="37">
        <v>43117</v>
      </c>
      <c r="B64" s="159">
        <v>201</v>
      </c>
      <c r="C64" s="39">
        <v>243</v>
      </c>
      <c r="D64" s="39">
        <v>226</v>
      </c>
      <c r="E64" s="22" t="s">
        <v>520</v>
      </c>
      <c r="F64" s="40"/>
      <c r="G64" s="41" t="s">
        <v>624</v>
      </c>
      <c r="H64" s="42"/>
      <c r="I64" s="35">
        <v>37600000</v>
      </c>
      <c r="J64" s="35">
        <v>31490000</v>
      </c>
      <c r="K64" s="35">
        <f t="shared" si="0"/>
        <v>6110000</v>
      </c>
    </row>
    <row r="65" spans="1:11" x14ac:dyDescent="0.25">
      <c r="A65" s="37">
        <v>43117</v>
      </c>
      <c r="B65" s="159">
        <v>211</v>
      </c>
      <c r="C65" s="39">
        <v>253</v>
      </c>
      <c r="D65" s="39">
        <v>227</v>
      </c>
      <c r="E65" s="22" t="s">
        <v>521</v>
      </c>
      <c r="F65" s="40"/>
      <c r="G65" s="41" t="s">
        <v>625</v>
      </c>
      <c r="H65" s="42"/>
      <c r="I65" s="35">
        <v>34400000</v>
      </c>
      <c r="J65" s="35">
        <v>32106667</v>
      </c>
      <c r="K65" s="35">
        <f t="shared" si="0"/>
        <v>2293333</v>
      </c>
    </row>
    <row r="66" spans="1:11" x14ac:dyDescent="0.25">
      <c r="A66" s="37">
        <v>43117</v>
      </c>
      <c r="B66" s="159">
        <v>189</v>
      </c>
      <c r="C66" s="39">
        <v>231</v>
      </c>
      <c r="D66" s="39">
        <v>228</v>
      </c>
      <c r="E66" s="22" t="s">
        <v>741</v>
      </c>
      <c r="F66" s="40"/>
      <c r="G66" s="41" t="s">
        <v>626</v>
      </c>
      <c r="H66" s="42"/>
      <c r="I66" s="35">
        <v>19200000</v>
      </c>
      <c r="J66" s="35">
        <v>17920000</v>
      </c>
      <c r="K66" s="35">
        <f t="shared" si="0"/>
        <v>1280000</v>
      </c>
    </row>
    <row r="67" spans="1:11" x14ac:dyDescent="0.25">
      <c r="A67" s="37">
        <v>43117</v>
      </c>
      <c r="B67" s="159">
        <v>257</v>
      </c>
      <c r="C67" s="39">
        <v>268</v>
      </c>
      <c r="D67" s="39">
        <v>238</v>
      </c>
      <c r="E67" s="22" t="s">
        <v>742</v>
      </c>
      <c r="F67" s="40"/>
      <c r="G67" s="41" t="s">
        <v>627</v>
      </c>
      <c r="H67" s="42"/>
      <c r="I67" s="35">
        <v>88000000</v>
      </c>
      <c r="J67" s="35">
        <v>59466667</v>
      </c>
      <c r="K67" s="35">
        <f t="shared" si="0"/>
        <v>28533333</v>
      </c>
    </row>
    <row r="68" spans="1:11" x14ac:dyDescent="0.25">
      <c r="A68" s="37">
        <v>43117</v>
      </c>
      <c r="B68" s="159">
        <v>274</v>
      </c>
      <c r="C68" s="39">
        <v>328</v>
      </c>
      <c r="D68" s="39">
        <v>239</v>
      </c>
      <c r="E68" s="22" t="s">
        <v>743</v>
      </c>
      <c r="F68" s="40"/>
      <c r="G68" s="41" t="s">
        <v>628</v>
      </c>
      <c r="H68" s="42"/>
      <c r="I68" s="35">
        <v>81642000</v>
      </c>
      <c r="J68" s="35">
        <v>47995600</v>
      </c>
      <c r="K68" s="35">
        <f t="shared" si="0"/>
        <v>33646400</v>
      </c>
    </row>
    <row r="69" spans="1:11" x14ac:dyDescent="0.25">
      <c r="A69" s="37">
        <v>43117</v>
      </c>
      <c r="B69" s="159">
        <v>196</v>
      </c>
      <c r="C69" s="39">
        <v>226</v>
      </c>
      <c r="D69" s="39">
        <v>245</v>
      </c>
      <c r="E69" s="22" t="s">
        <v>744</v>
      </c>
      <c r="F69" s="40"/>
      <c r="G69" s="41" t="s">
        <v>629</v>
      </c>
      <c r="H69" s="42"/>
      <c r="I69" s="35">
        <v>25200000</v>
      </c>
      <c r="J69" s="35">
        <v>23415000</v>
      </c>
      <c r="K69" s="35">
        <f t="shared" si="0"/>
        <v>1785000</v>
      </c>
    </row>
    <row r="70" spans="1:11" x14ac:dyDescent="0.25">
      <c r="A70" s="37">
        <v>43117</v>
      </c>
      <c r="B70" s="159">
        <v>199</v>
      </c>
      <c r="C70" s="39">
        <v>227</v>
      </c>
      <c r="D70" s="39">
        <v>247</v>
      </c>
      <c r="E70" s="22" t="s">
        <v>519</v>
      </c>
      <c r="F70" s="40"/>
      <c r="G70" s="41" t="s">
        <v>630</v>
      </c>
      <c r="H70" s="42"/>
      <c r="I70" s="35">
        <v>32000000</v>
      </c>
      <c r="J70" s="35">
        <v>29733333</v>
      </c>
      <c r="K70" s="35">
        <f t="shared" si="0"/>
        <v>2266667</v>
      </c>
    </row>
    <row r="71" spans="1:11" x14ac:dyDescent="0.25">
      <c r="A71" s="37">
        <v>43117</v>
      </c>
      <c r="B71" s="159">
        <v>246</v>
      </c>
      <c r="C71" s="39">
        <v>221</v>
      </c>
      <c r="D71" s="39">
        <v>251</v>
      </c>
      <c r="E71" s="22" t="s">
        <v>745</v>
      </c>
      <c r="F71" s="40"/>
      <c r="G71" s="41" t="s">
        <v>631</v>
      </c>
      <c r="H71" s="42"/>
      <c r="I71" s="35">
        <v>48000000</v>
      </c>
      <c r="J71" s="35">
        <v>44600000</v>
      </c>
      <c r="K71" s="35">
        <f t="shared" si="0"/>
        <v>3400000</v>
      </c>
    </row>
    <row r="72" spans="1:11" x14ac:dyDescent="0.25">
      <c r="A72" s="37">
        <v>43118</v>
      </c>
      <c r="B72" s="159">
        <v>264</v>
      </c>
      <c r="C72" s="39">
        <v>286</v>
      </c>
      <c r="D72" s="39">
        <v>255</v>
      </c>
      <c r="E72" s="22" t="s">
        <v>746</v>
      </c>
      <c r="F72" s="40"/>
      <c r="G72" s="41" t="s">
        <v>632</v>
      </c>
      <c r="H72" s="42"/>
      <c r="I72" s="35">
        <v>36000000</v>
      </c>
      <c r="J72" s="35">
        <v>33450000</v>
      </c>
      <c r="K72" s="35">
        <f t="shared" si="0"/>
        <v>2550000</v>
      </c>
    </row>
    <row r="73" spans="1:11" x14ac:dyDescent="0.25">
      <c r="A73" s="37">
        <v>43118</v>
      </c>
      <c r="B73" s="159">
        <v>277</v>
      </c>
      <c r="C73" s="39">
        <v>276</v>
      </c>
      <c r="D73" s="39">
        <v>261</v>
      </c>
      <c r="E73" s="22" t="s">
        <v>747</v>
      </c>
      <c r="F73" s="40"/>
      <c r="G73" s="41" t="s">
        <v>633</v>
      </c>
      <c r="H73" s="42"/>
      <c r="I73" s="35">
        <v>48000000</v>
      </c>
      <c r="J73" s="35">
        <v>44400000</v>
      </c>
      <c r="K73" s="35">
        <f t="shared" si="0"/>
        <v>3600000</v>
      </c>
    </row>
    <row r="74" spans="1:11" x14ac:dyDescent="0.25">
      <c r="A74" s="37">
        <v>43118</v>
      </c>
      <c r="B74" s="159">
        <v>213</v>
      </c>
      <c r="C74" s="39">
        <v>255</v>
      </c>
      <c r="D74" s="39">
        <v>262</v>
      </c>
      <c r="E74" s="22" t="s">
        <v>521</v>
      </c>
      <c r="F74" s="40"/>
      <c r="G74" s="41" t="s">
        <v>634</v>
      </c>
      <c r="H74" s="42"/>
      <c r="I74" s="35">
        <v>34400000</v>
      </c>
      <c r="J74" s="35">
        <v>31820000</v>
      </c>
      <c r="K74" s="35">
        <f t="shared" si="0"/>
        <v>2580000</v>
      </c>
    </row>
    <row r="75" spans="1:11" x14ac:dyDescent="0.25">
      <c r="A75" s="37">
        <v>43118</v>
      </c>
      <c r="B75" s="159">
        <v>247</v>
      </c>
      <c r="C75" s="39">
        <v>219</v>
      </c>
      <c r="D75" s="39">
        <v>263</v>
      </c>
      <c r="E75" s="22" t="s">
        <v>745</v>
      </c>
      <c r="F75" s="40"/>
      <c r="G75" s="41" t="s">
        <v>635</v>
      </c>
      <c r="H75" s="42"/>
      <c r="I75" s="35">
        <v>48000000</v>
      </c>
      <c r="J75" s="35">
        <v>44600000</v>
      </c>
      <c r="K75" s="35">
        <f t="shared" si="0"/>
        <v>3400000</v>
      </c>
    </row>
    <row r="76" spans="1:11" x14ac:dyDescent="0.25">
      <c r="A76" s="37">
        <v>43118</v>
      </c>
      <c r="B76" s="159">
        <v>259</v>
      </c>
      <c r="C76" s="39">
        <v>280</v>
      </c>
      <c r="D76" s="39">
        <v>264</v>
      </c>
      <c r="E76" s="22" t="s">
        <v>746</v>
      </c>
      <c r="F76" s="40"/>
      <c r="G76" s="41" t="s">
        <v>636</v>
      </c>
      <c r="H76" s="42"/>
      <c r="I76" s="35">
        <v>36000000</v>
      </c>
      <c r="J76" s="35">
        <v>33300000</v>
      </c>
      <c r="K76" s="35">
        <f t="shared" si="0"/>
        <v>2700000</v>
      </c>
    </row>
    <row r="77" spans="1:11" x14ac:dyDescent="0.25">
      <c r="A77" s="37">
        <v>43118</v>
      </c>
      <c r="B77" s="159">
        <v>261</v>
      </c>
      <c r="C77" s="39">
        <v>283</v>
      </c>
      <c r="D77" s="39">
        <v>265</v>
      </c>
      <c r="E77" s="22" t="s">
        <v>746</v>
      </c>
      <c r="F77" s="40"/>
      <c r="G77" s="41" t="s">
        <v>637</v>
      </c>
      <c r="H77" s="42"/>
      <c r="I77" s="35">
        <v>36000000</v>
      </c>
      <c r="J77" s="35">
        <v>33450000</v>
      </c>
      <c r="K77" s="35">
        <f t="shared" si="0"/>
        <v>2550000</v>
      </c>
    </row>
    <row r="78" spans="1:11" x14ac:dyDescent="0.25">
      <c r="A78" s="37">
        <v>43118</v>
      </c>
      <c r="B78" s="159">
        <v>160</v>
      </c>
      <c r="C78" s="39">
        <v>191</v>
      </c>
      <c r="D78" s="39">
        <v>266</v>
      </c>
      <c r="E78" s="22" t="s">
        <v>748</v>
      </c>
      <c r="F78" s="40"/>
      <c r="G78" s="41" t="s">
        <v>638</v>
      </c>
      <c r="H78" s="42"/>
      <c r="I78" s="35">
        <v>48000000</v>
      </c>
      <c r="J78" s="35">
        <v>38600000</v>
      </c>
      <c r="K78" s="35">
        <f t="shared" si="0"/>
        <v>9400000</v>
      </c>
    </row>
    <row r="79" spans="1:11" x14ac:dyDescent="0.25">
      <c r="A79" s="37">
        <v>43118</v>
      </c>
      <c r="B79" s="159">
        <v>270</v>
      </c>
      <c r="C79" s="39">
        <v>314</v>
      </c>
      <c r="D79" s="39">
        <v>268</v>
      </c>
      <c r="E79" s="22" t="s">
        <v>749</v>
      </c>
      <c r="F79" s="40"/>
      <c r="G79" s="41" t="s">
        <v>639</v>
      </c>
      <c r="H79" s="42"/>
      <c r="I79" s="35">
        <v>64000000</v>
      </c>
      <c r="J79" s="35">
        <v>59466667</v>
      </c>
      <c r="K79" s="35">
        <f t="shared" si="0"/>
        <v>4533333</v>
      </c>
    </row>
    <row r="80" spans="1:11" x14ac:dyDescent="0.25">
      <c r="A80" s="37">
        <v>43118</v>
      </c>
      <c r="B80" s="159">
        <v>271</v>
      </c>
      <c r="C80" s="39">
        <v>321</v>
      </c>
      <c r="D80" s="39">
        <v>269</v>
      </c>
      <c r="E80" s="22" t="s">
        <v>750</v>
      </c>
      <c r="F80" s="40"/>
      <c r="G80" s="41" t="s">
        <v>640</v>
      </c>
      <c r="H80" s="42"/>
      <c r="I80" s="35">
        <v>17600000</v>
      </c>
      <c r="J80" s="35">
        <v>16280000</v>
      </c>
      <c r="K80" s="35">
        <f t="shared" si="0"/>
        <v>1320000</v>
      </c>
    </row>
    <row r="81" spans="1:11" x14ac:dyDescent="0.25">
      <c r="A81" s="37">
        <v>43118</v>
      </c>
      <c r="B81" s="159">
        <v>275</v>
      </c>
      <c r="C81" s="39">
        <v>274</v>
      </c>
      <c r="D81" s="39">
        <v>270</v>
      </c>
      <c r="E81" s="22" t="s">
        <v>747</v>
      </c>
      <c r="F81" s="40"/>
      <c r="G81" s="41" t="s">
        <v>641</v>
      </c>
      <c r="H81" s="42"/>
      <c r="I81" s="35">
        <v>48000000</v>
      </c>
      <c r="J81" s="35">
        <v>44400000</v>
      </c>
      <c r="K81" s="35">
        <f t="shared" si="0"/>
        <v>3600000</v>
      </c>
    </row>
    <row r="82" spans="1:11" x14ac:dyDescent="0.25">
      <c r="A82" s="37">
        <v>43118</v>
      </c>
      <c r="B82" s="159">
        <v>295</v>
      </c>
      <c r="C82" s="39">
        <v>320</v>
      </c>
      <c r="D82" s="39">
        <v>272</v>
      </c>
      <c r="E82" s="22" t="s">
        <v>750</v>
      </c>
      <c r="F82" s="40"/>
      <c r="G82" s="41" t="s">
        <v>642</v>
      </c>
      <c r="H82" s="42"/>
      <c r="I82" s="35">
        <v>17600000</v>
      </c>
      <c r="J82" s="35">
        <v>16280000</v>
      </c>
      <c r="K82" s="35">
        <f t="shared" si="0"/>
        <v>1320000</v>
      </c>
    </row>
    <row r="83" spans="1:11" x14ac:dyDescent="0.25">
      <c r="A83" s="37">
        <v>43118</v>
      </c>
      <c r="B83" s="159">
        <v>273</v>
      </c>
      <c r="C83" s="39">
        <v>323</v>
      </c>
      <c r="D83" s="39">
        <v>273</v>
      </c>
      <c r="E83" s="22" t="s">
        <v>750</v>
      </c>
      <c r="F83" s="40"/>
      <c r="G83" s="41" t="s">
        <v>643</v>
      </c>
      <c r="H83" s="42"/>
      <c r="I83" s="35">
        <v>17600000</v>
      </c>
      <c r="J83" s="35">
        <v>16280000</v>
      </c>
      <c r="K83" s="35">
        <f t="shared" si="0"/>
        <v>1320000</v>
      </c>
    </row>
    <row r="84" spans="1:11" x14ac:dyDescent="0.25">
      <c r="A84" s="37">
        <v>43118</v>
      </c>
      <c r="B84" s="159">
        <v>243</v>
      </c>
      <c r="C84" s="39">
        <v>269</v>
      </c>
      <c r="D84" s="39">
        <v>275</v>
      </c>
      <c r="E84" s="22" t="s">
        <v>751</v>
      </c>
      <c r="F84" s="40"/>
      <c r="G84" s="41" t="s">
        <v>644</v>
      </c>
      <c r="H84" s="42"/>
      <c r="I84" s="35">
        <v>20000000</v>
      </c>
      <c r="J84" s="35">
        <v>18500000</v>
      </c>
      <c r="K84" s="35">
        <f t="shared" si="0"/>
        <v>1500000</v>
      </c>
    </row>
    <row r="85" spans="1:11" x14ac:dyDescent="0.25">
      <c r="A85" s="37">
        <v>43118</v>
      </c>
      <c r="B85" s="159">
        <v>333</v>
      </c>
      <c r="C85" s="39">
        <v>346</v>
      </c>
      <c r="D85" s="39">
        <v>276</v>
      </c>
      <c r="E85" s="22" t="s">
        <v>752</v>
      </c>
      <c r="F85" s="40"/>
      <c r="G85" s="41" t="s">
        <v>645</v>
      </c>
      <c r="H85" s="42"/>
      <c r="I85" s="35">
        <v>37600000</v>
      </c>
      <c r="J85" s="35">
        <v>34780000</v>
      </c>
      <c r="K85" s="35">
        <f t="shared" si="0"/>
        <v>2820000</v>
      </c>
    </row>
    <row r="86" spans="1:11" x14ac:dyDescent="0.25">
      <c r="A86" s="37">
        <v>43118</v>
      </c>
      <c r="B86" s="159">
        <v>334</v>
      </c>
      <c r="C86" s="39">
        <v>345</v>
      </c>
      <c r="D86" s="39">
        <v>281</v>
      </c>
      <c r="E86" s="22" t="s">
        <v>752</v>
      </c>
      <c r="F86" s="40"/>
      <c r="G86" s="41" t="s">
        <v>646</v>
      </c>
      <c r="H86" s="42"/>
      <c r="I86" s="35">
        <v>37600000</v>
      </c>
      <c r="J86" s="35">
        <v>34780000</v>
      </c>
      <c r="K86" s="35">
        <f t="shared" si="0"/>
        <v>2820000</v>
      </c>
    </row>
    <row r="87" spans="1:11" x14ac:dyDescent="0.25">
      <c r="A87" s="37">
        <v>43119</v>
      </c>
      <c r="B87" s="159">
        <v>276</v>
      </c>
      <c r="C87" s="39">
        <v>275</v>
      </c>
      <c r="D87" s="39">
        <v>285</v>
      </c>
      <c r="E87" s="22" t="s">
        <v>747</v>
      </c>
      <c r="F87" s="40"/>
      <c r="G87" s="41" t="s">
        <v>647</v>
      </c>
      <c r="H87" s="42"/>
      <c r="I87" s="35">
        <v>48000000</v>
      </c>
      <c r="J87" s="35">
        <v>44400000</v>
      </c>
      <c r="K87" s="35">
        <f t="shared" si="0"/>
        <v>3600000</v>
      </c>
    </row>
    <row r="88" spans="1:11" x14ac:dyDescent="0.25">
      <c r="A88" s="37">
        <v>43119</v>
      </c>
      <c r="B88" s="159">
        <v>265</v>
      </c>
      <c r="C88" s="39">
        <v>284</v>
      </c>
      <c r="D88" s="39">
        <v>286</v>
      </c>
      <c r="E88" s="22" t="s">
        <v>746</v>
      </c>
      <c r="F88" s="40"/>
      <c r="G88" s="41" t="s">
        <v>648</v>
      </c>
      <c r="H88" s="42"/>
      <c r="I88" s="35">
        <v>36000000</v>
      </c>
      <c r="J88" s="35">
        <v>33300000</v>
      </c>
      <c r="K88" s="35">
        <f t="shared" si="0"/>
        <v>2700000</v>
      </c>
    </row>
    <row r="89" spans="1:11" x14ac:dyDescent="0.25">
      <c r="A89" s="37">
        <v>43119</v>
      </c>
      <c r="B89" s="159">
        <v>260</v>
      </c>
      <c r="C89" s="39">
        <v>282</v>
      </c>
      <c r="D89" s="39">
        <v>287</v>
      </c>
      <c r="E89" s="22" t="s">
        <v>746</v>
      </c>
      <c r="F89" s="40"/>
      <c r="G89" s="41" t="s">
        <v>649</v>
      </c>
      <c r="H89" s="42"/>
      <c r="I89" s="35">
        <v>36000000</v>
      </c>
      <c r="J89" s="35">
        <v>32850000</v>
      </c>
      <c r="K89" s="35">
        <f t="shared" si="0"/>
        <v>3150000</v>
      </c>
    </row>
    <row r="90" spans="1:11" x14ac:dyDescent="0.25">
      <c r="A90" s="37">
        <v>43119</v>
      </c>
      <c r="B90" s="159">
        <v>224</v>
      </c>
      <c r="C90" s="39">
        <v>270</v>
      </c>
      <c r="D90" s="39">
        <v>288</v>
      </c>
      <c r="E90" s="22" t="s">
        <v>753</v>
      </c>
      <c r="F90" s="40"/>
      <c r="G90" s="41" t="s">
        <v>650</v>
      </c>
      <c r="H90" s="42"/>
      <c r="I90" s="35">
        <v>31256000</v>
      </c>
      <c r="J90" s="35">
        <v>28911800</v>
      </c>
      <c r="K90" s="35">
        <f t="shared" si="0"/>
        <v>2344200</v>
      </c>
    </row>
    <row r="91" spans="1:11" x14ac:dyDescent="0.25">
      <c r="A91" s="37">
        <v>43119</v>
      </c>
      <c r="B91" s="159">
        <v>182</v>
      </c>
      <c r="C91" s="39">
        <v>198</v>
      </c>
      <c r="D91" s="39">
        <v>294</v>
      </c>
      <c r="E91" s="22" t="s">
        <v>518</v>
      </c>
      <c r="F91" s="40"/>
      <c r="G91" s="41" t="s">
        <v>651</v>
      </c>
      <c r="H91" s="42"/>
      <c r="I91" s="35">
        <v>22400000</v>
      </c>
      <c r="J91" s="35">
        <v>20346667</v>
      </c>
      <c r="K91" s="35">
        <f t="shared" si="0"/>
        <v>2053333</v>
      </c>
    </row>
    <row r="92" spans="1:11" x14ac:dyDescent="0.25">
      <c r="A92" s="37">
        <v>43119</v>
      </c>
      <c r="B92" s="159">
        <v>258</v>
      </c>
      <c r="C92" s="39">
        <v>281</v>
      </c>
      <c r="D92" s="39">
        <v>299</v>
      </c>
      <c r="E92" s="22" t="s">
        <v>746</v>
      </c>
      <c r="F92" s="40"/>
      <c r="G92" s="41" t="s">
        <v>652</v>
      </c>
      <c r="H92" s="42"/>
      <c r="I92" s="35">
        <v>36000000</v>
      </c>
      <c r="J92" s="35">
        <v>33300000</v>
      </c>
      <c r="K92" s="35">
        <f t="shared" si="0"/>
        <v>2700000</v>
      </c>
    </row>
    <row r="93" spans="1:11" x14ac:dyDescent="0.25">
      <c r="A93" s="37">
        <v>43119</v>
      </c>
      <c r="B93" s="159">
        <v>262</v>
      </c>
      <c r="C93" s="39">
        <v>285</v>
      </c>
      <c r="D93" s="39">
        <v>300</v>
      </c>
      <c r="E93" s="22" t="s">
        <v>746</v>
      </c>
      <c r="F93" s="40"/>
      <c r="G93" s="41" t="s">
        <v>653</v>
      </c>
      <c r="H93" s="42"/>
      <c r="I93" s="35">
        <v>36000000</v>
      </c>
      <c r="J93" s="35">
        <v>33300000</v>
      </c>
      <c r="K93" s="35">
        <f t="shared" si="0"/>
        <v>2700000</v>
      </c>
    </row>
    <row r="94" spans="1:11" x14ac:dyDescent="0.25">
      <c r="A94" s="37">
        <v>43119</v>
      </c>
      <c r="B94" s="159">
        <v>272</v>
      </c>
      <c r="C94" s="39">
        <v>322</v>
      </c>
      <c r="D94" s="39">
        <v>301</v>
      </c>
      <c r="E94" s="22" t="s">
        <v>750</v>
      </c>
      <c r="F94" s="40"/>
      <c r="G94" s="41" t="s">
        <v>654</v>
      </c>
      <c r="H94" s="42"/>
      <c r="I94" s="35">
        <v>17600000</v>
      </c>
      <c r="J94" s="35">
        <v>16280000</v>
      </c>
      <c r="K94" s="35">
        <f t="shared" si="0"/>
        <v>1320000</v>
      </c>
    </row>
    <row r="95" spans="1:11" x14ac:dyDescent="0.25">
      <c r="A95" s="37">
        <v>43119</v>
      </c>
      <c r="B95" s="159">
        <v>363</v>
      </c>
      <c r="C95" s="39">
        <v>376</v>
      </c>
      <c r="D95" s="39">
        <v>302</v>
      </c>
      <c r="E95" s="22" t="s">
        <v>754</v>
      </c>
      <c r="F95" s="40"/>
      <c r="G95" s="41" t="s">
        <v>655</v>
      </c>
      <c r="H95" s="42"/>
      <c r="I95" s="35">
        <v>59376000</v>
      </c>
      <c r="J95" s="35">
        <v>54922800</v>
      </c>
      <c r="K95" s="35">
        <f t="shared" si="0"/>
        <v>4453200</v>
      </c>
    </row>
    <row r="96" spans="1:11" x14ac:dyDescent="0.25">
      <c r="A96" s="37">
        <v>43119</v>
      </c>
      <c r="B96" s="159">
        <v>350</v>
      </c>
      <c r="C96" s="39">
        <v>367</v>
      </c>
      <c r="D96" s="39">
        <v>307</v>
      </c>
      <c r="E96" s="22" t="s">
        <v>755</v>
      </c>
      <c r="F96" s="40"/>
      <c r="G96" s="41" t="s">
        <v>656</v>
      </c>
      <c r="H96" s="42"/>
      <c r="I96" s="35">
        <v>36000000</v>
      </c>
      <c r="J96" s="35">
        <v>32850000</v>
      </c>
      <c r="K96" s="35">
        <f t="shared" si="0"/>
        <v>3150000</v>
      </c>
    </row>
    <row r="97" spans="1:11" x14ac:dyDescent="0.25">
      <c r="A97" s="37">
        <v>43119</v>
      </c>
      <c r="B97" s="159">
        <v>345</v>
      </c>
      <c r="C97" s="39">
        <v>365</v>
      </c>
      <c r="D97" s="39">
        <v>310</v>
      </c>
      <c r="E97" s="22" t="s">
        <v>756</v>
      </c>
      <c r="F97" s="40"/>
      <c r="G97" s="41" t="s">
        <v>657</v>
      </c>
      <c r="H97" s="42"/>
      <c r="I97" s="35">
        <v>41600000</v>
      </c>
      <c r="J97" s="35">
        <v>28080000</v>
      </c>
      <c r="K97" s="35">
        <f t="shared" si="0"/>
        <v>13520000</v>
      </c>
    </row>
    <row r="98" spans="1:11" x14ac:dyDescent="0.25">
      <c r="A98" s="37">
        <v>43119</v>
      </c>
      <c r="B98" s="159">
        <v>343</v>
      </c>
      <c r="C98" s="39">
        <v>363</v>
      </c>
      <c r="D98" s="39">
        <v>312</v>
      </c>
      <c r="E98" s="22" t="s">
        <v>756</v>
      </c>
      <c r="F98" s="40"/>
      <c r="G98" s="41" t="s">
        <v>658</v>
      </c>
      <c r="H98" s="42"/>
      <c r="I98" s="35">
        <v>41600000</v>
      </c>
      <c r="J98" s="35">
        <v>38480000</v>
      </c>
      <c r="K98" s="35">
        <f t="shared" si="0"/>
        <v>3120000</v>
      </c>
    </row>
    <row r="99" spans="1:11" x14ac:dyDescent="0.25">
      <c r="A99" s="37">
        <v>43119</v>
      </c>
      <c r="B99" s="159">
        <v>340</v>
      </c>
      <c r="C99" s="39">
        <v>378</v>
      </c>
      <c r="D99" s="39">
        <v>313</v>
      </c>
      <c r="E99" s="22" t="s">
        <v>752</v>
      </c>
      <c r="F99" s="40"/>
      <c r="G99" s="41" t="s">
        <v>659</v>
      </c>
      <c r="H99" s="42"/>
      <c r="I99" s="35">
        <v>37600000</v>
      </c>
      <c r="J99" s="35">
        <v>34780000</v>
      </c>
      <c r="K99" s="35">
        <f t="shared" si="0"/>
        <v>2820000</v>
      </c>
    </row>
    <row r="100" spans="1:11" x14ac:dyDescent="0.25">
      <c r="A100" s="37">
        <v>43119</v>
      </c>
      <c r="B100" s="159">
        <v>335</v>
      </c>
      <c r="C100" s="39">
        <v>347</v>
      </c>
      <c r="D100" s="39">
        <v>315</v>
      </c>
      <c r="E100" s="22" t="s">
        <v>757</v>
      </c>
      <c r="F100" s="40"/>
      <c r="G100" s="41" t="s">
        <v>660</v>
      </c>
      <c r="H100" s="42"/>
      <c r="I100" s="35">
        <v>37600000</v>
      </c>
      <c r="J100" s="35">
        <v>34310000</v>
      </c>
      <c r="K100" s="35">
        <f t="shared" si="0"/>
        <v>3290000</v>
      </c>
    </row>
    <row r="101" spans="1:11" x14ac:dyDescent="0.25">
      <c r="A101" s="37">
        <v>43119</v>
      </c>
      <c r="B101" s="159">
        <v>331</v>
      </c>
      <c r="C101" s="39">
        <v>325</v>
      </c>
      <c r="D101" s="39">
        <v>316</v>
      </c>
      <c r="E101" s="22" t="s">
        <v>758</v>
      </c>
      <c r="F101" s="40"/>
      <c r="G101" s="41" t="s">
        <v>661</v>
      </c>
      <c r="H101" s="42"/>
      <c r="I101" s="35">
        <v>39992000</v>
      </c>
      <c r="J101" s="35">
        <v>36492700</v>
      </c>
      <c r="K101" s="35">
        <f t="shared" si="0"/>
        <v>3499300</v>
      </c>
    </row>
    <row r="102" spans="1:11" x14ac:dyDescent="0.25">
      <c r="A102" s="37">
        <v>43119</v>
      </c>
      <c r="B102" s="159">
        <v>344</v>
      </c>
      <c r="C102" s="39">
        <v>364</v>
      </c>
      <c r="D102" s="39">
        <v>321</v>
      </c>
      <c r="E102" s="22" t="s">
        <v>756</v>
      </c>
      <c r="F102" s="40"/>
      <c r="G102" s="41" t="s">
        <v>662</v>
      </c>
      <c r="H102" s="42"/>
      <c r="I102" s="35">
        <v>41600000</v>
      </c>
      <c r="J102" s="35">
        <v>38480000</v>
      </c>
      <c r="K102" s="35">
        <f t="shared" si="0"/>
        <v>3120000</v>
      </c>
    </row>
    <row r="103" spans="1:11" x14ac:dyDescent="0.25">
      <c r="A103" s="37">
        <v>43119</v>
      </c>
      <c r="B103" s="159">
        <v>306</v>
      </c>
      <c r="C103" s="39">
        <v>354</v>
      </c>
      <c r="D103" s="39">
        <v>330</v>
      </c>
      <c r="E103" s="22" t="s">
        <v>759</v>
      </c>
      <c r="F103" s="40"/>
      <c r="G103" s="41" t="s">
        <v>663</v>
      </c>
      <c r="H103" s="42"/>
      <c r="I103" s="35">
        <v>51000000</v>
      </c>
      <c r="J103" s="35">
        <v>51000000</v>
      </c>
      <c r="K103" s="35">
        <f t="shared" si="0"/>
        <v>0</v>
      </c>
    </row>
    <row r="104" spans="1:11" x14ac:dyDescent="0.25">
      <c r="A104" s="37">
        <v>43119</v>
      </c>
      <c r="B104" s="159">
        <v>330</v>
      </c>
      <c r="C104" s="39">
        <v>336</v>
      </c>
      <c r="D104" s="39">
        <v>335</v>
      </c>
      <c r="E104" s="22" t="s">
        <v>434</v>
      </c>
      <c r="F104" s="40"/>
      <c r="G104" s="41" t="s">
        <v>664</v>
      </c>
      <c r="H104" s="42"/>
      <c r="I104" s="35">
        <v>74800000</v>
      </c>
      <c r="J104" s="35">
        <v>49640000</v>
      </c>
      <c r="K104" s="35">
        <f t="shared" si="0"/>
        <v>25160000</v>
      </c>
    </row>
    <row r="105" spans="1:11" x14ac:dyDescent="0.25">
      <c r="A105" s="37">
        <v>43119</v>
      </c>
      <c r="B105" s="159">
        <v>342</v>
      </c>
      <c r="C105" s="39">
        <v>260</v>
      </c>
      <c r="D105" s="39">
        <v>336</v>
      </c>
      <c r="E105" s="22" t="s">
        <v>760</v>
      </c>
      <c r="F105" s="40"/>
      <c r="G105" s="41" t="s">
        <v>665</v>
      </c>
      <c r="H105" s="42"/>
      <c r="I105" s="35">
        <v>64000000</v>
      </c>
      <c r="J105" s="35">
        <v>59200000</v>
      </c>
      <c r="K105" s="35">
        <f t="shared" si="0"/>
        <v>4800000</v>
      </c>
    </row>
    <row r="106" spans="1:11" x14ac:dyDescent="0.25">
      <c r="A106" s="37">
        <v>43119</v>
      </c>
      <c r="B106" s="159">
        <v>392</v>
      </c>
      <c r="C106" s="39">
        <v>337</v>
      </c>
      <c r="D106" s="39">
        <v>337</v>
      </c>
      <c r="E106" s="22" t="s">
        <v>761</v>
      </c>
      <c r="F106" s="40"/>
      <c r="G106" s="41" t="s">
        <v>666</v>
      </c>
      <c r="H106" s="42"/>
      <c r="I106" s="35">
        <v>53346071</v>
      </c>
      <c r="J106" s="35">
        <v>53346071</v>
      </c>
      <c r="K106" s="35">
        <f t="shared" si="0"/>
        <v>0</v>
      </c>
    </row>
    <row r="107" spans="1:11" x14ac:dyDescent="0.25">
      <c r="A107" s="37">
        <v>43119</v>
      </c>
      <c r="B107" s="159">
        <v>349</v>
      </c>
      <c r="C107" s="39">
        <v>366</v>
      </c>
      <c r="D107" s="39">
        <v>339</v>
      </c>
      <c r="E107" s="22" t="s">
        <v>755</v>
      </c>
      <c r="F107" s="40"/>
      <c r="G107" s="41" t="s">
        <v>667</v>
      </c>
      <c r="H107" s="42"/>
      <c r="I107" s="35">
        <v>36000000</v>
      </c>
      <c r="J107" s="35">
        <v>29700000</v>
      </c>
      <c r="K107" s="35">
        <f t="shared" si="0"/>
        <v>6300000</v>
      </c>
    </row>
    <row r="108" spans="1:11" x14ac:dyDescent="0.25">
      <c r="A108" s="37">
        <v>43119</v>
      </c>
      <c r="B108" s="159">
        <v>369</v>
      </c>
      <c r="C108" s="39">
        <v>288</v>
      </c>
      <c r="D108" s="39">
        <v>340</v>
      </c>
      <c r="E108" s="22" t="s">
        <v>746</v>
      </c>
      <c r="F108" s="40"/>
      <c r="G108" s="41" t="s">
        <v>668</v>
      </c>
      <c r="H108" s="42"/>
      <c r="I108" s="35">
        <v>36000000</v>
      </c>
      <c r="J108" s="35">
        <v>33300000</v>
      </c>
      <c r="K108" s="35">
        <f t="shared" si="0"/>
        <v>2700000</v>
      </c>
    </row>
    <row r="109" spans="1:11" x14ac:dyDescent="0.25">
      <c r="A109" s="37">
        <v>43119</v>
      </c>
      <c r="B109" s="159">
        <v>351</v>
      </c>
      <c r="C109" s="39">
        <v>368</v>
      </c>
      <c r="D109" s="39">
        <v>341</v>
      </c>
      <c r="E109" s="22" t="s">
        <v>755</v>
      </c>
      <c r="F109" s="40"/>
      <c r="G109" s="41" t="s">
        <v>669</v>
      </c>
      <c r="H109" s="42"/>
      <c r="I109" s="35">
        <v>36000000</v>
      </c>
      <c r="J109" s="35">
        <v>32850000</v>
      </c>
      <c r="K109" s="35">
        <f t="shared" si="0"/>
        <v>3150000</v>
      </c>
    </row>
    <row r="110" spans="1:11" x14ac:dyDescent="0.25">
      <c r="A110" s="37">
        <v>43119</v>
      </c>
      <c r="B110" s="159">
        <v>352</v>
      </c>
      <c r="C110" s="39">
        <v>369</v>
      </c>
      <c r="D110" s="39">
        <v>342</v>
      </c>
      <c r="E110" s="22" t="s">
        <v>755</v>
      </c>
      <c r="F110" s="40"/>
      <c r="G110" s="41" t="s">
        <v>670</v>
      </c>
      <c r="H110" s="42"/>
      <c r="I110" s="35">
        <v>36000000</v>
      </c>
      <c r="J110" s="35">
        <v>32850000</v>
      </c>
      <c r="K110" s="35">
        <f t="shared" si="0"/>
        <v>3150000</v>
      </c>
    </row>
    <row r="111" spans="1:11" x14ac:dyDescent="0.25">
      <c r="A111" s="37">
        <v>43119</v>
      </c>
      <c r="B111" s="159">
        <v>353</v>
      </c>
      <c r="C111" s="39">
        <v>370</v>
      </c>
      <c r="D111" s="39">
        <v>343</v>
      </c>
      <c r="E111" s="22" t="s">
        <v>755</v>
      </c>
      <c r="F111" s="40"/>
      <c r="G111" s="41" t="s">
        <v>671</v>
      </c>
      <c r="H111" s="42"/>
      <c r="I111" s="35">
        <v>36000000</v>
      </c>
      <c r="J111" s="35">
        <v>32850000</v>
      </c>
      <c r="K111" s="35">
        <f t="shared" si="0"/>
        <v>3150000</v>
      </c>
    </row>
    <row r="112" spans="1:11" x14ac:dyDescent="0.25">
      <c r="A112" s="37">
        <v>43119</v>
      </c>
      <c r="B112" s="159">
        <v>354</v>
      </c>
      <c r="C112" s="39">
        <v>371</v>
      </c>
      <c r="D112" s="39">
        <v>345</v>
      </c>
      <c r="E112" s="22" t="s">
        <v>755</v>
      </c>
      <c r="F112" s="40"/>
      <c r="G112" s="41" t="s">
        <v>672</v>
      </c>
      <c r="H112" s="42"/>
      <c r="I112" s="35">
        <v>36000000</v>
      </c>
      <c r="J112" s="35">
        <v>32850000</v>
      </c>
      <c r="K112" s="35">
        <f t="shared" si="0"/>
        <v>3150000</v>
      </c>
    </row>
    <row r="113" spans="1:11" x14ac:dyDescent="0.25">
      <c r="A113" s="37">
        <v>43119</v>
      </c>
      <c r="B113" s="159">
        <v>355</v>
      </c>
      <c r="C113" s="39">
        <v>372</v>
      </c>
      <c r="D113" s="39">
        <v>347</v>
      </c>
      <c r="E113" s="22" t="s">
        <v>755</v>
      </c>
      <c r="F113" s="40"/>
      <c r="G113" s="41" t="s">
        <v>673</v>
      </c>
      <c r="H113" s="42"/>
      <c r="I113" s="35">
        <v>36000000</v>
      </c>
      <c r="J113" s="35">
        <v>32850000</v>
      </c>
      <c r="K113" s="35">
        <f t="shared" si="0"/>
        <v>3150000</v>
      </c>
    </row>
    <row r="114" spans="1:11" x14ac:dyDescent="0.25">
      <c r="A114" s="37">
        <v>43119</v>
      </c>
      <c r="B114" s="159">
        <v>357</v>
      </c>
      <c r="C114" s="39">
        <v>374</v>
      </c>
      <c r="D114" s="39">
        <v>349</v>
      </c>
      <c r="E114" s="22" t="s">
        <v>755</v>
      </c>
      <c r="F114" s="40"/>
      <c r="G114" s="41" t="s">
        <v>674</v>
      </c>
      <c r="H114" s="42"/>
      <c r="I114" s="35">
        <v>36000000</v>
      </c>
      <c r="J114" s="35">
        <v>32850000</v>
      </c>
      <c r="K114" s="35">
        <f t="shared" si="0"/>
        <v>3150000</v>
      </c>
    </row>
    <row r="115" spans="1:11" x14ac:dyDescent="0.25">
      <c r="A115" s="37">
        <v>43119</v>
      </c>
      <c r="B115" s="159">
        <v>358</v>
      </c>
      <c r="C115" s="39">
        <v>375</v>
      </c>
      <c r="D115" s="39">
        <v>350</v>
      </c>
      <c r="E115" s="22" t="s">
        <v>755</v>
      </c>
      <c r="F115" s="40"/>
      <c r="G115" s="41" t="s">
        <v>675</v>
      </c>
      <c r="H115" s="42"/>
      <c r="I115" s="35">
        <v>36000000</v>
      </c>
      <c r="J115" s="35">
        <v>32850000</v>
      </c>
      <c r="K115" s="35">
        <f t="shared" si="0"/>
        <v>3150000</v>
      </c>
    </row>
    <row r="116" spans="1:11" x14ac:dyDescent="0.25">
      <c r="A116" s="37">
        <v>43119</v>
      </c>
      <c r="B116" s="159">
        <v>360</v>
      </c>
      <c r="C116" s="39">
        <v>357</v>
      </c>
      <c r="D116" s="39">
        <v>351</v>
      </c>
      <c r="E116" s="22" t="s">
        <v>755</v>
      </c>
      <c r="F116" s="40"/>
      <c r="G116" s="41" t="s">
        <v>676</v>
      </c>
      <c r="H116" s="42"/>
      <c r="I116" s="35">
        <v>49500000</v>
      </c>
      <c r="J116" s="35">
        <v>32850000</v>
      </c>
      <c r="K116" s="35">
        <f t="shared" si="0"/>
        <v>16650000</v>
      </c>
    </row>
    <row r="117" spans="1:11" x14ac:dyDescent="0.25">
      <c r="A117" s="37">
        <v>43119</v>
      </c>
      <c r="B117" s="159">
        <v>364</v>
      </c>
      <c r="C117" s="39">
        <v>358</v>
      </c>
      <c r="D117" s="39">
        <v>352</v>
      </c>
      <c r="E117" s="22" t="s">
        <v>762</v>
      </c>
      <c r="F117" s="40"/>
      <c r="G117" s="41" t="s">
        <v>677</v>
      </c>
      <c r="H117" s="42"/>
      <c r="I117" s="35">
        <v>31256000</v>
      </c>
      <c r="J117" s="35">
        <v>28521100</v>
      </c>
      <c r="K117" s="35">
        <f t="shared" si="0"/>
        <v>2734900</v>
      </c>
    </row>
    <row r="118" spans="1:11" x14ac:dyDescent="0.25">
      <c r="A118" s="37">
        <v>43119</v>
      </c>
      <c r="B118" s="159">
        <v>266</v>
      </c>
      <c r="C118" s="39">
        <v>315</v>
      </c>
      <c r="D118" s="39">
        <v>361</v>
      </c>
      <c r="E118" s="22" t="s">
        <v>756</v>
      </c>
      <c r="F118" s="40"/>
      <c r="G118" s="41" t="s">
        <v>678</v>
      </c>
      <c r="H118" s="42"/>
      <c r="I118" s="35">
        <v>52800000</v>
      </c>
      <c r="J118" s="35">
        <v>35040000</v>
      </c>
      <c r="K118" s="35">
        <f t="shared" si="0"/>
        <v>17760000</v>
      </c>
    </row>
    <row r="119" spans="1:11" x14ac:dyDescent="0.25">
      <c r="A119" s="37">
        <v>43122</v>
      </c>
      <c r="B119" s="159">
        <v>356</v>
      </c>
      <c r="C119" s="39">
        <v>373</v>
      </c>
      <c r="D119" s="39">
        <v>373</v>
      </c>
      <c r="E119" s="22" t="s">
        <v>755</v>
      </c>
      <c r="F119" s="40"/>
      <c r="G119" s="41" t="s">
        <v>679</v>
      </c>
      <c r="H119" s="42"/>
      <c r="I119" s="35">
        <v>36000000</v>
      </c>
      <c r="J119" s="35">
        <v>32850000</v>
      </c>
      <c r="K119" s="35">
        <f t="shared" si="0"/>
        <v>3150000</v>
      </c>
    </row>
    <row r="120" spans="1:11" x14ac:dyDescent="0.25">
      <c r="A120" s="37">
        <v>43122</v>
      </c>
      <c r="B120" s="159">
        <v>403</v>
      </c>
      <c r="C120" s="39">
        <v>377</v>
      </c>
      <c r="D120" s="39">
        <v>377</v>
      </c>
      <c r="E120" s="22" t="s">
        <v>763</v>
      </c>
      <c r="F120" s="40"/>
      <c r="G120" s="41" t="s">
        <v>680</v>
      </c>
      <c r="H120" s="42"/>
      <c r="I120" s="35">
        <v>16000000</v>
      </c>
      <c r="J120" s="35">
        <v>14600000</v>
      </c>
      <c r="K120" s="35">
        <f t="shared" si="0"/>
        <v>1400000</v>
      </c>
    </row>
    <row r="121" spans="1:11" x14ac:dyDescent="0.25">
      <c r="A121" s="37">
        <v>43122</v>
      </c>
      <c r="B121" s="159">
        <v>361</v>
      </c>
      <c r="C121" s="39">
        <v>355</v>
      </c>
      <c r="D121" s="39">
        <v>379</v>
      </c>
      <c r="E121" s="22" t="s">
        <v>606</v>
      </c>
      <c r="F121" s="40"/>
      <c r="G121" s="41" t="s">
        <v>681</v>
      </c>
      <c r="H121" s="42"/>
      <c r="I121" s="35">
        <v>56000000</v>
      </c>
      <c r="J121" s="35">
        <v>50866667</v>
      </c>
      <c r="K121" s="35">
        <f t="shared" si="0"/>
        <v>5133333</v>
      </c>
    </row>
    <row r="122" spans="1:11" x14ac:dyDescent="0.25">
      <c r="A122" s="37">
        <v>43122</v>
      </c>
      <c r="B122" s="159">
        <v>244</v>
      </c>
      <c r="C122" s="39">
        <v>222</v>
      </c>
      <c r="D122" s="39">
        <v>381</v>
      </c>
      <c r="E122" s="22" t="s">
        <v>745</v>
      </c>
      <c r="F122" s="40"/>
      <c r="G122" s="41" t="s">
        <v>682</v>
      </c>
      <c r="H122" s="42"/>
      <c r="I122" s="35">
        <v>48000000</v>
      </c>
      <c r="J122" s="35">
        <v>43600000</v>
      </c>
      <c r="K122" s="35">
        <f t="shared" si="0"/>
        <v>4400000</v>
      </c>
    </row>
    <row r="123" spans="1:11" x14ac:dyDescent="0.25">
      <c r="A123" s="37">
        <v>43122</v>
      </c>
      <c r="B123" s="159">
        <v>348</v>
      </c>
      <c r="C123" s="39">
        <v>356</v>
      </c>
      <c r="D123" s="39">
        <v>386</v>
      </c>
      <c r="E123" s="22" t="s">
        <v>755</v>
      </c>
      <c r="F123" s="40"/>
      <c r="G123" s="41" t="s">
        <v>683</v>
      </c>
      <c r="H123" s="42"/>
      <c r="I123" s="35">
        <v>49500000</v>
      </c>
      <c r="J123" s="35">
        <v>32850000</v>
      </c>
      <c r="K123" s="35">
        <f t="shared" si="0"/>
        <v>16650000</v>
      </c>
    </row>
    <row r="124" spans="1:11" x14ac:dyDescent="0.25">
      <c r="A124" s="37">
        <v>43122</v>
      </c>
      <c r="B124" s="159">
        <v>263</v>
      </c>
      <c r="C124" s="39">
        <v>287</v>
      </c>
      <c r="D124" s="39">
        <v>404</v>
      </c>
      <c r="E124" s="22" t="s">
        <v>746</v>
      </c>
      <c r="F124" s="40"/>
      <c r="G124" s="41" t="s">
        <v>684</v>
      </c>
      <c r="H124" s="42"/>
      <c r="I124" s="35">
        <v>36000000</v>
      </c>
      <c r="J124" s="35">
        <v>25050000</v>
      </c>
      <c r="K124" s="35">
        <f t="shared" si="0"/>
        <v>10950000</v>
      </c>
    </row>
    <row r="125" spans="1:11" x14ac:dyDescent="0.25">
      <c r="A125" s="37">
        <v>43122</v>
      </c>
      <c r="B125" s="159">
        <v>402</v>
      </c>
      <c r="C125" s="39">
        <v>382</v>
      </c>
      <c r="D125" s="39">
        <v>416</v>
      </c>
      <c r="E125" s="22" t="s">
        <v>764</v>
      </c>
      <c r="F125" s="40"/>
      <c r="G125" s="41" t="s">
        <v>685</v>
      </c>
      <c r="H125" s="42"/>
      <c r="I125" s="35">
        <v>37600000</v>
      </c>
      <c r="J125" s="35">
        <v>34153333</v>
      </c>
      <c r="K125" s="35">
        <f t="shared" si="0"/>
        <v>3446667</v>
      </c>
    </row>
    <row r="126" spans="1:11" x14ac:dyDescent="0.25">
      <c r="A126" s="37">
        <v>43123</v>
      </c>
      <c r="B126" s="159">
        <v>401</v>
      </c>
      <c r="C126" s="39">
        <v>381</v>
      </c>
      <c r="D126" s="39">
        <v>419</v>
      </c>
      <c r="E126" s="22" t="s">
        <v>764</v>
      </c>
      <c r="F126" s="40"/>
      <c r="G126" s="41" t="s">
        <v>686</v>
      </c>
      <c r="H126" s="42"/>
      <c r="I126" s="35">
        <v>37600000</v>
      </c>
      <c r="J126" s="35">
        <v>34153333</v>
      </c>
      <c r="K126" s="35">
        <f t="shared" si="0"/>
        <v>3446667</v>
      </c>
    </row>
    <row r="127" spans="1:11" x14ac:dyDescent="0.25">
      <c r="A127" s="37">
        <v>43123</v>
      </c>
      <c r="B127" s="159">
        <v>441</v>
      </c>
      <c r="C127" s="39">
        <v>448</v>
      </c>
      <c r="D127" s="39">
        <v>431</v>
      </c>
      <c r="E127" s="22" t="s">
        <v>765</v>
      </c>
      <c r="F127" s="40"/>
      <c r="G127" s="41" t="s">
        <v>687</v>
      </c>
      <c r="H127" s="42"/>
      <c r="I127" s="35">
        <v>64000000</v>
      </c>
      <c r="J127" s="35">
        <v>58133333</v>
      </c>
      <c r="K127" s="35">
        <f t="shared" si="0"/>
        <v>5866667</v>
      </c>
    </row>
    <row r="128" spans="1:11" x14ac:dyDescent="0.25">
      <c r="A128" s="37">
        <v>43123</v>
      </c>
      <c r="B128" s="38" t="s">
        <v>1265</v>
      </c>
      <c r="C128" s="39">
        <v>239</v>
      </c>
      <c r="D128" s="39">
        <v>433</v>
      </c>
      <c r="E128" s="22" t="s">
        <v>766</v>
      </c>
      <c r="F128" s="40"/>
      <c r="G128" s="41" t="s">
        <v>125</v>
      </c>
      <c r="H128" s="42"/>
      <c r="I128" s="35">
        <v>261710</v>
      </c>
      <c r="J128" s="35">
        <v>261710</v>
      </c>
      <c r="K128" s="35">
        <f t="shared" si="0"/>
        <v>0</v>
      </c>
    </row>
    <row r="129" spans="1:11" x14ac:dyDescent="0.25">
      <c r="A129" s="37">
        <v>43123</v>
      </c>
      <c r="B129" s="38" t="s">
        <v>1266</v>
      </c>
      <c r="C129" s="39">
        <v>239</v>
      </c>
      <c r="D129" s="39">
        <v>435</v>
      </c>
      <c r="E129" s="22" t="s">
        <v>767</v>
      </c>
      <c r="F129" s="40"/>
      <c r="G129" s="41" t="s">
        <v>125</v>
      </c>
      <c r="H129" s="42"/>
      <c r="I129" s="35">
        <v>401470</v>
      </c>
      <c r="J129" s="35">
        <v>401470</v>
      </c>
      <c r="K129" s="35">
        <f t="shared" si="0"/>
        <v>0</v>
      </c>
    </row>
    <row r="130" spans="1:11" x14ac:dyDescent="0.25">
      <c r="A130" s="37">
        <v>43123</v>
      </c>
      <c r="B130" s="159">
        <v>410</v>
      </c>
      <c r="C130" s="39">
        <v>427</v>
      </c>
      <c r="D130" s="39">
        <v>447</v>
      </c>
      <c r="E130" s="22" t="s">
        <v>768</v>
      </c>
      <c r="F130" s="40"/>
      <c r="G130" s="41" t="s">
        <v>688</v>
      </c>
      <c r="H130" s="42"/>
      <c r="I130" s="35">
        <v>16000000</v>
      </c>
      <c r="J130" s="35">
        <v>14533333</v>
      </c>
      <c r="K130" s="35">
        <f t="shared" si="0"/>
        <v>1466667</v>
      </c>
    </row>
    <row r="131" spans="1:11" x14ac:dyDescent="0.25">
      <c r="A131" s="37">
        <v>43123</v>
      </c>
      <c r="B131" s="159">
        <v>431</v>
      </c>
      <c r="C131" s="39">
        <v>380</v>
      </c>
      <c r="D131" s="39">
        <v>452</v>
      </c>
      <c r="E131" s="22" t="s">
        <v>769</v>
      </c>
      <c r="F131" s="40"/>
      <c r="G131" s="41" t="s">
        <v>689</v>
      </c>
      <c r="H131" s="42"/>
      <c r="I131" s="35">
        <v>33600000</v>
      </c>
      <c r="J131" s="35">
        <v>30240000</v>
      </c>
      <c r="K131" s="35">
        <f>+I131-J131</f>
        <v>3360000</v>
      </c>
    </row>
    <row r="132" spans="1:11" x14ac:dyDescent="0.25">
      <c r="A132" s="37">
        <v>43123</v>
      </c>
      <c r="B132" s="159">
        <v>437</v>
      </c>
      <c r="C132" s="39">
        <v>449</v>
      </c>
      <c r="D132" s="39">
        <v>453</v>
      </c>
      <c r="E132" s="22" t="s">
        <v>770</v>
      </c>
      <c r="F132" s="40"/>
      <c r="G132" s="41" t="s">
        <v>690</v>
      </c>
      <c r="H132" s="42"/>
      <c r="I132" s="35">
        <v>56000000</v>
      </c>
      <c r="J132" s="35">
        <v>50866667</v>
      </c>
      <c r="K132" s="35">
        <f>+I132-J132</f>
        <v>5133333</v>
      </c>
    </row>
    <row r="133" spans="1:11" x14ac:dyDescent="0.25">
      <c r="A133" s="37">
        <v>43123</v>
      </c>
      <c r="B133" s="159">
        <v>411</v>
      </c>
      <c r="C133" s="39">
        <v>428</v>
      </c>
      <c r="D133" s="39">
        <v>460</v>
      </c>
      <c r="E133" s="22" t="s">
        <v>768</v>
      </c>
      <c r="F133" s="40"/>
      <c r="G133" s="41" t="s">
        <v>691</v>
      </c>
      <c r="H133" s="42"/>
      <c r="I133" s="35">
        <v>16000000</v>
      </c>
      <c r="J133" s="35">
        <v>14533333</v>
      </c>
      <c r="K133" s="35">
        <f>+I133-J133</f>
        <v>1466667</v>
      </c>
    </row>
    <row r="134" spans="1:11" x14ac:dyDescent="0.25">
      <c r="A134" s="37">
        <v>43124</v>
      </c>
      <c r="B134" s="159">
        <v>465</v>
      </c>
      <c r="C134" s="39">
        <v>379</v>
      </c>
      <c r="D134" s="39">
        <v>480</v>
      </c>
      <c r="E134" s="22" t="s">
        <v>771</v>
      </c>
      <c r="F134" s="40"/>
      <c r="G134" s="41" t="s">
        <v>692</v>
      </c>
      <c r="H134" s="42"/>
      <c r="I134" s="35">
        <v>94416000</v>
      </c>
      <c r="J134" s="35">
        <v>59010000</v>
      </c>
      <c r="K134" s="35">
        <f>+I134-J134</f>
        <v>35406000</v>
      </c>
    </row>
    <row r="135" spans="1:11" x14ac:dyDescent="0.25">
      <c r="A135" s="37">
        <v>43125</v>
      </c>
      <c r="B135" s="159">
        <v>438</v>
      </c>
      <c r="C135" s="39">
        <v>445</v>
      </c>
      <c r="D135" s="39">
        <v>490</v>
      </c>
      <c r="E135" s="22" t="s">
        <v>772</v>
      </c>
      <c r="F135" s="40"/>
      <c r="G135" s="41" t="s">
        <v>693</v>
      </c>
      <c r="H135" s="42"/>
      <c r="I135" s="35">
        <v>29200000</v>
      </c>
      <c r="J135" s="35">
        <v>22630000</v>
      </c>
      <c r="K135" s="35">
        <f t="shared" ref="K135:K201" si="1">+I135-J135</f>
        <v>6570000</v>
      </c>
    </row>
    <row r="136" spans="1:11" x14ac:dyDescent="0.25">
      <c r="A136" s="37">
        <v>43125</v>
      </c>
      <c r="B136" s="159">
        <v>474</v>
      </c>
      <c r="C136" s="39">
        <v>490</v>
      </c>
      <c r="D136" s="39">
        <v>502</v>
      </c>
      <c r="E136" s="22" t="s">
        <v>755</v>
      </c>
      <c r="F136" s="40"/>
      <c r="G136" s="41" t="s">
        <v>694</v>
      </c>
      <c r="H136" s="42"/>
      <c r="I136" s="35">
        <v>18000000</v>
      </c>
      <c r="J136" s="35">
        <v>18000000</v>
      </c>
      <c r="K136" s="35">
        <f t="shared" si="1"/>
        <v>0</v>
      </c>
    </row>
    <row r="137" spans="1:11" x14ac:dyDescent="0.25">
      <c r="A137" s="37">
        <v>43125</v>
      </c>
      <c r="B137" s="159">
        <v>491</v>
      </c>
      <c r="C137" s="39">
        <v>516</v>
      </c>
      <c r="D137" s="39">
        <v>504</v>
      </c>
      <c r="E137" s="22" t="s">
        <v>755</v>
      </c>
      <c r="F137" s="40"/>
      <c r="G137" s="41" t="s">
        <v>695</v>
      </c>
      <c r="H137" s="42"/>
      <c r="I137" s="35">
        <v>32000000</v>
      </c>
      <c r="J137" s="35">
        <v>28666667</v>
      </c>
      <c r="K137" s="35">
        <f t="shared" si="1"/>
        <v>3333333</v>
      </c>
    </row>
    <row r="138" spans="1:11" x14ac:dyDescent="0.25">
      <c r="A138" s="37">
        <v>43125</v>
      </c>
      <c r="B138" s="159">
        <v>492</v>
      </c>
      <c r="C138" s="39">
        <v>515</v>
      </c>
      <c r="D138" s="39">
        <v>514</v>
      </c>
      <c r="E138" s="22" t="s">
        <v>755</v>
      </c>
      <c r="F138" s="40"/>
      <c r="G138" s="41" t="s">
        <v>696</v>
      </c>
      <c r="H138" s="42"/>
      <c r="I138" s="35">
        <v>32000000</v>
      </c>
      <c r="J138" s="35">
        <v>28666667</v>
      </c>
      <c r="K138" s="35">
        <f t="shared" si="1"/>
        <v>3333333</v>
      </c>
    </row>
    <row r="139" spans="1:11" x14ac:dyDescent="0.25">
      <c r="A139" s="37">
        <v>43126</v>
      </c>
      <c r="B139" s="159">
        <v>506</v>
      </c>
      <c r="C139" s="39">
        <v>520</v>
      </c>
      <c r="D139" s="39">
        <v>518</v>
      </c>
      <c r="E139" s="22" t="s">
        <v>773</v>
      </c>
      <c r="F139" s="40"/>
      <c r="G139" s="41" t="s">
        <v>697</v>
      </c>
      <c r="H139" s="42"/>
      <c r="I139" s="35">
        <v>31256000</v>
      </c>
      <c r="J139" s="35">
        <v>27349000</v>
      </c>
      <c r="K139" s="35">
        <f t="shared" si="1"/>
        <v>3907000</v>
      </c>
    </row>
    <row r="140" spans="1:11" x14ac:dyDescent="0.25">
      <c r="A140" s="37">
        <v>43126</v>
      </c>
      <c r="B140" s="159">
        <v>512</v>
      </c>
      <c r="C140" s="39">
        <v>537</v>
      </c>
      <c r="D140" s="39">
        <v>520</v>
      </c>
      <c r="E140" s="22" t="s">
        <v>774</v>
      </c>
      <c r="F140" s="40"/>
      <c r="G140" s="41" t="s">
        <v>698</v>
      </c>
      <c r="H140" s="42"/>
      <c r="I140" s="35">
        <v>17600000</v>
      </c>
      <c r="J140" s="35">
        <v>15473333</v>
      </c>
      <c r="K140" s="35">
        <f t="shared" si="1"/>
        <v>2126667</v>
      </c>
    </row>
    <row r="141" spans="1:11" x14ac:dyDescent="0.25">
      <c r="A141" s="37">
        <v>43126</v>
      </c>
      <c r="B141" s="159">
        <v>477</v>
      </c>
      <c r="C141" s="39">
        <v>499</v>
      </c>
      <c r="D141" s="39">
        <v>523</v>
      </c>
      <c r="E141" s="22" t="s">
        <v>524</v>
      </c>
      <c r="F141" s="40"/>
      <c r="G141" s="41" t="s">
        <v>699</v>
      </c>
      <c r="H141" s="42"/>
      <c r="I141" s="35">
        <v>31256000</v>
      </c>
      <c r="J141" s="35">
        <v>27609467</v>
      </c>
      <c r="K141" s="35">
        <f t="shared" si="1"/>
        <v>3646533</v>
      </c>
    </row>
    <row r="142" spans="1:11" x14ac:dyDescent="0.25">
      <c r="A142" s="37">
        <v>43126</v>
      </c>
      <c r="B142" s="159">
        <v>505</v>
      </c>
      <c r="C142" s="39">
        <v>522</v>
      </c>
      <c r="D142" s="39">
        <v>527</v>
      </c>
      <c r="E142" s="22" t="s">
        <v>775</v>
      </c>
      <c r="F142" s="40"/>
      <c r="G142" s="41" t="s">
        <v>700</v>
      </c>
      <c r="H142" s="42"/>
      <c r="I142" s="35">
        <v>36000000</v>
      </c>
      <c r="J142" s="35">
        <v>31800000</v>
      </c>
      <c r="K142" s="35">
        <f t="shared" si="1"/>
        <v>4200000</v>
      </c>
    </row>
    <row r="143" spans="1:11" x14ac:dyDescent="0.25">
      <c r="A143" s="37">
        <v>43126</v>
      </c>
      <c r="B143" s="159">
        <v>513</v>
      </c>
      <c r="C143" s="39">
        <v>539</v>
      </c>
      <c r="D143" s="39">
        <v>530</v>
      </c>
      <c r="E143" s="22" t="s">
        <v>776</v>
      </c>
      <c r="F143" s="40"/>
      <c r="G143" s="41" t="s">
        <v>701</v>
      </c>
      <c r="H143" s="42"/>
      <c r="I143" s="35">
        <v>32000000</v>
      </c>
      <c r="J143" s="35">
        <v>28133333</v>
      </c>
      <c r="K143" s="35">
        <f t="shared" si="1"/>
        <v>3866667</v>
      </c>
    </row>
    <row r="144" spans="1:11" x14ac:dyDescent="0.25">
      <c r="A144" s="37">
        <v>43126</v>
      </c>
      <c r="B144" s="159">
        <v>521</v>
      </c>
      <c r="C144" s="39">
        <v>546</v>
      </c>
      <c r="D144" s="39">
        <v>535</v>
      </c>
      <c r="E144" s="22" t="s">
        <v>519</v>
      </c>
      <c r="F144" s="40"/>
      <c r="G144" s="41" t="s">
        <v>702</v>
      </c>
      <c r="H144" s="42"/>
      <c r="I144" s="35">
        <v>32000000</v>
      </c>
      <c r="J144" s="35">
        <v>28266667</v>
      </c>
      <c r="K144" s="35">
        <f t="shared" si="1"/>
        <v>3733333</v>
      </c>
    </row>
    <row r="145" spans="1:11" x14ac:dyDescent="0.25">
      <c r="A145" s="37">
        <v>43126</v>
      </c>
      <c r="B145" s="159">
        <v>524</v>
      </c>
      <c r="C145" s="39">
        <v>548</v>
      </c>
      <c r="D145" s="39">
        <v>536</v>
      </c>
      <c r="E145" s="22" t="s">
        <v>519</v>
      </c>
      <c r="F145" s="40"/>
      <c r="G145" s="41" t="s">
        <v>703</v>
      </c>
      <c r="H145" s="42"/>
      <c r="I145" s="35">
        <v>32000000</v>
      </c>
      <c r="J145" s="35">
        <v>28266667</v>
      </c>
      <c r="K145" s="35">
        <f t="shared" si="1"/>
        <v>3733333</v>
      </c>
    </row>
    <row r="146" spans="1:11" x14ac:dyDescent="0.25">
      <c r="A146" s="37">
        <v>43126</v>
      </c>
      <c r="B146" s="159">
        <v>510</v>
      </c>
      <c r="C146" s="39">
        <v>535</v>
      </c>
      <c r="D146" s="39">
        <v>539</v>
      </c>
      <c r="E146" s="22" t="s">
        <v>752</v>
      </c>
      <c r="F146" s="40"/>
      <c r="G146" s="41" t="s">
        <v>704</v>
      </c>
      <c r="H146" s="42"/>
      <c r="I146" s="35">
        <v>36000000</v>
      </c>
      <c r="J146" s="35">
        <v>31800000</v>
      </c>
      <c r="K146" s="35">
        <f t="shared" si="1"/>
        <v>4200000</v>
      </c>
    </row>
    <row r="147" spans="1:11" x14ac:dyDescent="0.25">
      <c r="A147" s="37">
        <v>43126</v>
      </c>
      <c r="B147" s="159">
        <v>476</v>
      </c>
      <c r="C147" s="39">
        <v>498</v>
      </c>
      <c r="D147" s="39">
        <v>542</v>
      </c>
      <c r="E147" s="22" t="s">
        <v>524</v>
      </c>
      <c r="F147" s="40"/>
      <c r="G147" s="41" t="s">
        <v>705</v>
      </c>
      <c r="H147" s="42"/>
      <c r="I147" s="35">
        <v>31256000</v>
      </c>
      <c r="J147" s="35">
        <v>27479233</v>
      </c>
      <c r="K147" s="35">
        <f t="shared" si="1"/>
        <v>3776767</v>
      </c>
    </row>
    <row r="148" spans="1:11" x14ac:dyDescent="0.25">
      <c r="A148" s="37">
        <v>43126</v>
      </c>
      <c r="B148" s="159">
        <v>515</v>
      </c>
      <c r="C148" s="39">
        <v>538</v>
      </c>
      <c r="D148" s="39">
        <v>543</v>
      </c>
      <c r="E148" s="22" t="s">
        <v>521</v>
      </c>
      <c r="F148" s="40"/>
      <c r="G148" s="41" t="s">
        <v>706</v>
      </c>
      <c r="H148" s="42"/>
      <c r="I148" s="35">
        <v>34400000</v>
      </c>
      <c r="J148" s="35">
        <v>30386667</v>
      </c>
      <c r="K148" s="35">
        <f t="shared" si="1"/>
        <v>4013333</v>
      </c>
    </row>
    <row r="149" spans="1:11" x14ac:dyDescent="0.25">
      <c r="A149" s="37">
        <v>43126</v>
      </c>
      <c r="B149" s="159">
        <v>493</v>
      </c>
      <c r="C149" s="39">
        <v>514</v>
      </c>
      <c r="D149" s="39">
        <v>545</v>
      </c>
      <c r="E149" s="22" t="s">
        <v>755</v>
      </c>
      <c r="F149" s="40"/>
      <c r="G149" s="41" t="s">
        <v>707</v>
      </c>
      <c r="H149" s="42"/>
      <c r="I149" s="35">
        <v>32000000</v>
      </c>
      <c r="J149" s="35">
        <v>28666667</v>
      </c>
      <c r="K149" s="35">
        <f t="shared" si="1"/>
        <v>3333333</v>
      </c>
    </row>
    <row r="150" spans="1:11" x14ac:dyDescent="0.25">
      <c r="A150" s="37">
        <v>43126</v>
      </c>
      <c r="B150" s="159">
        <v>514</v>
      </c>
      <c r="C150" s="39">
        <v>540</v>
      </c>
      <c r="D150" s="39">
        <v>548</v>
      </c>
      <c r="E150" s="22" t="s">
        <v>776</v>
      </c>
      <c r="F150" s="40"/>
      <c r="G150" s="41" t="s">
        <v>708</v>
      </c>
      <c r="H150" s="42"/>
      <c r="I150" s="35">
        <v>32000000</v>
      </c>
      <c r="J150" s="35">
        <v>28266667</v>
      </c>
      <c r="K150" s="35">
        <f t="shared" si="1"/>
        <v>3733333</v>
      </c>
    </row>
    <row r="151" spans="1:11" x14ac:dyDescent="0.25">
      <c r="A151" s="37">
        <v>43126</v>
      </c>
      <c r="B151" s="159">
        <v>517</v>
      </c>
      <c r="C151" s="39">
        <v>542</v>
      </c>
      <c r="D151" s="39">
        <v>549</v>
      </c>
      <c r="E151" s="22" t="s">
        <v>777</v>
      </c>
      <c r="F151" s="40"/>
      <c r="G151" s="41" t="s">
        <v>709</v>
      </c>
      <c r="H151" s="42"/>
      <c r="I151" s="35">
        <v>36000000</v>
      </c>
      <c r="J151" s="35">
        <v>31650000</v>
      </c>
      <c r="K151" s="35">
        <f t="shared" si="1"/>
        <v>4350000</v>
      </c>
    </row>
    <row r="152" spans="1:11" x14ac:dyDescent="0.25">
      <c r="A152" s="37">
        <v>43126</v>
      </c>
      <c r="B152" s="159">
        <v>519</v>
      </c>
      <c r="C152" s="39">
        <v>533</v>
      </c>
      <c r="D152" s="39">
        <v>550</v>
      </c>
      <c r="E152" s="22" t="s">
        <v>778</v>
      </c>
      <c r="F152" s="40"/>
      <c r="G152" s="41" t="s">
        <v>710</v>
      </c>
      <c r="H152" s="42"/>
      <c r="I152" s="35">
        <v>56000000</v>
      </c>
      <c r="J152" s="35">
        <v>50166667</v>
      </c>
      <c r="K152" s="35">
        <f t="shared" si="1"/>
        <v>5833333</v>
      </c>
    </row>
    <row r="153" spans="1:11" x14ac:dyDescent="0.25">
      <c r="A153" s="37">
        <v>43126</v>
      </c>
      <c r="B153" s="159">
        <v>531</v>
      </c>
      <c r="C153" s="39">
        <v>555</v>
      </c>
      <c r="D153" s="39">
        <v>552</v>
      </c>
      <c r="E153" s="22" t="s">
        <v>779</v>
      </c>
      <c r="F153" s="40"/>
      <c r="G153" s="41" t="s">
        <v>711</v>
      </c>
      <c r="H153" s="42"/>
      <c r="I153" s="35">
        <v>32000000</v>
      </c>
      <c r="J153" s="35">
        <v>28133333</v>
      </c>
      <c r="K153" s="35">
        <f t="shared" si="1"/>
        <v>3866667</v>
      </c>
    </row>
    <row r="154" spans="1:11" x14ac:dyDescent="0.25">
      <c r="A154" s="37">
        <v>43126</v>
      </c>
      <c r="B154" s="159">
        <v>498</v>
      </c>
      <c r="C154" s="39">
        <v>536</v>
      </c>
      <c r="D154" s="39">
        <v>558</v>
      </c>
      <c r="E154" s="22" t="s">
        <v>540</v>
      </c>
      <c r="F154" s="40"/>
      <c r="G154" s="41" t="s">
        <v>712</v>
      </c>
      <c r="H154" s="42"/>
      <c r="I154" s="35">
        <v>37600000</v>
      </c>
      <c r="J154" s="35">
        <v>31490001</v>
      </c>
      <c r="K154" s="35">
        <f t="shared" si="1"/>
        <v>6109999</v>
      </c>
    </row>
    <row r="155" spans="1:11" x14ac:dyDescent="0.25">
      <c r="A155" s="37">
        <v>43126</v>
      </c>
      <c r="B155" s="159">
        <v>523</v>
      </c>
      <c r="C155" s="39">
        <v>549</v>
      </c>
      <c r="D155" s="39">
        <v>561</v>
      </c>
      <c r="E155" s="22" t="s">
        <v>519</v>
      </c>
      <c r="F155" s="40"/>
      <c r="G155" s="41" t="s">
        <v>713</v>
      </c>
      <c r="H155" s="42"/>
      <c r="I155" s="35">
        <v>32000000</v>
      </c>
      <c r="J155" s="35">
        <v>28133333</v>
      </c>
      <c r="K155" s="35">
        <f t="shared" si="1"/>
        <v>3866667</v>
      </c>
    </row>
    <row r="156" spans="1:11" x14ac:dyDescent="0.25">
      <c r="A156" s="37">
        <v>43126</v>
      </c>
      <c r="B156" s="159">
        <v>528</v>
      </c>
      <c r="C156" s="39">
        <v>552</v>
      </c>
      <c r="D156" s="39">
        <v>568</v>
      </c>
      <c r="E156" s="22" t="s">
        <v>539</v>
      </c>
      <c r="F156" s="40"/>
      <c r="G156" s="41" t="s">
        <v>714</v>
      </c>
      <c r="H156" s="42"/>
      <c r="I156" s="35">
        <v>17600000</v>
      </c>
      <c r="J156" s="35">
        <v>15326667</v>
      </c>
      <c r="K156" s="35">
        <f t="shared" si="1"/>
        <v>2273333</v>
      </c>
    </row>
    <row r="157" spans="1:11" x14ac:dyDescent="0.25">
      <c r="A157" s="37">
        <v>43126</v>
      </c>
      <c r="B157" s="159">
        <v>504</v>
      </c>
      <c r="C157" s="39">
        <v>521</v>
      </c>
      <c r="D157" s="39">
        <v>572</v>
      </c>
      <c r="E157" s="22" t="s">
        <v>775</v>
      </c>
      <c r="F157" s="40"/>
      <c r="G157" s="41" t="s">
        <v>715</v>
      </c>
      <c r="H157" s="42"/>
      <c r="I157" s="35">
        <v>36000000</v>
      </c>
      <c r="J157" s="35">
        <v>25650000</v>
      </c>
      <c r="K157" s="35">
        <f t="shared" si="1"/>
        <v>10350000</v>
      </c>
    </row>
    <row r="158" spans="1:11" x14ac:dyDescent="0.25">
      <c r="A158" s="37">
        <v>43126</v>
      </c>
      <c r="B158" s="159">
        <v>551</v>
      </c>
      <c r="C158" s="39">
        <v>597</v>
      </c>
      <c r="D158" s="39">
        <v>574</v>
      </c>
      <c r="E158" s="22" t="s">
        <v>780</v>
      </c>
      <c r="F158" s="40"/>
      <c r="G158" s="41" t="s">
        <v>716</v>
      </c>
      <c r="H158" s="42"/>
      <c r="I158" s="35">
        <v>17600000</v>
      </c>
      <c r="J158" s="35">
        <v>15400000</v>
      </c>
      <c r="K158" s="35">
        <f t="shared" si="1"/>
        <v>2200000</v>
      </c>
    </row>
    <row r="159" spans="1:11" x14ac:dyDescent="0.25">
      <c r="A159" s="37">
        <v>43126</v>
      </c>
      <c r="B159" s="159">
        <v>579</v>
      </c>
      <c r="C159" s="39">
        <v>646</v>
      </c>
      <c r="D159" s="39">
        <v>583</v>
      </c>
      <c r="E159" s="22" t="s">
        <v>781</v>
      </c>
      <c r="F159" s="40"/>
      <c r="G159" s="41" t="s">
        <v>717</v>
      </c>
      <c r="H159" s="42"/>
      <c r="I159" s="35">
        <v>58400000</v>
      </c>
      <c r="J159" s="35">
        <v>34796666</v>
      </c>
      <c r="K159" s="35">
        <f t="shared" si="1"/>
        <v>23603334</v>
      </c>
    </row>
    <row r="160" spans="1:11" x14ac:dyDescent="0.25">
      <c r="A160" s="37">
        <v>43126</v>
      </c>
      <c r="B160" s="159">
        <v>578</v>
      </c>
      <c r="C160" s="39">
        <v>626</v>
      </c>
      <c r="D160" s="39">
        <v>589</v>
      </c>
      <c r="E160" s="22" t="s">
        <v>782</v>
      </c>
      <c r="F160" s="40"/>
      <c r="G160" s="41" t="s">
        <v>718</v>
      </c>
      <c r="H160" s="42"/>
      <c r="I160" s="35">
        <v>37600000</v>
      </c>
      <c r="J160" s="35">
        <v>33056667</v>
      </c>
      <c r="K160" s="35">
        <f t="shared" si="1"/>
        <v>4543333</v>
      </c>
    </row>
    <row r="161" spans="1:11" x14ac:dyDescent="0.25">
      <c r="A161" s="37">
        <v>43126</v>
      </c>
      <c r="B161" s="159">
        <v>527</v>
      </c>
      <c r="C161" s="39">
        <v>550</v>
      </c>
      <c r="D161" s="39">
        <v>592</v>
      </c>
      <c r="E161" s="22" t="s">
        <v>539</v>
      </c>
      <c r="F161" s="40"/>
      <c r="G161" s="41" t="s">
        <v>719</v>
      </c>
      <c r="H161" s="42"/>
      <c r="I161" s="35">
        <v>17600000</v>
      </c>
      <c r="J161" s="35">
        <v>13126667</v>
      </c>
      <c r="K161" s="35">
        <f t="shared" si="1"/>
        <v>4473333</v>
      </c>
    </row>
    <row r="162" spans="1:11" x14ac:dyDescent="0.25">
      <c r="A162" s="37">
        <v>43126</v>
      </c>
      <c r="B162" s="159">
        <v>572</v>
      </c>
      <c r="C162" s="39">
        <v>592</v>
      </c>
      <c r="D162" s="39">
        <v>593</v>
      </c>
      <c r="E162" s="22" t="s">
        <v>783</v>
      </c>
      <c r="F162" s="40"/>
      <c r="G162" s="41" t="s">
        <v>720</v>
      </c>
      <c r="H162" s="42"/>
      <c r="I162" s="35">
        <v>39992000</v>
      </c>
      <c r="J162" s="35">
        <v>34993000</v>
      </c>
      <c r="K162" s="35">
        <f t="shared" si="1"/>
        <v>4999000</v>
      </c>
    </row>
    <row r="163" spans="1:11" x14ac:dyDescent="0.25">
      <c r="A163" s="37">
        <v>43126</v>
      </c>
      <c r="B163" s="159">
        <v>526</v>
      </c>
      <c r="C163" s="39">
        <v>551</v>
      </c>
      <c r="D163" s="39">
        <v>594</v>
      </c>
      <c r="E163" s="22" t="s">
        <v>539</v>
      </c>
      <c r="F163" s="40"/>
      <c r="G163" s="41" t="s">
        <v>721</v>
      </c>
      <c r="H163" s="42"/>
      <c r="I163" s="35">
        <v>17600000</v>
      </c>
      <c r="J163" s="35">
        <v>11000000</v>
      </c>
      <c r="K163" s="35">
        <f t="shared" si="1"/>
        <v>6600000</v>
      </c>
    </row>
    <row r="164" spans="1:11" x14ac:dyDescent="0.25">
      <c r="A164" s="37">
        <v>43126</v>
      </c>
      <c r="B164" s="159">
        <v>574</v>
      </c>
      <c r="C164" s="39">
        <v>588</v>
      </c>
      <c r="D164" s="39">
        <v>595</v>
      </c>
      <c r="E164" s="22" t="s">
        <v>783</v>
      </c>
      <c r="F164" s="40"/>
      <c r="G164" s="41" t="s">
        <v>722</v>
      </c>
      <c r="H164" s="42"/>
      <c r="I164" s="35">
        <v>39992000</v>
      </c>
      <c r="J164" s="35">
        <v>34826367</v>
      </c>
      <c r="K164" s="35">
        <f t="shared" si="1"/>
        <v>5165633</v>
      </c>
    </row>
    <row r="165" spans="1:11" x14ac:dyDescent="0.25">
      <c r="A165" s="37">
        <v>43126</v>
      </c>
      <c r="B165" s="159">
        <v>536</v>
      </c>
      <c r="C165" s="39">
        <v>571</v>
      </c>
      <c r="D165" s="39">
        <v>596</v>
      </c>
      <c r="E165" s="22" t="s">
        <v>774</v>
      </c>
      <c r="F165" s="40"/>
      <c r="G165" s="41" t="s">
        <v>723</v>
      </c>
      <c r="H165" s="42"/>
      <c r="I165" s="35">
        <v>28000000</v>
      </c>
      <c r="J165" s="35">
        <v>24616667</v>
      </c>
      <c r="K165" s="35">
        <f t="shared" si="1"/>
        <v>3383333</v>
      </c>
    </row>
    <row r="166" spans="1:11" x14ac:dyDescent="0.25">
      <c r="A166" s="37">
        <v>43126</v>
      </c>
      <c r="B166" s="159">
        <v>499</v>
      </c>
      <c r="C166" s="39">
        <v>534</v>
      </c>
      <c r="D166" s="39">
        <v>598</v>
      </c>
      <c r="E166" s="22" t="s">
        <v>784</v>
      </c>
      <c r="F166" s="40"/>
      <c r="G166" s="41" t="s">
        <v>724</v>
      </c>
      <c r="H166" s="42"/>
      <c r="I166" s="35">
        <v>48000000</v>
      </c>
      <c r="J166" s="35">
        <v>30800000</v>
      </c>
      <c r="K166" s="35">
        <f t="shared" si="1"/>
        <v>17200000</v>
      </c>
    </row>
    <row r="167" spans="1:11" x14ac:dyDescent="0.25">
      <c r="A167" s="37">
        <v>43126</v>
      </c>
      <c r="B167" s="159">
        <v>585</v>
      </c>
      <c r="C167" s="39">
        <v>584</v>
      </c>
      <c r="D167" s="39">
        <v>599</v>
      </c>
      <c r="E167" s="22" t="s">
        <v>785</v>
      </c>
      <c r="F167" s="40"/>
      <c r="G167" s="41" t="s">
        <v>725</v>
      </c>
      <c r="H167" s="42"/>
      <c r="I167" s="35">
        <v>17600000</v>
      </c>
      <c r="J167" s="35">
        <v>15546667</v>
      </c>
      <c r="K167" s="35">
        <f t="shared" si="1"/>
        <v>2053333</v>
      </c>
    </row>
    <row r="168" spans="1:11" x14ac:dyDescent="0.25">
      <c r="A168" s="37">
        <v>43126</v>
      </c>
      <c r="B168" s="159">
        <v>470</v>
      </c>
      <c r="C168" s="39">
        <v>487</v>
      </c>
      <c r="D168" s="39">
        <v>602</v>
      </c>
      <c r="E168" s="22" t="s">
        <v>786</v>
      </c>
      <c r="F168" s="40"/>
      <c r="G168" s="41" t="s">
        <v>726</v>
      </c>
      <c r="H168" s="42"/>
      <c r="I168" s="35">
        <v>31256000</v>
      </c>
      <c r="J168" s="35">
        <v>27349000</v>
      </c>
      <c r="K168" s="35">
        <f t="shared" si="1"/>
        <v>3907000</v>
      </c>
    </row>
    <row r="169" spans="1:11" x14ac:dyDescent="0.25">
      <c r="A169" s="37">
        <v>43126</v>
      </c>
      <c r="B169" s="159">
        <v>604</v>
      </c>
      <c r="C169" s="39">
        <v>644</v>
      </c>
      <c r="D169" s="39">
        <v>607</v>
      </c>
      <c r="E169" s="22" t="s">
        <v>787</v>
      </c>
      <c r="F169" s="40"/>
      <c r="G169" s="41" t="s">
        <v>727</v>
      </c>
      <c r="H169" s="42"/>
      <c r="I169" s="35">
        <v>60000000</v>
      </c>
      <c r="J169" s="35">
        <v>51250000</v>
      </c>
      <c r="K169" s="35">
        <f t="shared" si="1"/>
        <v>8750000</v>
      </c>
    </row>
    <row r="170" spans="1:11" x14ac:dyDescent="0.25">
      <c r="A170" s="37">
        <v>43126</v>
      </c>
      <c r="B170" s="159">
        <v>518</v>
      </c>
      <c r="C170" s="39">
        <v>532</v>
      </c>
      <c r="D170" s="39">
        <v>616</v>
      </c>
      <c r="E170" s="22" t="s">
        <v>788</v>
      </c>
      <c r="F170" s="40"/>
      <c r="G170" s="41" t="s">
        <v>728</v>
      </c>
      <c r="H170" s="42"/>
      <c r="I170" s="35">
        <v>39992000</v>
      </c>
      <c r="J170" s="35">
        <v>35159633</v>
      </c>
      <c r="K170" s="35">
        <f t="shared" si="1"/>
        <v>4832367</v>
      </c>
    </row>
    <row r="171" spans="1:11" x14ac:dyDescent="0.25">
      <c r="A171" s="37">
        <v>43126</v>
      </c>
      <c r="B171" s="159">
        <v>571</v>
      </c>
      <c r="C171" s="39">
        <v>594</v>
      </c>
      <c r="D171" s="39">
        <v>621</v>
      </c>
      <c r="E171" s="22" t="s">
        <v>783</v>
      </c>
      <c r="F171" s="40"/>
      <c r="G171" s="41" t="s">
        <v>729</v>
      </c>
      <c r="H171" s="42"/>
      <c r="I171" s="35">
        <v>39992000</v>
      </c>
      <c r="J171" s="35">
        <v>35159633</v>
      </c>
      <c r="K171" s="35">
        <f t="shared" si="1"/>
        <v>4832367</v>
      </c>
    </row>
    <row r="172" spans="1:11" x14ac:dyDescent="0.25">
      <c r="A172" s="37">
        <v>43126</v>
      </c>
      <c r="B172" s="159">
        <v>570</v>
      </c>
      <c r="C172" s="39">
        <v>596</v>
      </c>
      <c r="D172" s="39">
        <v>622</v>
      </c>
      <c r="E172" s="22" t="s">
        <v>783</v>
      </c>
      <c r="F172" s="40"/>
      <c r="G172" s="41" t="s">
        <v>730</v>
      </c>
      <c r="H172" s="42"/>
      <c r="I172" s="35">
        <v>39992000</v>
      </c>
      <c r="J172" s="35">
        <v>34993000</v>
      </c>
      <c r="K172" s="35">
        <f t="shared" si="1"/>
        <v>4999000</v>
      </c>
    </row>
    <row r="173" spans="1:11" x14ac:dyDescent="0.25">
      <c r="A173" s="37">
        <v>43126</v>
      </c>
      <c r="B173" s="159">
        <v>635</v>
      </c>
      <c r="C173" s="39">
        <v>677</v>
      </c>
      <c r="D173" s="39">
        <v>636</v>
      </c>
      <c r="E173" s="22" t="s">
        <v>789</v>
      </c>
      <c r="F173" s="40"/>
      <c r="G173" s="41" t="s">
        <v>731</v>
      </c>
      <c r="H173" s="42"/>
      <c r="I173" s="35">
        <v>36000000</v>
      </c>
      <c r="J173" s="35">
        <v>31650000</v>
      </c>
      <c r="K173" s="35">
        <f t="shared" si="1"/>
        <v>4350000</v>
      </c>
    </row>
    <row r="174" spans="1:11" x14ac:dyDescent="0.25">
      <c r="A174" s="37">
        <v>43126</v>
      </c>
      <c r="B174" s="159">
        <v>559</v>
      </c>
      <c r="C174" s="39">
        <v>541</v>
      </c>
      <c r="D174" s="39">
        <v>645</v>
      </c>
      <c r="E174" s="22" t="s">
        <v>790</v>
      </c>
      <c r="F174" s="40"/>
      <c r="G174" s="41" t="s">
        <v>732</v>
      </c>
      <c r="H174" s="42"/>
      <c r="I174" s="35">
        <v>58720000</v>
      </c>
      <c r="J174" s="35">
        <v>58720000</v>
      </c>
      <c r="K174" s="35">
        <f t="shared" si="1"/>
        <v>0</v>
      </c>
    </row>
    <row r="175" spans="1:11" x14ac:dyDescent="0.25">
      <c r="A175" s="37">
        <v>43126</v>
      </c>
      <c r="B175" s="159">
        <v>522</v>
      </c>
      <c r="C175" s="39">
        <v>547</v>
      </c>
      <c r="D175" s="39">
        <v>647</v>
      </c>
      <c r="E175" s="22" t="s">
        <v>519</v>
      </c>
      <c r="F175" s="40"/>
      <c r="G175" s="41" t="s">
        <v>733</v>
      </c>
      <c r="H175" s="42"/>
      <c r="I175" s="35">
        <v>32000000</v>
      </c>
      <c r="J175" s="35">
        <v>28000000</v>
      </c>
      <c r="K175" s="35">
        <f t="shared" si="1"/>
        <v>4000000</v>
      </c>
    </row>
    <row r="176" spans="1:11" x14ac:dyDescent="0.25">
      <c r="A176" s="37">
        <v>43126</v>
      </c>
      <c r="B176" s="159">
        <v>569</v>
      </c>
      <c r="C176" s="39">
        <v>603</v>
      </c>
      <c r="D176" s="39">
        <v>649</v>
      </c>
      <c r="E176" s="22" t="s">
        <v>783</v>
      </c>
      <c r="F176" s="40"/>
      <c r="G176" s="41" t="s">
        <v>734</v>
      </c>
      <c r="H176" s="42"/>
      <c r="I176" s="35">
        <v>39992000</v>
      </c>
      <c r="J176" s="35">
        <v>34993000</v>
      </c>
      <c r="K176" s="35">
        <f t="shared" si="1"/>
        <v>4999000</v>
      </c>
    </row>
    <row r="177" spans="1:11" x14ac:dyDescent="0.25">
      <c r="A177" s="37">
        <v>43126</v>
      </c>
      <c r="B177" s="159">
        <v>642</v>
      </c>
      <c r="C177" s="39">
        <v>676</v>
      </c>
      <c r="D177" s="39">
        <v>650</v>
      </c>
      <c r="E177" s="22" t="s">
        <v>791</v>
      </c>
      <c r="F177" s="40"/>
      <c r="G177" s="41" t="s">
        <v>735</v>
      </c>
      <c r="H177" s="42"/>
      <c r="I177" s="35">
        <v>17600000</v>
      </c>
      <c r="J177" s="35">
        <v>13346667</v>
      </c>
      <c r="K177" s="35">
        <f t="shared" si="1"/>
        <v>4253333</v>
      </c>
    </row>
    <row r="178" spans="1:11" x14ac:dyDescent="0.25">
      <c r="A178" s="37">
        <v>43126</v>
      </c>
      <c r="B178" s="159">
        <v>495</v>
      </c>
      <c r="C178" s="39">
        <v>512</v>
      </c>
      <c r="D178" s="39">
        <v>652</v>
      </c>
      <c r="E178" s="22" t="s">
        <v>792</v>
      </c>
      <c r="F178" s="40"/>
      <c r="G178" s="41" t="s">
        <v>736</v>
      </c>
      <c r="H178" s="42"/>
      <c r="I178" s="35">
        <v>39992000</v>
      </c>
      <c r="J178" s="35">
        <v>34326467</v>
      </c>
      <c r="K178" s="35">
        <f t="shared" si="1"/>
        <v>5665533</v>
      </c>
    </row>
    <row r="179" spans="1:11" x14ac:dyDescent="0.25">
      <c r="A179" s="37">
        <v>43126</v>
      </c>
      <c r="B179" s="159">
        <v>525</v>
      </c>
      <c r="C179" s="39">
        <v>554</v>
      </c>
      <c r="D179" s="39">
        <v>655</v>
      </c>
      <c r="E179" s="22" t="s">
        <v>539</v>
      </c>
      <c r="F179" s="40"/>
      <c r="G179" s="41" t="s">
        <v>737</v>
      </c>
      <c r="H179" s="42"/>
      <c r="I179" s="35">
        <v>17600000</v>
      </c>
      <c r="J179" s="35">
        <v>4473333</v>
      </c>
      <c r="K179" s="35">
        <f t="shared" si="1"/>
        <v>13126667</v>
      </c>
    </row>
    <row r="180" spans="1:11" x14ac:dyDescent="0.25">
      <c r="A180" s="37">
        <v>43126</v>
      </c>
      <c r="B180" s="159">
        <v>573</v>
      </c>
      <c r="C180" s="39">
        <v>590</v>
      </c>
      <c r="D180" s="39">
        <v>657</v>
      </c>
      <c r="E180" s="22" t="s">
        <v>783</v>
      </c>
      <c r="F180" s="40"/>
      <c r="G180" s="41" t="s">
        <v>738</v>
      </c>
      <c r="H180" s="42"/>
      <c r="I180" s="35">
        <v>39992000</v>
      </c>
      <c r="J180" s="35">
        <v>34993000</v>
      </c>
      <c r="K180" s="35">
        <f t="shared" si="1"/>
        <v>4999000</v>
      </c>
    </row>
    <row r="181" spans="1:11" x14ac:dyDescent="0.25">
      <c r="A181" s="37">
        <v>43126</v>
      </c>
      <c r="B181" s="159">
        <v>649</v>
      </c>
      <c r="C181" s="39">
        <v>678</v>
      </c>
      <c r="D181" s="39">
        <v>659</v>
      </c>
      <c r="E181" s="22" t="s">
        <v>793</v>
      </c>
      <c r="F181" s="40"/>
      <c r="G181" s="41" t="s">
        <v>739</v>
      </c>
      <c r="H181" s="42"/>
      <c r="I181" s="35">
        <v>24075000</v>
      </c>
      <c r="J181" s="35">
        <v>14605500</v>
      </c>
      <c r="K181" s="35">
        <f t="shared" si="1"/>
        <v>9469500</v>
      </c>
    </row>
    <row r="182" spans="1:11" x14ac:dyDescent="0.25">
      <c r="A182" s="37">
        <v>43126</v>
      </c>
      <c r="B182" s="159">
        <v>638</v>
      </c>
      <c r="C182" s="39">
        <v>679</v>
      </c>
      <c r="D182" s="39">
        <v>662</v>
      </c>
      <c r="E182" s="22" t="s">
        <v>539</v>
      </c>
      <c r="F182" s="40"/>
      <c r="G182" s="41" t="s">
        <v>740</v>
      </c>
      <c r="H182" s="42"/>
      <c r="I182" s="35">
        <v>18120000</v>
      </c>
      <c r="J182" s="35">
        <v>15855000</v>
      </c>
      <c r="K182" s="35">
        <f t="shared" si="1"/>
        <v>2265000</v>
      </c>
    </row>
    <row r="183" spans="1:11" x14ac:dyDescent="0.25">
      <c r="A183" s="37">
        <v>43132</v>
      </c>
      <c r="B183" s="159" t="s">
        <v>1267</v>
      </c>
      <c r="C183" s="39">
        <v>239</v>
      </c>
      <c r="D183" s="39">
        <v>682</v>
      </c>
      <c r="E183" s="22" t="s">
        <v>1269</v>
      </c>
      <c r="F183" s="40"/>
      <c r="G183" s="41" t="s">
        <v>124</v>
      </c>
      <c r="H183" s="42"/>
      <c r="I183" s="35">
        <v>211310</v>
      </c>
      <c r="J183" s="35">
        <v>211310</v>
      </c>
      <c r="K183" s="35">
        <f t="shared" si="1"/>
        <v>0</v>
      </c>
    </row>
    <row r="184" spans="1:11" x14ac:dyDescent="0.25">
      <c r="A184" s="37">
        <v>43136</v>
      </c>
      <c r="B184" s="159" t="s">
        <v>1268</v>
      </c>
      <c r="C184" s="39">
        <v>239</v>
      </c>
      <c r="D184" s="39">
        <v>684</v>
      </c>
      <c r="E184" s="22" t="s">
        <v>1270</v>
      </c>
      <c r="F184" s="40"/>
      <c r="G184" s="41" t="s">
        <v>124</v>
      </c>
      <c r="H184" s="42"/>
      <c r="I184" s="35">
        <v>273050</v>
      </c>
      <c r="J184" s="35">
        <v>273050</v>
      </c>
      <c r="K184" s="35">
        <f t="shared" si="1"/>
        <v>0</v>
      </c>
    </row>
    <row r="185" spans="1:11" x14ac:dyDescent="0.25">
      <c r="A185" s="37">
        <v>43145</v>
      </c>
      <c r="B185" s="38" t="s">
        <v>114</v>
      </c>
      <c r="C185" s="39">
        <v>711</v>
      </c>
      <c r="D185" s="39">
        <v>696</v>
      </c>
      <c r="E185" s="22" t="s">
        <v>1279</v>
      </c>
      <c r="F185" s="40"/>
      <c r="G185" s="41" t="s">
        <v>148</v>
      </c>
      <c r="H185" s="42"/>
      <c r="I185" s="35">
        <v>5198000</v>
      </c>
      <c r="J185" s="35">
        <v>2558133</v>
      </c>
      <c r="K185" s="35">
        <f t="shared" si="1"/>
        <v>2639867</v>
      </c>
    </row>
    <row r="186" spans="1:11" x14ac:dyDescent="0.25">
      <c r="A186" s="37">
        <v>43150</v>
      </c>
      <c r="B186" s="38" t="s">
        <v>1282</v>
      </c>
      <c r="C186" s="39">
        <v>239</v>
      </c>
      <c r="D186" s="39">
        <v>720</v>
      </c>
      <c r="E186" s="22" t="s">
        <v>1283</v>
      </c>
      <c r="F186" s="40"/>
      <c r="G186" s="41" t="s">
        <v>124</v>
      </c>
      <c r="H186" s="42"/>
      <c r="I186" s="35">
        <v>26280</v>
      </c>
      <c r="J186" s="35">
        <v>26280</v>
      </c>
      <c r="K186" s="35">
        <f t="shared" si="1"/>
        <v>0</v>
      </c>
    </row>
    <row r="187" spans="1:11" x14ac:dyDescent="0.25">
      <c r="A187" s="37">
        <v>43159</v>
      </c>
      <c r="B187" s="162" t="s">
        <v>1286</v>
      </c>
      <c r="C187" s="39">
        <v>713</v>
      </c>
      <c r="D187" s="39">
        <v>736</v>
      </c>
      <c r="E187" s="22" t="s">
        <v>1287</v>
      </c>
      <c r="F187" s="40"/>
      <c r="G187" s="41" t="s">
        <v>1288</v>
      </c>
      <c r="H187" s="42"/>
      <c r="I187" s="35">
        <v>1503787594</v>
      </c>
      <c r="J187" s="35">
        <v>1503787594</v>
      </c>
      <c r="K187" s="35">
        <f t="shared" si="1"/>
        <v>0</v>
      </c>
    </row>
    <row r="188" spans="1:11" x14ac:dyDescent="0.25">
      <c r="A188" s="37">
        <v>43160</v>
      </c>
      <c r="B188" s="162" t="s">
        <v>1289</v>
      </c>
      <c r="C188" s="39">
        <v>239</v>
      </c>
      <c r="D188" s="39">
        <v>737</v>
      </c>
      <c r="E188" s="22" t="s">
        <v>1292</v>
      </c>
      <c r="F188" s="40"/>
      <c r="G188" s="41" t="s">
        <v>124</v>
      </c>
      <c r="H188" s="42"/>
      <c r="I188" s="35">
        <v>153380</v>
      </c>
      <c r="J188" s="35">
        <v>153380</v>
      </c>
      <c r="K188" s="35">
        <f t="shared" si="1"/>
        <v>0</v>
      </c>
    </row>
    <row r="189" spans="1:11" x14ac:dyDescent="0.25">
      <c r="A189" s="37">
        <v>43164</v>
      </c>
      <c r="B189" s="162" t="s">
        <v>1290</v>
      </c>
      <c r="C189" s="39">
        <v>239</v>
      </c>
      <c r="D189" s="39">
        <v>745</v>
      </c>
      <c r="E189" s="22" t="s">
        <v>1293</v>
      </c>
      <c r="F189" s="40"/>
      <c r="G189" s="41" t="s">
        <v>125</v>
      </c>
      <c r="H189" s="42"/>
      <c r="I189" s="35">
        <v>100910</v>
      </c>
      <c r="J189" s="35">
        <v>100910</v>
      </c>
      <c r="K189" s="35">
        <f t="shared" si="1"/>
        <v>0</v>
      </c>
    </row>
    <row r="190" spans="1:11" x14ac:dyDescent="0.25">
      <c r="A190" s="37">
        <v>43164</v>
      </c>
      <c r="B190" s="162" t="s">
        <v>1291</v>
      </c>
      <c r="C190" s="39">
        <v>239</v>
      </c>
      <c r="D190" s="39">
        <v>746</v>
      </c>
      <c r="E190" s="22" t="s">
        <v>1294</v>
      </c>
      <c r="F190" s="40"/>
      <c r="G190" s="41" t="s">
        <v>124</v>
      </c>
      <c r="H190" s="42"/>
      <c r="I190" s="35">
        <v>272330</v>
      </c>
      <c r="J190" s="35">
        <v>272330</v>
      </c>
      <c r="K190" s="35">
        <f t="shared" si="1"/>
        <v>0</v>
      </c>
    </row>
    <row r="191" spans="1:11" x14ac:dyDescent="0.25">
      <c r="A191" s="37">
        <v>43174</v>
      </c>
      <c r="B191" s="162" t="s">
        <v>1297</v>
      </c>
      <c r="C191" s="39">
        <v>239</v>
      </c>
      <c r="D191" s="39">
        <v>755</v>
      </c>
      <c r="E191" s="22" t="s">
        <v>1298</v>
      </c>
      <c r="F191" s="40"/>
      <c r="G191" s="166" t="s">
        <v>125</v>
      </c>
      <c r="H191" s="42"/>
      <c r="I191" s="35">
        <v>264409</v>
      </c>
      <c r="J191" s="35">
        <v>264409</v>
      </c>
      <c r="K191" s="35">
        <f t="shared" si="1"/>
        <v>0</v>
      </c>
    </row>
    <row r="192" spans="1:11" x14ac:dyDescent="0.25">
      <c r="A192" s="37">
        <v>43175</v>
      </c>
      <c r="B192" s="162" t="s">
        <v>1304</v>
      </c>
      <c r="C192" s="39">
        <v>239</v>
      </c>
      <c r="D192" s="39">
        <v>761</v>
      </c>
      <c r="E192" s="22" t="s">
        <v>1305</v>
      </c>
      <c r="F192" s="40"/>
      <c r="G192" s="167" t="s">
        <v>125</v>
      </c>
      <c r="H192" s="42"/>
      <c r="I192" s="35">
        <v>208488</v>
      </c>
      <c r="J192" s="35">
        <v>208488</v>
      </c>
      <c r="K192" s="35">
        <f t="shared" si="1"/>
        <v>0</v>
      </c>
    </row>
    <row r="193" spans="1:11" x14ac:dyDescent="0.25">
      <c r="A193" s="37">
        <v>43175</v>
      </c>
      <c r="B193" s="162" t="s">
        <v>1303</v>
      </c>
      <c r="C193" s="39">
        <v>239</v>
      </c>
      <c r="D193" s="39">
        <v>763</v>
      </c>
      <c r="E193" s="22" t="s">
        <v>1306</v>
      </c>
      <c r="F193" s="40"/>
      <c r="G193" s="167" t="s">
        <v>124</v>
      </c>
      <c r="H193" s="42"/>
      <c r="I193" s="35">
        <v>17800</v>
      </c>
      <c r="J193" s="35">
        <v>17800</v>
      </c>
      <c r="K193" s="35">
        <f t="shared" si="1"/>
        <v>0</v>
      </c>
    </row>
    <row r="194" spans="1:11" x14ac:dyDescent="0.25">
      <c r="A194" s="37">
        <v>43186</v>
      </c>
      <c r="B194" s="162" t="s">
        <v>1312</v>
      </c>
      <c r="C194" s="39">
        <v>754</v>
      </c>
      <c r="D194" s="39">
        <v>773</v>
      </c>
      <c r="E194" s="22" t="s">
        <v>1313</v>
      </c>
      <c r="F194" s="40"/>
      <c r="G194" s="169" t="s">
        <v>838</v>
      </c>
      <c r="H194" s="42"/>
      <c r="I194" s="35">
        <v>24224000</v>
      </c>
      <c r="J194" s="35">
        <v>24224000</v>
      </c>
      <c r="K194" s="35">
        <f t="shared" si="1"/>
        <v>0</v>
      </c>
    </row>
    <row r="195" spans="1:11" x14ac:dyDescent="0.25">
      <c r="A195" s="37">
        <v>43186</v>
      </c>
      <c r="B195" s="162" t="s">
        <v>1311</v>
      </c>
      <c r="C195" s="39">
        <v>753</v>
      </c>
      <c r="D195" s="39">
        <v>774</v>
      </c>
      <c r="E195" s="22" t="s">
        <v>1314</v>
      </c>
      <c r="F195" s="40"/>
      <c r="G195" s="168" t="s">
        <v>666</v>
      </c>
      <c r="H195" s="42"/>
      <c r="I195" s="35">
        <v>23118327</v>
      </c>
      <c r="J195" s="35">
        <v>23118327</v>
      </c>
      <c r="K195" s="35">
        <f t="shared" si="1"/>
        <v>0</v>
      </c>
    </row>
    <row r="196" spans="1:11" x14ac:dyDescent="0.25">
      <c r="A196" s="37">
        <v>43194</v>
      </c>
      <c r="B196" s="162" t="s">
        <v>1316</v>
      </c>
      <c r="C196" s="39">
        <v>239</v>
      </c>
      <c r="D196" s="39">
        <v>776</v>
      </c>
      <c r="E196" s="22" t="s">
        <v>1319</v>
      </c>
      <c r="F196" s="40"/>
      <c r="G196" s="170" t="s">
        <v>124</v>
      </c>
      <c r="H196" s="42"/>
      <c r="I196" s="35">
        <v>137170</v>
      </c>
      <c r="J196" s="35">
        <v>137170</v>
      </c>
      <c r="K196" s="35">
        <f t="shared" si="1"/>
        <v>0</v>
      </c>
    </row>
    <row r="197" spans="1:11" x14ac:dyDescent="0.25">
      <c r="A197" s="37">
        <v>43194</v>
      </c>
      <c r="B197" s="162" t="s">
        <v>1318</v>
      </c>
      <c r="C197" s="39">
        <v>759</v>
      </c>
      <c r="D197" s="39">
        <v>777</v>
      </c>
      <c r="E197" s="22" t="s">
        <v>1320</v>
      </c>
      <c r="F197" s="40"/>
      <c r="G197" s="170" t="s">
        <v>1322</v>
      </c>
      <c r="H197" s="42"/>
      <c r="I197" s="35">
        <v>113797745</v>
      </c>
      <c r="J197" s="35">
        <v>0</v>
      </c>
      <c r="K197" s="35">
        <f t="shared" si="1"/>
        <v>113797745</v>
      </c>
    </row>
    <row r="198" spans="1:11" x14ac:dyDescent="0.25">
      <c r="A198" s="37">
        <v>43194</v>
      </c>
      <c r="B198" s="162" t="s">
        <v>1317</v>
      </c>
      <c r="C198" s="39">
        <v>239</v>
      </c>
      <c r="D198" s="39">
        <v>779</v>
      </c>
      <c r="E198" s="22" t="s">
        <v>1321</v>
      </c>
      <c r="F198" s="40"/>
      <c r="G198" s="170" t="s">
        <v>124</v>
      </c>
      <c r="H198" s="42"/>
      <c r="I198" s="35">
        <v>321730</v>
      </c>
      <c r="J198" s="35">
        <v>321730</v>
      </c>
      <c r="K198" s="35">
        <f t="shared" si="1"/>
        <v>0</v>
      </c>
    </row>
    <row r="199" spans="1:11" x14ac:dyDescent="0.25">
      <c r="A199" s="37">
        <v>43207</v>
      </c>
      <c r="B199" s="162" t="s">
        <v>1325</v>
      </c>
      <c r="C199" s="39">
        <v>239</v>
      </c>
      <c r="D199" s="39">
        <v>797</v>
      </c>
      <c r="E199" s="22" t="s">
        <v>1326</v>
      </c>
      <c r="F199" s="40"/>
      <c r="G199" s="171" t="s">
        <v>124</v>
      </c>
      <c r="H199" s="42"/>
      <c r="I199" s="35">
        <v>28700</v>
      </c>
      <c r="J199" s="35">
        <v>28700</v>
      </c>
      <c r="K199" s="35">
        <f t="shared" si="1"/>
        <v>0</v>
      </c>
    </row>
    <row r="200" spans="1:11" x14ac:dyDescent="0.25">
      <c r="A200" s="37">
        <v>43220</v>
      </c>
      <c r="B200" s="162" t="s">
        <v>1333</v>
      </c>
      <c r="C200" s="39">
        <v>742</v>
      </c>
      <c r="D200" s="39">
        <v>810</v>
      </c>
      <c r="E200" s="22" t="s">
        <v>1299</v>
      </c>
      <c r="F200" s="40"/>
      <c r="G200" s="172" t="s">
        <v>1334</v>
      </c>
      <c r="H200" s="42"/>
      <c r="I200" s="35">
        <v>205293382</v>
      </c>
      <c r="J200" s="35">
        <v>69354981</v>
      </c>
      <c r="K200" s="35">
        <f t="shared" si="1"/>
        <v>135938401</v>
      </c>
    </row>
    <row r="201" spans="1:11" x14ac:dyDescent="0.25">
      <c r="A201" s="37">
        <v>43223</v>
      </c>
      <c r="B201" s="175">
        <v>5077166314</v>
      </c>
      <c r="C201" s="39">
        <v>239</v>
      </c>
      <c r="D201" s="39">
        <v>815</v>
      </c>
      <c r="E201" s="22" t="s">
        <v>1335</v>
      </c>
      <c r="F201" s="40"/>
      <c r="G201" s="173" t="s">
        <v>124</v>
      </c>
      <c r="H201" s="42"/>
      <c r="I201" s="35">
        <v>232050</v>
      </c>
      <c r="J201" s="35">
        <v>232050</v>
      </c>
      <c r="K201" s="35">
        <f t="shared" si="1"/>
        <v>0</v>
      </c>
    </row>
    <row r="202" spans="1:11" x14ac:dyDescent="0.25">
      <c r="A202" s="37">
        <v>43227</v>
      </c>
      <c r="B202" s="175">
        <v>5080489563</v>
      </c>
      <c r="C202" s="39">
        <v>239</v>
      </c>
      <c r="D202" s="39">
        <v>818</v>
      </c>
      <c r="E202" s="22" t="s">
        <v>1336</v>
      </c>
      <c r="F202" s="40"/>
      <c r="G202" s="173" t="s">
        <v>124</v>
      </c>
      <c r="H202" s="42"/>
      <c r="I202" s="35">
        <v>322430</v>
      </c>
      <c r="J202" s="35">
        <v>322430</v>
      </c>
      <c r="K202" s="35">
        <f t="shared" ref="K202:K265" si="2">+I202-J202</f>
        <v>0</v>
      </c>
    </row>
    <row r="203" spans="1:11" x14ac:dyDescent="0.25">
      <c r="A203" s="37">
        <v>43237</v>
      </c>
      <c r="B203" s="175">
        <v>2805167171</v>
      </c>
      <c r="C203" s="39">
        <v>239</v>
      </c>
      <c r="D203" s="39">
        <v>828</v>
      </c>
      <c r="E203" s="22" t="s">
        <v>1351</v>
      </c>
      <c r="F203" s="40"/>
      <c r="G203" s="176" t="s">
        <v>125</v>
      </c>
      <c r="H203" s="42"/>
      <c r="I203" s="35">
        <v>626500</v>
      </c>
      <c r="J203" s="35">
        <v>626500</v>
      </c>
      <c r="K203" s="35">
        <f t="shared" si="2"/>
        <v>0</v>
      </c>
    </row>
    <row r="204" spans="1:11" x14ac:dyDescent="0.25">
      <c r="A204" s="37">
        <v>43237</v>
      </c>
      <c r="B204" s="175">
        <v>5090654293</v>
      </c>
      <c r="C204" s="39">
        <v>239</v>
      </c>
      <c r="D204" s="39">
        <v>829</v>
      </c>
      <c r="E204" s="22" t="s">
        <v>1352</v>
      </c>
      <c r="F204" s="40"/>
      <c r="G204" s="176" t="s">
        <v>124</v>
      </c>
      <c r="H204" s="42"/>
      <c r="I204" s="35">
        <v>28230</v>
      </c>
      <c r="J204" s="35">
        <v>28230</v>
      </c>
      <c r="K204" s="35">
        <f t="shared" si="2"/>
        <v>0</v>
      </c>
    </row>
    <row r="205" spans="1:11" x14ac:dyDescent="0.25">
      <c r="A205" s="37">
        <v>43249</v>
      </c>
      <c r="B205" s="175">
        <v>4304660171</v>
      </c>
      <c r="C205" s="39">
        <v>239</v>
      </c>
      <c r="D205" s="39">
        <v>840</v>
      </c>
      <c r="E205" s="22" t="s">
        <v>1358</v>
      </c>
      <c r="F205" s="40"/>
      <c r="G205" s="177" t="s">
        <v>125</v>
      </c>
      <c r="H205" s="42"/>
      <c r="I205" s="35">
        <v>333780</v>
      </c>
      <c r="J205" s="35">
        <v>333780</v>
      </c>
      <c r="K205" s="35">
        <f t="shared" si="2"/>
        <v>0</v>
      </c>
    </row>
    <row r="206" spans="1:11" x14ac:dyDescent="0.25">
      <c r="A206" s="37">
        <v>43249</v>
      </c>
      <c r="B206" s="175">
        <v>3008151351</v>
      </c>
      <c r="C206" s="39">
        <v>239</v>
      </c>
      <c r="D206" s="39">
        <v>841</v>
      </c>
      <c r="E206" s="22" t="s">
        <v>1357</v>
      </c>
      <c r="F206" s="40"/>
      <c r="G206" s="177" t="s">
        <v>125</v>
      </c>
      <c r="H206" s="42"/>
      <c r="I206" s="35">
        <v>50094</v>
      </c>
      <c r="J206" s="35">
        <v>50094</v>
      </c>
      <c r="K206" s="35">
        <f t="shared" si="2"/>
        <v>0</v>
      </c>
    </row>
    <row r="207" spans="1:11" x14ac:dyDescent="0.25">
      <c r="A207" s="37">
        <v>43256</v>
      </c>
      <c r="B207" s="175">
        <v>5110507886</v>
      </c>
      <c r="C207" s="39">
        <v>239</v>
      </c>
      <c r="D207" s="39">
        <v>846</v>
      </c>
      <c r="E207" s="22" t="s">
        <v>1368</v>
      </c>
      <c r="F207" s="40"/>
      <c r="G207" s="180" t="s">
        <v>124</v>
      </c>
      <c r="H207" s="42"/>
      <c r="I207" s="35">
        <v>284190</v>
      </c>
      <c r="J207" s="35">
        <v>284190</v>
      </c>
      <c r="K207" s="35">
        <f t="shared" si="2"/>
        <v>0</v>
      </c>
    </row>
    <row r="208" spans="1:11" x14ac:dyDescent="0.25">
      <c r="A208" s="37">
        <v>43257</v>
      </c>
      <c r="B208" s="175">
        <v>5113813754</v>
      </c>
      <c r="C208" s="39">
        <v>239</v>
      </c>
      <c r="D208" s="39">
        <v>849</v>
      </c>
      <c r="E208" s="22" t="s">
        <v>1369</v>
      </c>
      <c r="F208" s="40"/>
      <c r="G208" s="180" t="s">
        <v>124</v>
      </c>
      <c r="H208" s="42"/>
      <c r="I208" s="35">
        <v>294670</v>
      </c>
      <c r="J208" s="35">
        <v>294670</v>
      </c>
      <c r="K208" s="35">
        <f t="shared" si="2"/>
        <v>0</v>
      </c>
    </row>
    <row r="209" spans="1:11" x14ac:dyDescent="0.25">
      <c r="A209" s="37">
        <v>43266</v>
      </c>
      <c r="B209" s="175" t="s">
        <v>1312</v>
      </c>
      <c r="C209" s="39">
        <v>814</v>
      </c>
      <c r="D209" s="39">
        <v>874</v>
      </c>
      <c r="E209" s="22" t="s">
        <v>1373</v>
      </c>
      <c r="F209" s="40"/>
      <c r="G209" s="180" t="s">
        <v>838</v>
      </c>
      <c r="H209" s="42"/>
      <c r="I209" s="35">
        <v>24566000</v>
      </c>
      <c r="J209" s="35">
        <v>22586000</v>
      </c>
      <c r="K209" s="35">
        <f t="shared" si="2"/>
        <v>1980000</v>
      </c>
    </row>
    <row r="210" spans="1:11" x14ac:dyDescent="0.25">
      <c r="A210" s="37">
        <v>43269</v>
      </c>
      <c r="B210" s="175">
        <v>5123733585</v>
      </c>
      <c r="C210" s="39">
        <v>239</v>
      </c>
      <c r="D210" s="39">
        <v>877</v>
      </c>
      <c r="E210" s="22" t="s">
        <v>1381</v>
      </c>
      <c r="F210" s="40"/>
      <c r="G210" s="182" t="s">
        <v>124</v>
      </c>
      <c r="H210" s="42"/>
      <c r="I210" s="35">
        <v>26850</v>
      </c>
      <c r="J210" s="35">
        <v>26850</v>
      </c>
      <c r="K210" s="35">
        <f t="shared" si="2"/>
        <v>0</v>
      </c>
    </row>
    <row r="211" spans="1:11" x14ac:dyDescent="0.25">
      <c r="A211" s="37">
        <v>43272</v>
      </c>
      <c r="B211" s="175" t="s">
        <v>1380</v>
      </c>
      <c r="C211" s="39">
        <v>798</v>
      </c>
      <c r="D211" s="39">
        <v>886</v>
      </c>
      <c r="E211" s="22" t="s">
        <v>1382</v>
      </c>
      <c r="F211" s="40"/>
      <c r="G211" s="182" t="s">
        <v>694</v>
      </c>
      <c r="H211" s="42"/>
      <c r="I211" s="35">
        <v>9000000</v>
      </c>
      <c r="J211" s="35">
        <v>4350000</v>
      </c>
      <c r="K211" s="35">
        <f t="shared" si="2"/>
        <v>4650000</v>
      </c>
    </row>
    <row r="212" spans="1:11" x14ac:dyDescent="0.25">
      <c r="A212" s="37">
        <v>43285</v>
      </c>
      <c r="B212" s="175">
        <v>5143824750</v>
      </c>
      <c r="C212" s="39">
        <v>239</v>
      </c>
      <c r="D212" s="39">
        <v>903</v>
      </c>
      <c r="E212" s="22" t="s">
        <v>1408</v>
      </c>
      <c r="F212" s="40"/>
      <c r="G212" s="184" t="s">
        <v>124</v>
      </c>
      <c r="H212" s="42"/>
      <c r="I212" s="35">
        <v>284950</v>
      </c>
      <c r="J212" s="35">
        <v>284950</v>
      </c>
      <c r="K212" s="35">
        <f t="shared" si="2"/>
        <v>0</v>
      </c>
    </row>
    <row r="213" spans="1:11" x14ac:dyDescent="0.25">
      <c r="A213" s="37">
        <v>43287</v>
      </c>
      <c r="B213" s="175">
        <v>5174153640</v>
      </c>
      <c r="C213" s="39">
        <v>239</v>
      </c>
      <c r="D213" s="39">
        <v>906</v>
      </c>
      <c r="E213" s="22" t="s">
        <v>1409</v>
      </c>
      <c r="F213" s="40"/>
      <c r="G213" s="184" t="s">
        <v>124</v>
      </c>
      <c r="H213" s="42"/>
      <c r="I213" s="35">
        <v>324250</v>
      </c>
      <c r="J213" s="35">
        <v>324250</v>
      </c>
      <c r="K213" s="35">
        <f t="shared" si="2"/>
        <v>0</v>
      </c>
    </row>
    <row r="214" spans="1:11" x14ac:dyDescent="0.25">
      <c r="A214" s="37">
        <v>43293</v>
      </c>
      <c r="B214" s="175">
        <v>1144324280</v>
      </c>
      <c r="C214" s="39">
        <v>239</v>
      </c>
      <c r="D214" s="39">
        <v>913</v>
      </c>
      <c r="E214" s="22" t="s">
        <v>1411</v>
      </c>
      <c r="F214" s="40"/>
      <c r="G214" s="185" t="s">
        <v>125</v>
      </c>
      <c r="H214" s="42"/>
      <c r="I214" s="35">
        <v>186820</v>
      </c>
      <c r="J214" s="35">
        <v>186820</v>
      </c>
      <c r="K214" s="35">
        <f t="shared" si="2"/>
        <v>0</v>
      </c>
    </row>
    <row r="215" spans="1:11" x14ac:dyDescent="0.25">
      <c r="A215" s="37">
        <v>43293</v>
      </c>
      <c r="B215" s="175">
        <v>2537543061</v>
      </c>
      <c r="C215" s="39">
        <v>239</v>
      </c>
      <c r="D215" s="39">
        <v>914</v>
      </c>
      <c r="E215" s="22" t="s">
        <v>1412</v>
      </c>
      <c r="F215" s="40"/>
      <c r="G215" s="185" t="s">
        <v>125</v>
      </c>
      <c r="H215" s="42"/>
      <c r="I215" s="35">
        <v>77754</v>
      </c>
      <c r="J215" s="35">
        <v>77754</v>
      </c>
      <c r="K215" s="35">
        <f t="shared" si="2"/>
        <v>0</v>
      </c>
    </row>
    <row r="216" spans="1:11" x14ac:dyDescent="0.25">
      <c r="A216" s="37">
        <v>43297</v>
      </c>
      <c r="B216" s="175">
        <v>2875279651</v>
      </c>
      <c r="C216" s="39">
        <v>239</v>
      </c>
      <c r="D216" s="39">
        <v>917</v>
      </c>
      <c r="E216" s="22" t="s">
        <v>1420</v>
      </c>
      <c r="F216" s="40"/>
      <c r="G216" s="186" t="s">
        <v>125</v>
      </c>
      <c r="H216" s="42"/>
      <c r="I216" s="35">
        <v>466030</v>
      </c>
      <c r="J216" s="35">
        <v>466030</v>
      </c>
      <c r="K216" s="35">
        <f t="shared" si="2"/>
        <v>0</v>
      </c>
    </row>
    <row r="217" spans="1:11" x14ac:dyDescent="0.25">
      <c r="A217" s="37">
        <v>43298</v>
      </c>
      <c r="B217" s="175">
        <v>5157382880</v>
      </c>
      <c r="C217" s="39">
        <v>239</v>
      </c>
      <c r="D217" s="39">
        <v>919</v>
      </c>
      <c r="E217" s="22" t="s">
        <v>1421</v>
      </c>
      <c r="F217" s="40"/>
      <c r="G217" s="186" t="s">
        <v>124</v>
      </c>
      <c r="H217" s="42"/>
      <c r="I217" s="35">
        <v>2856470</v>
      </c>
      <c r="J217" s="35">
        <v>2856470</v>
      </c>
      <c r="K217" s="35">
        <f t="shared" si="2"/>
        <v>0</v>
      </c>
    </row>
    <row r="218" spans="1:11" x14ac:dyDescent="0.25">
      <c r="A218" s="37">
        <v>43300</v>
      </c>
      <c r="B218" s="175">
        <v>3074934351</v>
      </c>
      <c r="C218" s="39">
        <v>239</v>
      </c>
      <c r="D218" s="39">
        <v>928</v>
      </c>
      <c r="E218" s="22" t="s">
        <v>1428</v>
      </c>
      <c r="F218" s="40"/>
      <c r="G218" s="187" t="s">
        <v>125</v>
      </c>
      <c r="H218" s="42"/>
      <c r="I218" s="35">
        <v>294108</v>
      </c>
      <c r="J218" s="35">
        <v>294108</v>
      </c>
      <c r="K218" s="35">
        <f t="shared" si="2"/>
        <v>0</v>
      </c>
    </row>
    <row r="219" spans="1:11" x14ac:dyDescent="0.25">
      <c r="A219" s="37">
        <v>43300</v>
      </c>
      <c r="B219" s="175">
        <v>306</v>
      </c>
      <c r="C219" s="39">
        <v>844</v>
      </c>
      <c r="D219" s="39">
        <v>930</v>
      </c>
      <c r="E219" s="22" t="s">
        <v>1429</v>
      </c>
      <c r="F219" s="40"/>
      <c r="G219" s="187" t="s">
        <v>663</v>
      </c>
      <c r="H219" s="42"/>
      <c r="I219" s="35">
        <v>25500000</v>
      </c>
      <c r="J219" s="35">
        <v>11050000</v>
      </c>
      <c r="K219" s="35">
        <f t="shared" si="2"/>
        <v>14450000</v>
      </c>
    </row>
    <row r="220" spans="1:11" x14ac:dyDescent="0.25">
      <c r="A220" s="37">
        <v>43304</v>
      </c>
      <c r="B220" s="175">
        <v>379</v>
      </c>
      <c r="C220" s="39">
        <v>845</v>
      </c>
      <c r="D220" s="39">
        <v>936</v>
      </c>
      <c r="E220" s="22" t="s">
        <v>1430</v>
      </c>
      <c r="F220" s="40"/>
      <c r="G220" s="187" t="s">
        <v>1432</v>
      </c>
      <c r="H220" s="42"/>
      <c r="I220" s="35">
        <v>1562484</v>
      </c>
      <c r="J220" s="35">
        <v>1562484</v>
      </c>
      <c r="K220" s="35">
        <f t="shared" si="2"/>
        <v>0</v>
      </c>
    </row>
    <row r="221" spans="1:11" x14ac:dyDescent="0.25">
      <c r="A221" s="37">
        <v>43304</v>
      </c>
      <c r="B221" s="175">
        <v>379</v>
      </c>
      <c r="C221" s="39">
        <v>846</v>
      </c>
      <c r="D221" s="39">
        <v>937</v>
      </c>
      <c r="E221" s="22" t="s">
        <v>1431</v>
      </c>
      <c r="F221" s="40"/>
      <c r="G221" s="187" t="s">
        <v>1433</v>
      </c>
      <c r="H221" s="42"/>
      <c r="I221" s="35">
        <v>3124968</v>
      </c>
      <c r="J221" s="35">
        <v>3124968</v>
      </c>
      <c r="K221" s="35">
        <f t="shared" si="2"/>
        <v>0</v>
      </c>
    </row>
    <row r="222" spans="1:11" x14ac:dyDescent="0.25">
      <c r="A222" s="37">
        <v>43311</v>
      </c>
      <c r="B222" s="175" t="s">
        <v>1312</v>
      </c>
      <c r="C222" s="39">
        <v>851</v>
      </c>
      <c r="D222" s="39">
        <v>953</v>
      </c>
      <c r="E222" s="22" t="s">
        <v>1436</v>
      </c>
      <c r="F222" s="40"/>
      <c r="G222" s="188" t="s">
        <v>838</v>
      </c>
      <c r="H222" s="42"/>
      <c r="I222" s="35">
        <v>6920000</v>
      </c>
      <c r="J222" s="35">
        <v>0</v>
      </c>
      <c r="K222" s="35">
        <f t="shared" si="2"/>
        <v>6920000</v>
      </c>
    </row>
    <row r="223" spans="1:11" x14ac:dyDescent="0.25">
      <c r="A223" s="37">
        <v>43313</v>
      </c>
      <c r="B223" s="175" t="s">
        <v>1444</v>
      </c>
      <c r="C223" s="39">
        <v>850</v>
      </c>
      <c r="D223" s="39">
        <v>955</v>
      </c>
      <c r="E223" s="22" t="s">
        <v>1445</v>
      </c>
      <c r="F223" s="40"/>
      <c r="G223" s="189" t="s">
        <v>1448</v>
      </c>
      <c r="H223" s="42"/>
      <c r="I223" s="35">
        <v>14997000</v>
      </c>
      <c r="J223" s="35">
        <v>4665733</v>
      </c>
      <c r="K223" s="35">
        <f t="shared" si="2"/>
        <v>10331267</v>
      </c>
    </row>
    <row r="224" spans="1:11" x14ac:dyDescent="0.25">
      <c r="A224" s="37">
        <v>43314</v>
      </c>
      <c r="B224" s="175">
        <v>5177350116</v>
      </c>
      <c r="C224" s="39">
        <v>239</v>
      </c>
      <c r="D224" s="39">
        <v>957</v>
      </c>
      <c r="E224" s="22" t="s">
        <v>1446</v>
      </c>
      <c r="F224" s="40"/>
      <c r="G224" s="189" t="s">
        <v>124</v>
      </c>
      <c r="H224" s="42"/>
      <c r="I224" s="35">
        <v>217810</v>
      </c>
      <c r="J224" s="35">
        <v>217810</v>
      </c>
      <c r="K224" s="35">
        <f t="shared" si="2"/>
        <v>0</v>
      </c>
    </row>
    <row r="225" spans="1:11" x14ac:dyDescent="0.25">
      <c r="A225" s="37">
        <v>43320</v>
      </c>
      <c r="B225" s="175">
        <v>5180661888</v>
      </c>
      <c r="C225" s="39">
        <v>239</v>
      </c>
      <c r="D225" s="39">
        <v>963</v>
      </c>
      <c r="E225" s="22" t="s">
        <v>1447</v>
      </c>
      <c r="F225" s="40"/>
      <c r="G225" s="188" t="s">
        <v>124</v>
      </c>
      <c r="H225" s="42"/>
      <c r="I225" s="35">
        <v>273250</v>
      </c>
      <c r="J225" s="35">
        <v>273250</v>
      </c>
      <c r="K225" s="35">
        <f t="shared" si="2"/>
        <v>0</v>
      </c>
    </row>
    <row r="226" spans="1:11" x14ac:dyDescent="0.25">
      <c r="A226" s="37">
        <v>43322</v>
      </c>
      <c r="B226" s="175" t="s">
        <v>1454</v>
      </c>
      <c r="C226" s="39">
        <v>793</v>
      </c>
      <c r="D226" s="39">
        <v>984</v>
      </c>
      <c r="E226" s="22" t="s">
        <v>1359</v>
      </c>
      <c r="F226" s="40"/>
      <c r="G226" s="190" t="s">
        <v>1458</v>
      </c>
      <c r="H226" s="42"/>
      <c r="I226" s="35">
        <v>150000000</v>
      </c>
      <c r="J226" s="35">
        <v>0</v>
      </c>
      <c r="K226" s="35">
        <f t="shared" si="2"/>
        <v>150000000</v>
      </c>
    </row>
    <row r="227" spans="1:11" x14ac:dyDescent="0.25">
      <c r="A227" s="37">
        <v>43322</v>
      </c>
      <c r="B227" s="175" t="s">
        <v>1455</v>
      </c>
      <c r="C227" s="39">
        <v>862</v>
      </c>
      <c r="D227" s="39">
        <v>987</v>
      </c>
      <c r="E227" s="22" t="s">
        <v>1457</v>
      </c>
      <c r="F227" s="40"/>
      <c r="G227" s="190" t="s">
        <v>145</v>
      </c>
      <c r="H227" s="42"/>
      <c r="I227" s="35">
        <v>22499775</v>
      </c>
      <c r="J227" s="35">
        <v>2999970</v>
      </c>
      <c r="K227" s="35">
        <f t="shared" si="2"/>
        <v>19499805</v>
      </c>
    </row>
    <row r="228" spans="1:11" x14ac:dyDescent="0.25">
      <c r="A228" s="37">
        <v>43328</v>
      </c>
      <c r="B228" s="175" t="s">
        <v>1456</v>
      </c>
      <c r="C228" s="39">
        <v>794</v>
      </c>
      <c r="D228" s="39">
        <v>999</v>
      </c>
      <c r="E228" s="22" t="s">
        <v>1361</v>
      </c>
      <c r="F228" s="40"/>
      <c r="G228" s="190" t="s">
        <v>838</v>
      </c>
      <c r="H228" s="42"/>
      <c r="I228" s="35">
        <v>109400004</v>
      </c>
      <c r="J228" s="35">
        <v>0</v>
      </c>
      <c r="K228" s="35">
        <f t="shared" si="2"/>
        <v>109400004</v>
      </c>
    </row>
    <row r="229" spans="1:11" x14ac:dyDescent="0.25">
      <c r="A229" s="37">
        <v>43333</v>
      </c>
      <c r="B229" s="175" t="s">
        <v>1479</v>
      </c>
      <c r="C229" s="39">
        <v>839</v>
      </c>
      <c r="D229" s="39">
        <v>1012</v>
      </c>
      <c r="E229" s="22" t="s">
        <v>1419</v>
      </c>
      <c r="F229" s="40"/>
      <c r="G229" s="193" t="s">
        <v>1422</v>
      </c>
      <c r="H229" s="42"/>
      <c r="I229" s="35">
        <v>12813840</v>
      </c>
      <c r="J229" s="35">
        <v>2847490</v>
      </c>
      <c r="K229" s="35">
        <f t="shared" si="2"/>
        <v>9966350</v>
      </c>
    </row>
    <row r="230" spans="1:11" x14ac:dyDescent="0.25">
      <c r="A230" s="37">
        <v>43342</v>
      </c>
      <c r="B230" s="175">
        <v>5190908045</v>
      </c>
      <c r="C230" s="39">
        <v>239</v>
      </c>
      <c r="D230" s="39">
        <v>1034</v>
      </c>
      <c r="E230" s="22" t="s">
        <v>1480</v>
      </c>
      <c r="F230" s="40"/>
      <c r="G230" s="190" t="s">
        <v>124</v>
      </c>
      <c r="H230" s="42"/>
      <c r="I230" s="35">
        <v>90450</v>
      </c>
      <c r="J230" s="35">
        <v>90450</v>
      </c>
      <c r="K230" s="35">
        <f t="shared" si="2"/>
        <v>0</v>
      </c>
    </row>
    <row r="231" spans="1:11" x14ac:dyDescent="0.25">
      <c r="A231" s="37">
        <v>43348</v>
      </c>
      <c r="B231" s="175">
        <v>5210857053</v>
      </c>
      <c r="C231" s="39">
        <v>239</v>
      </c>
      <c r="D231" s="39">
        <v>1074</v>
      </c>
      <c r="E231" s="22" t="s">
        <v>1536</v>
      </c>
      <c r="F231" s="40"/>
      <c r="G231" s="195" t="s">
        <v>124</v>
      </c>
      <c r="H231" s="42"/>
      <c r="I231" s="35">
        <v>232440</v>
      </c>
      <c r="J231" s="35">
        <v>232440</v>
      </c>
      <c r="K231" s="35">
        <f t="shared" si="2"/>
        <v>0</v>
      </c>
    </row>
    <row r="232" spans="1:11" x14ac:dyDescent="0.25">
      <c r="A232" s="37">
        <v>43349</v>
      </c>
      <c r="B232" s="175">
        <v>5214198150</v>
      </c>
      <c r="C232" s="39">
        <v>239</v>
      </c>
      <c r="D232" s="39">
        <v>1087</v>
      </c>
      <c r="E232" s="22" t="s">
        <v>1537</v>
      </c>
      <c r="F232" s="40"/>
      <c r="G232" s="195" t="s">
        <v>124</v>
      </c>
      <c r="H232" s="42"/>
      <c r="I232" s="35">
        <v>279630</v>
      </c>
      <c r="J232" s="35">
        <v>279630</v>
      </c>
      <c r="K232" s="35">
        <f t="shared" si="2"/>
        <v>0</v>
      </c>
    </row>
    <row r="233" spans="1:11" x14ac:dyDescent="0.25">
      <c r="A233" s="37">
        <v>43349</v>
      </c>
      <c r="B233" s="175">
        <v>3415060831</v>
      </c>
      <c r="C233" s="39">
        <v>239</v>
      </c>
      <c r="D233" s="39">
        <v>1088</v>
      </c>
      <c r="E233" s="22" t="s">
        <v>1538</v>
      </c>
      <c r="F233" s="40"/>
      <c r="G233" s="195" t="s">
        <v>1594</v>
      </c>
      <c r="H233" s="42"/>
      <c r="I233" s="35">
        <v>19100</v>
      </c>
      <c r="J233" s="35">
        <v>19100</v>
      </c>
      <c r="K233" s="35">
        <f t="shared" si="2"/>
        <v>0</v>
      </c>
    </row>
    <row r="234" spans="1:11" x14ac:dyDescent="0.25">
      <c r="A234" s="37">
        <v>43353</v>
      </c>
      <c r="B234" s="175" t="s">
        <v>85</v>
      </c>
      <c r="C234" s="39">
        <v>966</v>
      </c>
      <c r="D234" s="39">
        <v>1115</v>
      </c>
      <c r="E234" s="22" t="s">
        <v>1539</v>
      </c>
      <c r="F234" s="40"/>
      <c r="G234" s="195" t="s">
        <v>121</v>
      </c>
      <c r="H234" s="42"/>
      <c r="I234" s="35">
        <v>17783333</v>
      </c>
      <c r="J234" s="35">
        <v>0</v>
      </c>
      <c r="K234" s="35">
        <f t="shared" si="2"/>
        <v>17783333</v>
      </c>
    </row>
    <row r="235" spans="1:11" x14ac:dyDescent="0.25">
      <c r="A235" s="37">
        <v>43354</v>
      </c>
      <c r="B235" s="175" t="s">
        <v>1506</v>
      </c>
      <c r="C235" s="39">
        <v>999</v>
      </c>
      <c r="D235" s="39">
        <v>1122</v>
      </c>
      <c r="E235" s="22" t="s">
        <v>1540</v>
      </c>
      <c r="F235" s="40"/>
      <c r="G235" s="195" t="s">
        <v>639</v>
      </c>
      <c r="H235" s="42"/>
      <c r="I235" s="35">
        <v>25066667</v>
      </c>
      <c r="J235" s="35">
        <v>0</v>
      </c>
      <c r="K235" s="35">
        <f t="shared" si="2"/>
        <v>25066667</v>
      </c>
    </row>
    <row r="236" spans="1:11" x14ac:dyDescent="0.25">
      <c r="A236" s="37">
        <v>43354</v>
      </c>
      <c r="B236" s="175" t="s">
        <v>81</v>
      </c>
      <c r="C236" s="39">
        <v>970</v>
      </c>
      <c r="D236" s="39">
        <v>1123</v>
      </c>
      <c r="E236" s="22" t="s">
        <v>1541</v>
      </c>
      <c r="F236" s="40"/>
      <c r="G236" s="195" t="s">
        <v>141</v>
      </c>
      <c r="H236" s="42"/>
      <c r="I236" s="35">
        <v>25600000</v>
      </c>
      <c r="J236" s="35">
        <v>0</v>
      </c>
      <c r="K236" s="35">
        <f t="shared" si="2"/>
        <v>25600000</v>
      </c>
    </row>
    <row r="237" spans="1:11" x14ac:dyDescent="0.25">
      <c r="A237" s="37">
        <v>43354</v>
      </c>
      <c r="B237" s="175" t="s">
        <v>1507</v>
      </c>
      <c r="C237" s="39">
        <v>980</v>
      </c>
      <c r="D237" s="39">
        <v>1124</v>
      </c>
      <c r="E237" s="22" t="s">
        <v>1542</v>
      </c>
      <c r="F237" s="40"/>
      <c r="G237" s="195" t="s">
        <v>631</v>
      </c>
      <c r="H237" s="42"/>
      <c r="I237" s="35">
        <v>18800000</v>
      </c>
      <c r="J237" s="35">
        <v>0</v>
      </c>
      <c r="K237" s="35">
        <f t="shared" si="2"/>
        <v>18800000</v>
      </c>
    </row>
    <row r="238" spans="1:11" x14ac:dyDescent="0.25">
      <c r="A238" s="37">
        <v>43354</v>
      </c>
      <c r="B238" s="175" t="s">
        <v>95</v>
      </c>
      <c r="C238" s="39">
        <v>958</v>
      </c>
      <c r="D238" s="39">
        <v>1125</v>
      </c>
      <c r="E238" s="22" t="s">
        <v>1543</v>
      </c>
      <c r="F238" s="40"/>
      <c r="G238" s="195" t="s">
        <v>129</v>
      </c>
      <c r="H238" s="42"/>
      <c r="I238" s="35">
        <v>22400000</v>
      </c>
      <c r="J238" s="35">
        <v>0</v>
      </c>
      <c r="K238" s="35">
        <f t="shared" si="2"/>
        <v>22400000</v>
      </c>
    </row>
    <row r="239" spans="1:11" x14ac:dyDescent="0.25">
      <c r="A239" s="37">
        <v>43354</v>
      </c>
      <c r="B239" s="175" t="s">
        <v>1508</v>
      </c>
      <c r="C239" s="39">
        <v>995</v>
      </c>
      <c r="D239" s="39">
        <v>1126</v>
      </c>
      <c r="E239" s="22" t="s">
        <v>1544</v>
      </c>
      <c r="F239" s="40"/>
      <c r="G239" s="195" t="s">
        <v>682</v>
      </c>
      <c r="H239" s="42"/>
      <c r="I239" s="35">
        <v>17800000</v>
      </c>
      <c r="J239" s="35">
        <v>0</v>
      </c>
      <c r="K239" s="35">
        <f t="shared" si="2"/>
        <v>17800000</v>
      </c>
    </row>
    <row r="240" spans="1:11" x14ac:dyDescent="0.25">
      <c r="A240" s="37">
        <v>43354</v>
      </c>
      <c r="B240" s="175" t="s">
        <v>1509</v>
      </c>
      <c r="C240" s="39">
        <v>996</v>
      </c>
      <c r="D240" s="39">
        <v>1127</v>
      </c>
      <c r="E240" s="22" t="s">
        <v>1545</v>
      </c>
      <c r="F240" s="40"/>
      <c r="G240" s="195" t="s">
        <v>677</v>
      </c>
      <c r="H240" s="42"/>
      <c r="I240" s="35">
        <v>11721000</v>
      </c>
      <c r="J240" s="35">
        <v>0</v>
      </c>
      <c r="K240" s="35">
        <f t="shared" si="2"/>
        <v>11721000</v>
      </c>
    </row>
    <row r="241" spans="1:11" x14ac:dyDescent="0.25">
      <c r="A241" s="37">
        <v>43354</v>
      </c>
      <c r="B241" s="175" t="s">
        <v>112</v>
      </c>
      <c r="C241" s="39">
        <v>963</v>
      </c>
      <c r="D241" s="39">
        <v>1128</v>
      </c>
      <c r="E241" s="22" t="s">
        <v>1546</v>
      </c>
      <c r="F241" s="40"/>
      <c r="G241" s="195" t="s">
        <v>146</v>
      </c>
      <c r="H241" s="42"/>
      <c r="I241" s="35">
        <v>16800000</v>
      </c>
      <c r="J241" s="35">
        <v>0</v>
      </c>
      <c r="K241" s="35">
        <f t="shared" si="2"/>
        <v>16800000</v>
      </c>
    </row>
    <row r="242" spans="1:11" x14ac:dyDescent="0.25">
      <c r="A242" s="37">
        <v>43354</v>
      </c>
      <c r="B242" s="175" t="s">
        <v>1510</v>
      </c>
      <c r="C242" s="39">
        <v>1030</v>
      </c>
      <c r="D242" s="39">
        <v>1136</v>
      </c>
      <c r="E242" s="22" t="s">
        <v>1547</v>
      </c>
      <c r="F242" s="40"/>
      <c r="G242" s="195" t="s">
        <v>690</v>
      </c>
      <c r="H242" s="42"/>
      <c r="I242" s="35">
        <v>20766667</v>
      </c>
      <c r="J242" s="35">
        <v>0</v>
      </c>
      <c r="K242" s="35">
        <f t="shared" si="2"/>
        <v>20766667</v>
      </c>
    </row>
    <row r="243" spans="1:11" x14ac:dyDescent="0.25">
      <c r="A243" s="37">
        <v>43354</v>
      </c>
      <c r="B243" s="175" t="s">
        <v>1511</v>
      </c>
      <c r="C243" s="39">
        <v>1035</v>
      </c>
      <c r="D243" s="39">
        <v>1156</v>
      </c>
      <c r="E243" s="22" t="s">
        <v>1548</v>
      </c>
      <c r="F243" s="40"/>
      <c r="G243" s="195" t="s">
        <v>687</v>
      </c>
      <c r="H243" s="42"/>
      <c r="I243" s="35">
        <v>23733333</v>
      </c>
      <c r="J243" s="35">
        <v>0</v>
      </c>
      <c r="K243" s="35">
        <f t="shared" si="2"/>
        <v>23733333</v>
      </c>
    </row>
    <row r="244" spans="1:11" x14ac:dyDescent="0.25">
      <c r="A244" s="37">
        <v>43354</v>
      </c>
      <c r="B244" s="175" t="s">
        <v>1512</v>
      </c>
      <c r="C244" s="39">
        <v>1122</v>
      </c>
      <c r="D244" s="39">
        <v>1157</v>
      </c>
      <c r="E244" s="22" t="s">
        <v>1549</v>
      </c>
      <c r="F244" s="40"/>
      <c r="G244" s="195" t="s">
        <v>685</v>
      </c>
      <c r="H244" s="42"/>
      <c r="I244" s="35">
        <v>13943333</v>
      </c>
      <c r="J244" s="35">
        <v>0</v>
      </c>
      <c r="K244" s="35">
        <f t="shared" si="2"/>
        <v>13943333</v>
      </c>
    </row>
    <row r="245" spans="1:11" x14ac:dyDescent="0.25">
      <c r="A245" s="37">
        <v>43354</v>
      </c>
      <c r="B245" s="175" t="s">
        <v>1513</v>
      </c>
      <c r="C245" s="39">
        <v>1120</v>
      </c>
      <c r="D245" s="39">
        <v>1158</v>
      </c>
      <c r="E245" s="22" t="s">
        <v>1550</v>
      </c>
      <c r="F245" s="40"/>
      <c r="G245" s="195" t="s">
        <v>624</v>
      </c>
      <c r="H245" s="42"/>
      <c r="I245" s="35">
        <v>14883333</v>
      </c>
      <c r="J245" s="35">
        <v>0</v>
      </c>
      <c r="K245" s="35">
        <f t="shared" si="2"/>
        <v>14883333</v>
      </c>
    </row>
    <row r="246" spans="1:11" x14ac:dyDescent="0.25">
      <c r="A246" s="37">
        <v>43354</v>
      </c>
      <c r="B246" s="175" t="s">
        <v>107</v>
      </c>
      <c r="C246" s="39">
        <v>1114</v>
      </c>
      <c r="D246" s="39">
        <v>1161</v>
      </c>
      <c r="E246" s="22" t="s">
        <v>1551</v>
      </c>
      <c r="F246" s="40"/>
      <c r="G246" s="195" t="s">
        <v>140</v>
      </c>
      <c r="H246" s="42"/>
      <c r="I246" s="35">
        <v>14883333</v>
      </c>
      <c r="J246" s="35">
        <v>0</v>
      </c>
      <c r="K246" s="35">
        <f t="shared" si="2"/>
        <v>14883333</v>
      </c>
    </row>
    <row r="247" spans="1:11" x14ac:dyDescent="0.25">
      <c r="A247" s="37">
        <v>43354</v>
      </c>
      <c r="B247" s="175" t="s">
        <v>1514</v>
      </c>
      <c r="C247" s="39">
        <v>1103</v>
      </c>
      <c r="D247" s="39">
        <v>1162</v>
      </c>
      <c r="E247" s="22" t="s">
        <v>1552</v>
      </c>
      <c r="F247" s="40"/>
      <c r="G247" s="195" t="s">
        <v>686</v>
      </c>
      <c r="H247" s="42"/>
      <c r="I247" s="35">
        <v>13943333</v>
      </c>
      <c r="J247" s="35">
        <v>0</v>
      </c>
      <c r="K247" s="35">
        <f t="shared" si="2"/>
        <v>13943333</v>
      </c>
    </row>
    <row r="248" spans="1:11" x14ac:dyDescent="0.25">
      <c r="A248" s="37">
        <v>43354</v>
      </c>
      <c r="B248" s="175" t="s">
        <v>1515</v>
      </c>
      <c r="C248" s="39">
        <v>1095</v>
      </c>
      <c r="D248" s="39">
        <v>1163</v>
      </c>
      <c r="E248" s="22" t="s">
        <v>1553</v>
      </c>
      <c r="F248" s="40"/>
      <c r="G248" s="195" t="s">
        <v>660</v>
      </c>
      <c r="H248" s="42"/>
      <c r="I248" s="35">
        <v>14100000</v>
      </c>
      <c r="J248" s="35">
        <v>0</v>
      </c>
      <c r="K248" s="35">
        <f t="shared" si="2"/>
        <v>14100000</v>
      </c>
    </row>
    <row r="249" spans="1:11" x14ac:dyDescent="0.25">
      <c r="A249" s="37">
        <v>43354</v>
      </c>
      <c r="B249" s="175" t="s">
        <v>115</v>
      </c>
      <c r="C249" s="39">
        <v>1111</v>
      </c>
      <c r="D249" s="39">
        <v>1164</v>
      </c>
      <c r="E249" s="22" t="s">
        <v>1554</v>
      </c>
      <c r="F249" s="40"/>
      <c r="G249" s="195" t="s">
        <v>149</v>
      </c>
      <c r="H249" s="42"/>
      <c r="I249" s="35">
        <v>19000000</v>
      </c>
      <c r="J249" s="35">
        <v>0</v>
      </c>
      <c r="K249" s="35">
        <f t="shared" si="2"/>
        <v>19000000</v>
      </c>
    </row>
    <row r="250" spans="1:11" x14ac:dyDescent="0.25">
      <c r="A250" s="37">
        <v>43354</v>
      </c>
      <c r="B250" s="175" t="s">
        <v>1516</v>
      </c>
      <c r="C250" s="39">
        <v>1112</v>
      </c>
      <c r="D250" s="39">
        <v>1165</v>
      </c>
      <c r="E250" s="22" t="s">
        <v>1555</v>
      </c>
      <c r="F250" s="40"/>
      <c r="G250" s="195" t="s">
        <v>650</v>
      </c>
      <c r="H250" s="42"/>
      <c r="I250" s="35">
        <v>12111700</v>
      </c>
      <c r="J250" s="35">
        <v>0</v>
      </c>
      <c r="K250" s="35">
        <f t="shared" si="2"/>
        <v>12111700</v>
      </c>
    </row>
    <row r="251" spans="1:11" x14ac:dyDescent="0.25">
      <c r="A251" s="37">
        <v>43354</v>
      </c>
      <c r="B251" s="175" t="s">
        <v>87</v>
      </c>
      <c r="C251" s="39">
        <v>977</v>
      </c>
      <c r="D251" s="39">
        <v>1166</v>
      </c>
      <c r="E251" s="22" t="s">
        <v>1556</v>
      </c>
      <c r="F251" s="40"/>
      <c r="G251" s="195" t="s">
        <v>123</v>
      </c>
      <c r="H251" s="42"/>
      <c r="I251" s="35">
        <v>23997800</v>
      </c>
      <c r="J251" s="35">
        <v>0</v>
      </c>
      <c r="K251" s="35">
        <f t="shared" si="2"/>
        <v>23997800</v>
      </c>
    </row>
    <row r="252" spans="1:11" x14ac:dyDescent="0.25">
      <c r="A252" s="37">
        <v>43354</v>
      </c>
      <c r="B252" s="175" t="s">
        <v>1517</v>
      </c>
      <c r="C252" s="39">
        <v>998</v>
      </c>
      <c r="D252" s="39">
        <v>1168</v>
      </c>
      <c r="E252" s="22" t="s">
        <v>1557</v>
      </c>
      <c r="F252" s="40"/>
      <c r="G252" s="195" t="s">
        <v>647</v>
      </c>
      <c r="H252" s="42"/>
      <c r="I252" s="35">
        <v>18600000</v>
      </c>
      <c r="J252" s="35">
        <v>0</v>
      </c>
      <c r="K252" s="35">
        <f t="shared" si="2"/>
        <v>18600000</v>
      </c>
    </row>
    <row r="253" spans="1:11" x14ac:dyDescent="0.25">
      <c r="A253" s="37">
        <v>43354</v>
      </c>
      <c r="B253" s="175" t="s">
        <v>97</v>
      </c>
      <c r="C253" s="39">
        <v>1164</v>
      </c>
      <c r="D253" s="39">
        <v>1171</v>
      </c>
      <c r="E253" s="22" t="s">
        <v>1558</v>
      </c>
      <c r="F253" s="40"/>
      <c r="G253" s="195" t="s">
        <v>131</v>
      </c>
      <c r="H253" s="42"/>
      <c r="I253" s="35">
        <v>15040000</v>
      </c>
      <c r="J253" s="35">
        <v>0</v>
      </c>
      <c r="K253" s="35">
        <f t="shared" si="2"/>
        <v>15040000</v>
      </c>
    </row>
    <row r="254" spans="1:11" x14ac:dyDescent="0.25">
      <c r="A254" s="37">
        <v>43354</v>
      </c>
      <c r="B254" s="175" t="s">
        <v>1518</v>
      </c>
      <c r="C254" s="39">
        <v>960</v>
      </c>
      <c r="D254" s="39">
        <v>1175</v>
      </c>
      <c r="E254" s="22" t="s">
        <v>1559</v>
      </c>
      <c r="F254" s="40"/>
      <c r="G254" s="195" t="s">
        <v>119</v>
      </c>
      <c r="H254" s="42"/>
      <c r="I254" s="35">
        <v>11316667</v>
      </c>
      <c r="J254" s="35">
        <v>0</v>
      </c>
      <c r="K254" s="35">
        <f t="shared" si="2"/>
        <v>11316667</v>
      </c>
    </row>
    <row r="255" spans="1:11" x14ac:dyDescent="0.25">
      <c r="A255" s="37">
        <v>43354</v>
      </c>
      <c r="B255" s="175" t="s">
        <v>83</v>
      </c>
      <c r="C255" s="39">
        <v>968</v>
      </c>
      <c r="D255" s="39">
        <v>1180</v>
      </c>
      <c r="E255" s="22" t="s">
        <v>1560</v>
      </c>
      <c r="F255" s="40"/>
      <c r="G255" s="195" t="s">
        <v>118</v>
      </c>
      <c r="H255" s="42"/>
      <c r="I255" s="35">
        <v>15196667</v>
      </c>
      <c r="J255" s="35">
        <v>0</v>
      </c>
      <c r="K255" s="35">
        <f t="shared" si="2"/>
        <v>15196667</v>
      </c>
    </row>
    <row r="256" spans="1:11" x14ac:dyDescent="0.25">
      <c r="A256" s="37">
        <v>43354</v>
      </c>
      <c r="B256" s="175" t="s">
        <v>84</v>
      </c>
      <c r="C256" s="39">
        <v>1161</v>
      </c>
      <c r="D256" s="39">
        <v>1183</v>
      </c>
      <c r="E256" s="22" t="s">
        <v>1561</v>
      </c>
      <c r="F256" s="40"/>
      <c r="G256" s="195" t="s">
        <v>120</v>
      </c>
      <c r="H256" s="42"/>
      <c r="I256" s="35">
        <v>19000000</v>
      </c>
      <c r="J256" s="35">
        <v>0</v>
      </c>
      <c r="K256" s="35">
        <f t="shared" si="2"/>
        <v>19000000</v>
      </c>
    </row>
    <row r="257" spans="1:11" x14ac:dyDescent="0.25">
      <c r="A257" s="37">
        <v>43354</v>
      </c>
      <c r="B257" s="175" t="s">
        <v>1519</v>
      </c>
      <c r="C257" s="39">
        <v>997</v>
      </c>
      <c r="D257" s="39">
        <v>1184</v>
      </c>
      <c r="E257" s="22" t="s">
        <v>1562</v>
      </c>
      <c r="F257" s="40"/>
      <c r="G257" s="195" t="s">
        <v>641</v>
      </c>
      <c r="H257" s="42"/>
      <c r="I257" s="35">
        <v>18600000</v>
      </c>
      <c r="J257" s="35">
        <v>0</v>
      </c>
      <c r="K257" s="35">
        <f t="shared" si="2"/>
        <v>18600000</v>
      </c>
    </row>
    <row r="258" spans="1:11" x14ac:dyDescent="0.25">
      <c r="A258" s="37">
        <v>43355</v>
      </c>
      <c r="B258" s="175" t="s">
        <v>1520</v>
      </c>
      <c r="C258" s="39">
        <v>1147</v>
      </c>
      <c r="D258" s="39">
        <v>1198</v>
      </c>
      <c r="E258" s="22" t="s">
        <v>1563</v>
      </c>
      <c r="F258" s="40"/>
      <c r="G258" s="195" t="s">
        <v>726</v>
      </c>
      <c r="H258" s="42"/>
      <c r="I258" s="35">
        <v>10548900</v>
      </c>
      <c r="J258" s="35">
        <v>0</v>
      </c>
      <c r="K258" s="35">
        <f t="shared" si="2"/>
        <v>10548900</v>
      </c>
    </row>
    <row r="259" spans="1:11" x14ac:dyDescent="0.25">
      <c r="A259" s="37">
        <v>43355</v>
      </c>
      <c r="B259" s="175" t="s">
        <v>1521</v>
      </c>
      <c r="C259" s="39">
        <v>1119</v>
      </c>
      <c r="D259" s="39">
        <v>1199</v>
      </c>
      <c r="E259" s="22" t="s">
        <v>1564</v>
      </c>
      <c r="F259" s="40"/>
      <c r="G259" s="195" t="s">
        <v>645</v>
      </c>
      <c r="H259" s="42"/>
      <c r="I259" s="35">
        <v>14570000</v>
      </c>
      <c r="J259" s="35">
        <v>0</v>
      </c>
      <c r="K259" s="35">
        <f t="shared" si="2"/>
        <v>14570000</v>
      </c>
    </row>
    <row r="260" spans="1:11" x14ac:dyDescent="0.25">
      <c r="A260" s="37">
        <v>43355</v>
      </c>
      <c r="B260" s="175" t="s">
        <v>1522</v>
      </c>
      <c r="C260" s="39">
        <v>1118</v>
      </c>
      <c r="D260" s="39">
        <v>1200</v>
      </c>
      <c r="E260" s="22" t="s">
        <v>1565</v>
      </c>
      <c r="F260" s="40"/>
      <c r="G260" s="195" t="s">
        <v>659</v>
      </c>
      <c r="H260" s="42"/>
      <c r="I260" s="35">
        <v>14570000</v>
      </c>
      <c r="J260" s="35">
        <v>0</v>
      </c>
      <c r="K260" s="35">
        <f t="shared" si="2"/>
        <v>14570000</v>
      </c>
    </row>
    <row r="261" spans="1:11" x14ac:dyDescent="0.25">
      <c r="A261" s="37">
        <v>43355</v>
      </c>
      <c r="B261" s="175" t="s">
        <v>1523</v>
      </c>
      <c r="C261" s="39">
        <v>1150</v>
      </c>
      <c r="D261" s="39">
        <v>1202</v>
      </c>
      <c r="E261" s="22" t="s">
        <v>1566</v>
      </c>
      <c r="F261" s="40"/>
      <c r="G261" s="195" t="s">
        <v>654</v>
      </c>
      <c r="H261" s="42"/>
      <c r="I261" s="35">
        <v>6820000</v>
      </c>
      <c r="J261" s="35">
        <v>0</v>
      </c>
      <c r="K261" s="35">
        <f t="shared" si="2"/>
        <v>6820000</v>
      </c>
    </row>
    <row r="262" spans="1:11" x14ac:dyDescent="0.25">
      <c r="A262" s="37">
        <v>43355</v>
      </c>
      <c r="B262" s="175" t="s">
        <v>1524</v>
      </c>
      <c r="C262" s="39">
        <v>1156</v>
      </c>
      <c r="D262" s="39">
        <v>1203</v>
      </c>
      <c r="E262" s="22" t="s">
        <v>1567</v>
      </c>
      <c r="F262" s="40"/>
      <c r="G262" s="195" t="s">
        <v>643</v>
      </c>
      <c r="H262" s="42"/>
      <c r="I262" s="35">
        <v>6820000</v>
      </c>
      <c r="J262" s="35">
        <v>0</v>
      </c>
      <c r="K262" s="35">
        <f t="shared" si="2"/>
        <v>6820000</v>
      </c>
    </row>
    <row r="263" spans="1:11" x14ac:dyDescent="0.25">
      <c r="A263" s="37">
        <v>43355</v>
      </c>
      <c r="B263" s="175" t="s">
        <v>109</v>
      </c>
      <c r="C263" s="39">
        <v>1157</v>
      </c>
      <c r="D263" s="39">
        <v>1204</v>
      </c>
      <c r="E263" s="22" t="s">
        <v>1568</v>
      </c>
      <c r="F263" s="40"/>
      <c r="G263" s="195" t="s">
        <v>143</v>
      </c>
      <c r="H263" s="42"/>
      <c r="I263" s="35">
        <v>13616667</v>
      </c>
      <c r="J263" s="35">
        <v>0</v>
      </c>
      <c r="K263" s="35">
        <f t="shared" si="2"/>
        <v>13616667</v>
      </c>
    </row>
    <row r="264" spans="1:11" x14ac:dyDescent="0.25">
      <c r="A264" s="37">
        <v>43355</v>
      </c>
      <c r="B264" s="175" t="s">
        <v>103</v>
      </c>
      <c r="C264" s="39">
        <v>1165</v>
      </c>
      <c r="D264" s="39">
        <v>1205</v>
      </c>
      <c r="E264" s="22" t="s">
        <v>1569</v>
      </c>
      <c r="F264" s="40"/>
      <c r="G264" s="195" t="s">
        <v>137</v>
      </c>
      <c r="H264" s="42"/>
      <c r="I264" s="35">
        <v>13760000</v>
      </c>
      <c r="J264" s="35">
        <v>0</v>
      </c>
      <c r="K264" s="35">
        <f t="shared" si="2"/>
        <v>13760000</v>
      </c>
    </row>
    <row r="265" spans="1:11" x14ac:dyDescent="0.25">
      <c r="A265" s="37">
        <v>43355</v>
      </c>
      <c r="B265" s="175" t="s">
        <v>1525</v>
      </c>
      <c r="C265" s="39">
        <v>1160</v>
      </c>
      <c r="D265" s="39">
        <v>1207</v>
      </c>
      <c r="E265" s="22" t="s">
        <v>1570</v>
      </c>
      <c r="F265" s="40"/>
      <c r="G265" s="195" t="s">
        <v>652</v>
      </c>
      <c r="H265" s="42"/>
      <c r="I265" s="35">
        <v>13950000</v>
      </c>
      <c r="J265" s="35">
        <v>0</v>
      </c>
      <c r="K265" s="35">
        <f t="shared" si="2"/>
        <v>13950000</v>
      </c>
    </row>
    <row r="266" spans="1:11" x14ac:dyDescent="0.25">
      <c r="A266" s="37">
        <v>43355</v>
      </c>
      <c r="B266" s="175" t="s">
        <v>1526</v>
      </c>
      <c r="C266" s="39">
        <v>1152</v>
      </c>
      <c r="D266" s="39">
        <v>1212</v>
      </c>
      <c r="E266" s="22" t="s">
        <v>1571</v>
      </c>
      <c r="F266" s="40"/>
      <c r="G266" s="195" t="s">
        <v>634</v>
      </c>
      <c r="H266" s="42"/>
      <c r="I266" s="35">
        <v>13330000</v>
      </c>
      <c r="J266" s="35">
        <v>0</v>
      </c>
      <c r="K266" s="35">
        <f t="shared" ref="K266:K329" si="3">+I266-J266</f>
        <v>13330000</v>
      </c>
    </row>
    <row r="267" spans="1:11" x14ac:dyDescent="0.25">
      <c r="A267" s="37">
        <v>43355</v>
      </c>
      <c r="B267" s="175" t="s">
        <v>108</v>
      </c>
      <c r="C267" s="39">
        <v>1154</v>
      </c>
      <c r="D267" s="39">
        <v>1213</v>
      </c>
      <c r="E267" s="22" t="s">
        <v>1572</v>
      </c>
      <c r="F267" s="40"/>
      <c r="G267" s="195" t="s">
        <v>142</v>
      </c>
      <c r="H267" s="42"/>
      <c r="I267" s="35">
        <v>13616667</v>
      </c>
      <c r="J267" s="35">
        <v>0</v>
      </c>
      <c r="K267" s="35">
        <f t="shared" si="3"/>
        <v>13616667</v>
      </c>
    </row>
    <row r="268" spans="1:11" x14ac:dyDescent="0.25">
      <c r="A268" s="37">
        <v>43355</v>
      </c>
      <c r="B268" s="175" t="s">
        <v>1527</v>
      </c>
      <c r="C268" s="39">
        <v>1155</v>
      </c>
      <c r="D268" s="39">
        <v>1214</v>
      </c>
      <c r="E268" s="22" t="s">
        <v>1573</v>
      </c>
      <c r="F268" s="40"/>
      <c r="G268" s="195" t="s">
        <v>706</v>
      </c>
      <c r="H268" s="42"/>
      <c r="I268" s="35">
        <v>11896667</v>
      </c>
      <c r="J268" s="35">
        <v>0</v>
      </c>
      <c r="K268" s="35">
        <f t="shared" si="3"/>
        <v>11896667</v>
      </c>
    </row>
    <row r="269" spans="1:11" x14ac:dyDescent="0.25">
      <c r="A269" s="37">
        <v>43355</v>
      </c>
      <c r="B269" s="175" t="s">
        <v>1528</v>
      </c>
      <c r="C269" s="39">
        <v>1179</v>
      </c>
      <c r="D269" s="39">
        <v>1220</v>
      </c>
      <c r="E269" s="22" t="s">
        <v>1574</v>
      </c>
      <c r="F269" s="40"/>
      <c r="G269" s="195" t="s">
        <v>729</v>
      </c>
      <c r="H269" s="42"/>
      <c r="I269" s="35">
        <v>13663933</v>
      </c>
      <c r="J269" s="35">
        <v>0</v>
      </c>
      <c r="K269" s="35">
        <f t="shared" si="3"/>
        <v>13663933</v>
      </c>
    </row>
    <row r="270" spans="1:11" x14ac:dyDescent="0.25">
      <c r="A270" s="37">
        <v>43355</v>
      </c>
      <c r="B270" s="175" t="s">
        <v>1529</v>
      </c>
      <c r="C270" s="39">
        <v>1117</v>
      </c>
      <c r="D270" s="39">
        <v>1221</v>
      </c>
      <c r="E270" s="22" t="s">
        <v>1575</v>
      </c>
      <c r="F270" s="40"/>
      <c r="G270" s="195" t="s">
        <v>731</v>
      </c>
      <c r="H270" s="42"/>
      <c r="I270" s="35">
        <v>12300000</v>
      </c>
      <c r="J270" s="35">
        <v>0</v>
      </c>
      <c r="K270" s="35">
        <f t="shared" si="3"/>
        <v>12300000</v>
      </c>
    </row>
    <row r="271" spans="1:11" x14ac:dyDescent="0.25">
      <c r="A271" s="37">
        <v>43355</v>
      </c>
      <c r="B271" s="175" t="s">
        <v>96</v>
      </c>
      <c r="C271" s="39">
        <v>1162</v>
      </c>
      <c r="D271" s="39">
        <v>1222</v>
      </c>
      <c r="E271" s="22" t="s">
        <v>1576</v>
      </c>
      <c r="F271" s="40"/>
      <c r="G271" s="195" t="s">
        <v>130</v>
      </c>
      <c r="H271" s="42"/>
      <c r="I271" s="35">
        <v>15040000</v>
      </c>
      <c r="J271" s="35">
        <v>0</v>
      </c>
      <c r="K271" s="35">
        <f t="shared" si="3"/>
        <v>15040000</v>
      </c>
    </row>
    <row r="272" spans="1:11" x14ac:dyDescent="0.25">
      <c r="A272" s="37">
        <v>43355</v>
      </c>
      <c r="B272" s="175" t="s">
        <v>113</v>
      </c>
      <c r="C272" s="39">
        <v>1159</v>
      </c>
      <c r="D272" s="39">
        <v>1224</v>
      </c>
      <c r="E272" s="22" t="s">
        <v>1577</v>
      </c>
      <c r="F272" s="40"/>
      <c r="G272" s="195" t="s">
        <v>147</v>
      </c>
      <c r="H272" s="42"/>
      <c r="I272" s="35">
        <v>13616667</v>
      </c>
      <c r="J272" s="35">
        <v>0</v>
      </c>
      <c r="K272" s="35">
        <f t="shared" si="3"/>
        <v>13616667</v>
      </c>
    </row>
    <row r="273" spans="1:11" x14ac:dyDescent="0.25">
      <c r="A273" s="37">
        <v>43355</v>
      </c>
      <c r="B273" s="175" t="s">
        <v>114</v>
      </c>
      <c r="C273" s="39">
        <v>1186</v>
      </c>
      <c r="D273" s="39">
        <v>1226</v>
      </c>
      <c r="E273" s="22" t="s">
        <v>1578</v>
      </c>
      <c r="F273" s="40"/>
      <c r="G273" s="195" t="s">
        <v>148</v>
      </c>
      <c r="H273" s="42"/>
      <c r="I273" s="35">
        <v>14519267</v>
      </c>
      <c r="J273" s="35">
        <v>0</v>
      </c>
      <c r="K273" s="35">
        <f t="shared" si="3"/>
        <v>14519267</v>
      </c>
    </row>
    <row r="274" spans="1:11" x14ac:dyDescent="0.25">
      <c r="A274" s="37">
        <v>43355</v>
      </c>
      <c r="B274" s="175" t="s">
        <v>101</v>
      </c>
      <c r="C274" s="39">
        <v>1191</v>
      </c>
      <c r="D274" s="39">
        <v>1227</v>
      </c>
      <c r="E274" s="22" t="s">
        <v>1579</v>
      </c>
      <c r="F274" s="40"/>
      <c r="G274" s="195" t="s">
        <v>135</v>
      </c>
      <c r="H274" s="42"/>
      <c r="I274" s="35">
        <v>7040000</v>
      </c>
      <c r="J274" s="35">
        <v>0</v>
      </c>
      <c r="K274" s="35">
        <f t="shared" si="3"/>
        <v>7040000</v>
      </c>
    </row>
    <row r="275" spans="1:11" x14ac:dyDescent="0.25">
      <c r="A275" s="37">
        <v>43355</v>
      </c>
      <c r="B275" s="175" t="s">
        <v>437</v>
      </c>
      <c r="C275" s="39">
        <v>1109</v>
      </c>
      <c r="D275" s="39">
        <v>1228</v>
      </c>
      <c r="E275" s="22" t="s">
        <v>1580</v>
      </c>
      <c r="F275" s="40"/>
      <c r="G275" s="195" t="s">
        <v>441</v>
      </c>
      <c r="H275" s="42"/>
      <c r="I275" s="35">
        <v>8773333</v>
      </c>
      <c r="J275" s="35">
        <v>0</v>
      </c>
      <c r="K275" s="35">
        <f t="shared" si="3"/>
        <v>8773333</v>
      </c>
    </row>
    <row r="276" spans="1:11" x14ac:dyDescent="0.25">
      <c r="A276" s="37">
        <v>43355</v>
      </c>
      <c r="B276" s="175" t="s">
        <v>438</v>
      </c>
      <c r="C276" s="39">
        <v>982</v>
      </c>
      <c r="D276" s="39">
        <v>1229</v>
      </c>
      <c r="E276" s="22" t="s">
        <v>1581</v>
      </c>
      <c r="F276" s="40"/>
      <c r="G276" s="195" t="s">
        <v>442</v>
      </c>
      <c r="H276" s="42"/>
      <c r="I276" s="35">
        <v>6966667</v>
      </c>
      <c r="J276" s="35">
        <v>0</v>
      </c>
      <c r="K276" s="35">
        <f t="shared" si="3"/>
        <v>6966667</v>
      </c>
    </row>
    <row r="277" spans="1:11" x14ac:dyDescent="0.25">
      <c r="A277" s="37">
        <v>43356</v>
      </c>
      <c r="B277" s="175" t="s">
        <v>110</v>
      </c>
      <c r="C277" s="39">
        <v>1108</v>
      </c>
      <c r="D277" s="39">
        <v>1232</v>
      </c>
      <c r="E277" s="22" t="s">
        <v>1582</v>
      </c>
      <c r="F277" s="40"/>
      <c r="G277" s="195" t="s">
        <v>144</v>
      </c>
      <c r="H277" s="42"/>
      <c r="I277" s="35">
        <v>17416667</v>
      </c>
      <c r="J277" s="35">
        <v>0</v>
      </c>
      <c r="K277" s="35">
        <f t="shared" si="3"/>
        <v>17416667</v>
      </c>
    </row>
    <row r="278" spans="1:11" x14ac:dyDescent="0.25">
      <c r="A278" s="37">
        <v>43356</v>
      </c>
      <c r="B278" s="175" t="s">
        <v>1530</v>
      </c>
      <c r="C278" s="39">
        <v>1124</v>
      </c>
      <c r="D278" s="39">
        <v>1233</v>
      </c>
      <c r="E278" s="22" t="s">
        <v>1583</v>
      </c>
      <c r="F278" s="40"/>
      <c r="G278" s="195" t="s">
        <v>629</v>
      </c>
      <c r="H278" s="42"/>
      <c r="I278" s="35">
        <v>9870000</v>
      </c>
      <c r="J278" s="35">
        <v>0</v>
      </c>
      <c r="K278" s="35">
        <f t="shared" si="3"/>
        <v>9870000</v>
      </c>
    </row>
    <row r="279" spans="1:11" x14ac:dyDescent="0.25">
      <c r="A279" s="37">
        <v>43356</v>
      </c>
      <c r="B279" s="175" t="s">
        <v>86</v>
      </c>
      <c r="C279" s="39">
        <v>1189</v>
      </c>
      <c r="D279" s="39">
        <v>1234</v>
      </c>
      <c r="E279" s="22" t="s">
        <v>1584</v>
      </c>
      <c r="F279" s="40"/>
      <c r="G279" s="195" t="s">
        <v>122</v>
      </c>
      <c r="H279" s="42"/>
      <c r="I279" s="35">
        <v>12933333</v>
      </c>
      <c r="J279" s="35">
        <v>0</v>
      </c>
      <c r="K279" s="35">
        <f t="shared" si="3"/>
        <v>12933333</v>
      </c>
    </row>
    <row r="280" spans="1:11" x14ac:dyDescent="0.25">
      <c r="A280" s="37">
        <v>43356</v>
      </c>
      <c r="B280" s="175" t="s">
        <v>1531</v>
      </c>
      <c r="C280" s="39">
        <v>1173</v>
      </c>
      <c r="D280" s="39">
        <v>1235</v>
      </c>
      <c r="E280" s="22" t="s">
        <v>1585</v>
      </c>
      <c r="F280" s="40"/>
      <c r="G280" s="195" t="s">
        <v>636</v>
      </c>
      <c r="H280" s="42"/>
      <c r="I280" s="35">
        <v>13950000</v>
      </c>
      <c r="J280" s="35">
        <v>0</v>
      </c>
      <c r="K280" s="35">
        <f t="shared" si="3"/>
        <v>13950000</v>
      </c>
    </row>
    <row r="281" spans="1:11" x14ac:dyDescent="0.25">
      <c r="A281" s="37">
        <v>43356</v>
      </c>
      <c r="B281" s="175" t="s">
        <v>1532</v>
      </c>
      <c r="C281" s="39">
        <v>1167</v>
      </c>
      <c r="D281" s="39">
        <v>1236</v>
      </c>
      <c r="E281" s="22" t="s">
        <v>1586</v>
      </c>
      <c r="F281" s="40"/>
      <c r="G281" s="195" t="s">
        <v>699</v>
      </c>
      <c r="H281" s="42"/>
      <c r="I281" s="35">
        <v>10809367</v>
      </c>
      <c r="J281" s="35">
        <v>0</v>
      </c>
      <c r="K281" s="35">
        <f t="shared" si="3"/>
        <v>10809367</v>
      </c>
    </row>
    <row r="282" spans="1:11" x14ac:dyDescent="0.25">
      <c r="A282" s="37">
        <v>43356</v>
      </c>
      <c r="B282" s="175" t="s">
        <v>100</v>
      </c>
      <c r="C282" s="39">
        <v>1169</v>
      </c>
      <c r="D282" s="39">
        <v>1238</v>
      </c>
      <c r="E282" s="22" t="s">
        <v>1587</v>
      </c>
      <c r="F282" s="40"/>
      <c r="G282" s="195" t="s">
        <v>134</v>
      </c>
      <c r="H282" s="42"/>
      <c r="I282" s="35">
        <v>16975000</v>
      </c>
      <c r="J282" s="35">
        <v>0</v>
      </c>
      <c r="K282" s="35">
        <f t="shared" si="3"/>
        <v>16975000</v>
      </c>
    </row>
    <row r="283" spans="1:11" x14ac:dyDescent="0.25">
      <c r="A283" s="37">
        <v>43356</v>
      </c>
      <c r="B283" s="175" t="s">
        <v>1533</v>
      </c>
      <c r="C283" s="39">
        <v>1123</v>
      </c>
      <c r="D283" s="39">
        <v>1239</v>
      </c>
      <c r="E283" s="22" t="s">
        <v>1588</v>
      </c>
      <c r="F283" s="40"/>
      <c r="G283" s="195" t="s">
        <v>637</v>
      </c>
      <c r="H283" s="42"/>
      <c r="I283" s="35">
        <v>14100000</v>
      </c>
      <c r="J283" s="35">
        <v>0</v>
      </c>
      <c r="K283" s="35">
        <f t="shared" si="3"/>
        <v>14100000</v>
      </c>
    </row>
    <row r="284" spans="1:11" x14ac:dyDescent="0.25">
      <c r="A284" s="37">
        <v>43356</v>
      </c>
      <c r="B284" s="175" t="s">
        <v>99</v>
      </c>
      <c r="C284" s="39">
        <v>1183</v>
      </c>
      <c r="D284" s="39">
        <v>1240</v>
      </c>
      <c r="E284" s="22" t="s">
        <v>1589</v>
      </c>
      <c r="F284" s="40"/>
      <c r="G284" s="195" t="s">
        <v>133</v>
      </c>
      <c r="H284" s="42"/>
      <c r="I284" s="35">
        <v>15196667</v>
      </c>
      <c r="J284" s="35">
        <v>0</v>
      </c>
      <c r="K284" s="35">
        <f t="shared" si="3"/>
        <v>15196667</v>
      </c>
    </row>
    <row r="285" spans="1:11" x14ac:dyDescent="0.25">
      <c r="A285" s="37">
        <v>43356</v>
      </c>
      <c r="B285" s="175" t="s">
        <v>102</v>
      </c>
      <c r="C285" s="39">
        <v>1166</v>
      </c>
      <c r="D285" s="39">
        <v>1241</v>
      </c>
      <c r="E285" s="22" t="s">
        <v>1590</v>
      </c>
      <c r="F285" s="40"/>
      <c r="G285" s="195" t="s">
        <v>136</v>
      </c>
      <c r="H285" s="42"/>
      <c r="I285" s="35">
        <v>12800000</v>
      </c>
      <c r="J285" s="35">
        <v>0</v>
      </c>
      <c r="K285" s="35">
        <f t="shared" si="3"/>
        <v>12800000</v>
      </c>
    </row>
    <row r="286" spans="1:11" x14ac:dyDescent="0.25">
      <c r="A286" s="37">
        <v>43356</v>
      </c>
      <c r="B286" s="175" t="s">
        <v>106</v>
      </c>
      <c r="C286" s="39">
        <v>1163</v>
      </c>
      <c r="D286" s="39">
        <v>1242</v>
      </c>
      <c r="E286" s="22" t="s">
        <v>1591</v>
      </c>
      <c r="F286" s="40"/>
      <c r="G286" s="195" t="s">
        <v>139</v>
      </c>
      <c r="H286" s="42"/>
      <c r="I286" s="35">
        <v>25333333</v>
      </c>
      <c r="J286" s="35">
        <v>0</v>
      </c>
      <c r="K286" s="35">
        <f t="shared" si="3"/>
        <v>25333333</v>
      </c>
    </row>
    <row r="287" spans="1:11" x14ac:dyDescent="0.25">
      <c r="A287" s="37">
        <v>43356</v>
      </c>
      <c r="B287" s="175" t="s">
        <v>1534</v>
      </c>
      <c r="C287" s="39">
        <v>1125</v>
      </c>
      <c r="D287" s="39">
        <v>1243</v>
      </c>
      <c r="E287" s="22" t="s">
        <v>1592</v>
      </c>
      <c r="F287" s="40"/>
      <c r="G287" s="195" t="s">
        <v>630</v>
      </c>
      <c r="H287" s="42"/>
      <c r="I287" s="35">
        <v>12533333</v>
      </c>
      <c r="J287" s="35">
        <v>0</v>
      </c>
      <c r="K287" s="35">
        <f t="shared" si="3"/>
        <v>12533333</v>
      </c>
    </row>
    <row r="288" spans="1:11" x14ac:dyDescent="0.25">
      <c r="A288" s="37">
        <v>43356</v>
      </c>
      <c r="B288" s="175" t="s">
        <v>1535</v>
      </c>
      <c r="C288" s="39">
        <v>1176</v>
      </c>
      <c r="D288" s="39">
        <v>1244</v>
      </c>
      <c r="E288" s="22" t="s">
        <v>1593</v>
      </c>
      <c r="F288" s="40"/>
      <c r="G288" s="195" t="s">
        <v>632</v>
      </c>
      <c r="H288" s="42"/>
      <c r="I288" s="35">
        <v>14100000</v>
      </c>
      <c r="J288" s="35">
        <v>0</v>
      </c>
      <c r="K288" s="35">
        <f t="shared" si="3"/>
        <v>14100000</v>
      </c>
    </row>
    <row r="289" spans="1:11" x14ac:dyDescent="0.25">
      <c r="A289" s="37">
        <v>43356</v>
      </c>
      <c r="B289" s="175" t="s">
        <v>1967</v>
      </c>
      <c r="C289" s="39">
        <v>1104</v>
      </c>
      <c r="D289" s="39">
        <v>1263</v>
      </c>
      <c r="E289" s="22" t="s">
        <v>1601</v>
      </c>
      <c r="F289" s="40"/>
      <c r="G289" s="196" t="s">
        <v>665</v>
      </c>
      <c r="H289" s="42"/>
      <c r="I289" s="35">
        <v>24800000</v>
      </c>
      <c r="J289" s="35">
        <v>0</v>
      </c>
      <c r="K289" s="35">
        <f t="shared" si="3"/>
        <v>24800000</v>
      </c>
    </row>
    <row r="290" spans="1:11" x14ac:dyDescent="0.25">
      <c r="A290" s="37">
        <v>43356</v>
      </c>
      <c r="B290" s="175" t="s">
        <v>1968</v>
      </c>
      <c r="C290" s="39">
        <v>1158</v>
      </c>
      <c r="D290" s="39">
        <v>1264</v>
      </c>
      <c r="E290" s="22" t="s">
        <v>1605</v>
      </c>
      <c r="F290" s="40"/>
      <c r="G290" s="196" t="s">
        <v>668</v>
      </c>
      <c r="H290" s="42"/>
      <c r="I290" s="35">
        <v>13950000</v>
      </c>
      <c r="J290" s="35">
        <v>0</v>
      </c>
      <c r="K290" s="35">
        <f t="shared" si="3"/>
        <v>13950000</v>
      </c>
    </row>
    <row r="291" spans="1:11" x14ac:dyDescent="0.25">
      <c r="A291" s="37">
        <v>43356</v>
      </c>
      <c r="B291" s="175" t="s">
        <v>1969</v>
      </c>
      <c r="C291" s="39">
        <v>1172</v>
      </c>
      <c r="D291" s="39">
        <v>1265</v>
      </c>
      <c r="E291" s="22" t="s">
        <v>1608</v>
      </c>
      <c r="F291" s="40"/>
      <c r="G291" s="196" t="s">
        <v>648</v>
      </c>
      <c r="H291" s="42"/>
      <c r="I291" s="35">
        <v>13950000</v>
      </c>
      <c r="J291" s="35">
        <v>0</v>
      </c>
      <c r="K291" s="35">
        <f t="shared" si="3"/>
        <v>13950000</v>
      </c>
    </row>
    <row r="292" spans="1:11" x14ac:dyDescent="0.25">
      <c r="A292" s="37">
        <v>43356</v>
      </c>
      <c r="B292" s="175" t="s">
        <v>1970</v>
      </c>
      <c r="C292" s="39">
        <v>1105</v>
      </c>
      <c r="D292" s="39">
        <v>1267</v>
      </c>
      <c r="E292" s="22" t="s">
        <v>1602</v>
      </c>
      <c r="F292" s="40"/>
      <c r="G292" s="196" t="s">
        <v>680</v>
      </c>
      <c r="H292" s="42"/>
      <c r="I292" s="35">
        <v>6000000</v>
      </c>
      <c r="J292" s="35">
        <v>0</v>
      </c>
      <c r="K292" s="35">
        <f t="shared" si="3"/>
        <v>6000000</v>
      </c>
    </row>
    <row r="293" spans="1:11" x14ac:dyDescent="0.25">
      <c r="A293" s="37">
        <v>43357</v>
      </c>
      <c r="B293" s="175" t="s">
        <v>1966</v>
      </c>
      <c r="C293" s="39">
        <v>834</v>
      </c>
      <c r="D293" s="39">
        <v>1277</v>
      </c>
      <c r="E293" s="22" t="s">
        <v>1413</v>
      </c>
      <c r="F293" s="40"/>
      <c r="G293" s="196" t="s">
        <v>1322</v>
      </c>
      <c r="H293" s="42"/>
      <c r="I293" s="35">
        <v>149999700</v>
      </c>
      <c r="J293" s="35">
        <v>0</v>
      </c>
      <c r="K293" s="35">
        <f t="shared" si="3"/>
        <v>149999700</v>
      </c>
    </row>
    <row r="294" spans="1:11" x14ac:dyDescent="0.25">
      <c r="A294" s="37">
        <v>43357</v>
      </c>
      <c r="B294" s="175" t="s">
        <v>1971</v>
      </c>
      <c r="C294" s="39">
        <v>978</v>
      </c>
      <c r="D294" s="39">
        <v>1280</v>
      </c>
      <c r="E294" s="22" t="s">
        <v>1596</v>
      </c>
      <c r="F294" s="40"/>
      <c r="G294" s="196" t="s">
        <v>626</v>
      </c>
      <c r="H294" s="42"/>
      <c r="I294" s="35">
        <v>7600000</v>
      </c>
      <c r="J294" s="35">
        <v>0</v>
      </c>
      <c r="K294" s="35">
        <f t="shared" si="3"/>
        <v>7600000</v>
      </c>
    </row>
    <row r="295" spans="1:11" x14ac:dyDescent="0.25">
      <c r="A295" s="37">
        <v>43357</v>
      </c>
      <c r="B295" s="175" t="s">
        <v>1972</v>
      </c>
      <c r="C295" s="39">
        <v>1175</v>
      </c>
      <c r="D295" s="39">
        <v>1284</v>
      </c>
      <c r="E295" s="22" t="s">
        <v>1610</v>
      </c>
      <c r="F295" s="40"/>
      <c r="G295" s="196" t="s">
        <v>653</v>
      </c>
      <c r="H295" s="42"/>
      <c r="I295" s="35">
        <v>13950000</v>
      </c>
      <c r="J295" s="35">
        <v>0</v>
      </c>
      <c r="K295" s="35">
        <f t="shared" si="3"/>
        <v>13950000</v>
      </c>
    </row>
    <row r="296" spans="1:11" x14ac:dyDescent="0.25">
      <c r="A296" s="37">
        <v>43357</v>
      </c>
      <c r="B296" s="175" t="s">
        <v>1973</v>
      </c>
      <c r="C296" s="39">
        <v>1126</v>
      </c>
      <c r="D296" s="39">
        <v>1285</v>
      </c>
      <c r="E296" s="22" t="s">
        <v>1604</v>
      </c>
      <c r="F296" s="40"/>
      <c r="G296" s="196" t="s">
        <v>681</v>
      </c>
      <c r="H296" s="42"/>
      <c r="I296" s="35">
        <v>20766667</v>
      </c>
      <c r="J296" s="35">
        <v>0</v>
      </c>
      <c r="K296" s="35">
        <f t="shared" si="3"/>
        <v>20766667</v>
      </c>
    </row>
    <row r="297" spans="1:11" x14ac:dyDescent="0.25">
      <c r="A297" s="37">
        <v>43357</v>
      </c>
      <c r="B297" s="175" t="s">
        <v>1974</v>
      </c>
      <c r="C297" s="39">
        <v>1220</v>
      </c>
      <c r="D297" s="39">
        <v>1287</v>
      </c>
      <c r="E297" s="22" t="s">
        <v>1619</v>
      </c>
      <c r="F297" s="40"/>
      <c r="G297" s="196" t="s">
        <v>661</v>
      </c>
      <c r="H297" s="42"/>
      <c r="I297" s="35">
        <v>14997000</v>
      </c>
      <c r="J297" s="35">
        <v>0</v>
      </c>
      <c r="K297" s="35">
        <f t="shared" si="3"/>
        <v>14997000</v>
      </c>
    </row>
    <row r="298" spans="1:11" x14ac:dyDescent="0.25">
      <c r="A298" s="37">
        <v>43357</v>
      </c>
      <c r="B298" s="175" t="s">
        <v>104</v>
      </c>
      <c r="C298" s="39">
        <v>1225</v>
      </c>
      <c r="D298" s="39">
        <v>1298</v>
      </c>
      <c r="E298" s="22" t="s">
        <v>1624</v>
      </c>
      <c r="F298" s="40"/>
      <c r="G298" s="196" t="s">
        <v>138</v>
      </c>
      <c r="H298" s="42"/>
      <c r="I298" s="35">
        <v>13760000</v>
      </c>
      <c r="J298" s="35">
        <v>0</v>
      </c>
      <c r="K298" s="35">
        <f t="shared" si="3"/>
        <v>13760000</v>
      </c>
    </row>
    <row r="299" spans="1:11" x14ac:dyDescent="0.25">
      <c r="A299" s="37">
        <v>43357</v>
      </c>
      <c r="B299" s="175" t="s">
        <v>1975</v>
      </c>
      <c r="C299" s="39">
        <v>1218</v>
      </c>
      <c r="D299" s="39">
        <v>1299</v>
      </c>
      <c r="E299" s="22" t="s">
        <v>1617</v>
      </c>
      <c r="F299" s="40"/>
      <c r="G299" s="196" t="s">
        <v>662</v>
      </c>
      <c r="H299" s="42"/>
      <c r="I299" s="35">
        <v>16120000</v>
      </c>
      <c r="J299" s="35">
        <v>0</v>
      </c>
      <c r="K299" s="35">
        <f t="shared" si="3"/>
        <v>16120000</v>
      </c>
    </row>
    <row r="300" spans="1:11" x14ac:dyDescent="0.25">
      <c r="A300" s="37">
        <v>43357</v>
      </c>
      <c r="B300" s="175" t="s">
        <v>1976</v>
      </c>
      <c r="C300" s="39">
        <v>1223</v>
      </c>
      <c r="D300" s="39">
        <v>1311</v>
      </c>
      <c r="E300" s="22" t="s">
        <v>1622</v>
      </c>
      <c r="F300" s="40"/>
      <c r="G300" s="196" t="s">
        <v>704</v>
      </c>
      <c r="H300" s="42"/>
      <c r="I300" s="35">
        <v>12450000</v>
      </c>
      <c r="J300" s="35">
        <v>0</v>
      </c>
      <c r="K300" s="35">
        <f t="shared" si="3"/>
        <v>12450000</v>
      </c>
    </row>
    <row r="301" spans="1:11" x14ac:dyDescent="0.25">
      <c r="A301" s="37">
        <v>43360</v>
      </c>
      <c r="B301" s="175" t="s">
        <v>1977</v>
      </c>
      <c r="C301" s="39">
        <v>1216</v>
      </c>
      <c r="D301" s="39">
        <v>1326</v>
      </c>
      <c r="E301" s="22" t="s">
        <v>1615</v>
      </c>
      <c r="F301" s="40"/>
      <c r="G301" s="196" t="s">
        <v>658</v>
      </c>
      <c r="H301" s="42"/>
      <c r="I301" s="35">
        <v>16120000</v>
      </c>
      <c r="J301" s="35">
        <v>0</v>
      </c>
      <c r="K301" s="35">
        <f t="shared" si="3"/>
        <v>16120000</v>
      </c>
    </row>
    <row r="302" spans="1:11" x14ac:dyDescent="0.25">
      <c r="A302" s="37">
        <v>43360</v>
      </c>
      <c r="B302" s="197">
        <v>271</v>
      </c>
      <c r="C302" s="39">
        <v>1221</v>
      </c>
      <c r="D302" s="39">
        <v>1327</v>
      </c>
      <c r="E302" s="22" t="s">
        <v>1620</v>
      </c>
      <c r="F302" s="40"/>
      <c r="G302" s="196" t="s">
        <v>640</v>
      </c>
      <c r="H302" s="42"/>
      <c r="I302" s="35">
        <v>6820000</v>
      </c>
      <c r="J302" s="35">
        <v>0</v>
      </c>
      <c r="K302" s="35">
        <f t="shared" si="3"/>
        <v>6820000</v>
      </c>
    </row>
    <row r="303" spans="1:11" x14ac:dyDescent="0.25">
      <c r="A303" s="37">
        <v>43360</v>
      </c>
      <c r="B303" s="197">
        <v>431</v>
      </c>
      <c r="C303" s="39">
        <v>1219</v>
      </c>
      <c r="D303" s="39">
        <v>1332</v>
      </c>
      <c r="E303" s="22" t="s">
        <v>1618</v>
      </c>
      <c r="F303" s="40"/>
      <c r="G303" s="196" t="s">
        <v>689</v>
      </c>
      <c r="H303" s="42"/>
      <c r="I303" s="35">
        <v>12180000</v>
      </c>
      <c r="J303" s="35">
        <v>0</v>
      </c>
      <c r="K303" s="35">
        <f t="shared" si="3"/>
        <v>12180000</v>
      </c>
    </row>
    <row r="304" spans="1:11" x14ac:dyDescent="0.25">
      <c r="A304" s="37">
        <v>43360</v>
      </c>
      <c r="B304" s="197">
        <v>345</v>
      </c>
      <c r="C304" s="39">
        <v>1217</v>
      </c>
      <c r="D304" s="39">
        <v>1333</v>
      </c>
      <c r="E304" s="22" t="s">
        <v>1616</v>
      </c>
      <c r="F304" s="40"/>
      <c r="G304" s="196" t="s">
        <v>657</v>
      </c>
      <c r="H304" s="42"/>
      <c r="I304" s="35">
        <v>12133333</v>
      </c>
      <c r="J304" s="35">
        <v>0</v>
      </c>
      <c r="K304" s="35">
        <f t="shared" si="3"/>
        <v>12133333</v>
      </c>
    </row>
    <row r="305" spans="1:11" x14ac:dyDescent="0.25">
      <c r="A305" s="37">
        <v>43360</v>
      </c>
      <c r="B305" s="197">
        <v>551</v>
      </c>
      <c r="C305" s="39">
        <v>1224</v>
      </c>
      <c r="D305" s="39">
        <v>1336</v>
      </c>
      <c r="E305" s="22" t="s">
        <v>1623</v>
      </c>
      <c r="F305" s="40"/>
      <c r="G305" s="196" t="s">
        <v>716</v>
      </c>
      <c r="H305" s="42"/>
      <c r="I305" s="35">
        <v>5940000</v>
      </c>
      <c r="J305" s="35">
        <v>0</v>
      </c>
      <c r="K305" s="35">
        <f t="shared" si="3"/>
        <v>5940000</v>
      </c>
    </row>
    <row r="306" spans="1:11" x14ac:dyDescent="0.25">
      <c r="A306" s="37">
        <v>43361</v>
      </c>
      <c r="B306" s="197">
        <v>260</v>
      </c>
      <c r="C306" s="39">
        <v>1174</v>
      </c>
      <c r="D306" s="39">
        <v>1352</v>
      </c>
      <c r="E306" s="22" t="s">
        <v>1609</v>
      </c>
      <c r="F306" s="40"/>
      <c r="G306" s="196" t="s">
        <v>649</v>
      </c>
      <c r="H306" s="42"/>
      <c r="I306" s="35">
        <v>13500000</v>
      </c>
      <c r="J306" s="35">
        <v>0</v>
      </c>
      <c r="K306" s="35">
        <f t="shared" si="3"/>
        <v>13500000</v>
      </c>
    </row>
    <row r="307" spans="1:11" x14ac:dyDescent="0.25">
      <c r="A307" s="37">
        <v>43361</v>
      </c>
      <c r="B307" s="197">
        <v>523</v>
      </c>
      <c r="C307" s="39">
        <v>1097</v>
      </c>
      <c r="D307" s="39">
        <v>1353</v>
      </c>
      <c r="E307" s="22" t="s">
        <v>1598</v>
      </c>
      <c r="F307" s="40"/>
      <c r="G307" s="196" t="s">
        <v>713</v>
      </c>
      <c r="H307" s="42"/>
      <c r="I307" s="35">
        <v>10933333</v>
      </c>
      <c r="J307" s="35">
        <v>0</v>
      </c>
      <c r="K307" s="35">
        <f t="shared" si="3"/>
        <v>10933333</v>
      </c>
    </row>
    <row r="308" spans="1:11" x14ac:dyDescent="0.25">
      <c r="A308" s="37">
        <v>43361</v>
      </c>
      <c r="B308" s="197">
        <v>182</v>
      </c>
      <c r="C308" s="39">
        <v>1307</v>
      </c>
      <c r="D308" s="39">
        <v>1354</v>
      </c>
      <c r="E308" s="22" t="s">
        <v>1978</v>
      </c>
      <c r="F308" s="40"/>
      <c r="G308" s="196" t="s">
        <v>651</v>
      </c>
      <c r="H308" s="42"/>
      <c r="I308" s="35">
        <v>8306667</v>
      </c>
      <c r="J308" s="35">
        <v>0</v>
      </c>
      <c r="K308" s="35">
        <f t="shared" si="3"/>
        <v>8306667</v>
      </c>
    </row>
    <row r="309" spans="1:11" x14ac:dyDescent="0.25">
      <c r="A309" s="37">
        <v>43361</v>
      </c>
      <c r="B309" s="197">
        <v>491</v>
      </c>
      <c r="C309" s="39">
        <v>1229</v>
      </c>
      <c r="D309" s="39">
        <v>1358</v>
      </c>
      <c r="E309" s="22" t="s">
        <v>1628</v>
      </c>
      <c r="F309" s="40"/>
      <c r="G309" s="196" t="s">
        <v>695</v>
      </c>
      <c r="H309" s="42"/>
      <c r="I309" s="35">
        <v>11466667</v>
      </c>
      <c r="J309" s="35">
        <v>0</v>
      </c>
      <c r="K309" s="35">
        <f t="shared" si="3"/>
        <v>11466667</v>
      </c>
    </row>
    <row r="310" spans="1:11" x14ac:dyDescent="0.25">
      <c r="A310" s="37">
        <v>43361</v>
      </c>
      <c r="B310" s="197">
        <v>492</v>
      </c>
      <c r="C310" s="39">
        <v>1271</v>
      </c>
      <c r="D310" s="39">
        <v>1359</v>
      </c>
      <c r="E310" s="22" t="s">
        <v>1644</v>
      </c>
      <c r="F310" s="40"/>
      <c r="G310" s="196" t="s">
        <v>696</v>
      </c>
      <c r="H310" s="42"/>
      <c r="I310" s="35">
        <v>11466667</v>
      </c>
      <c r="J310" s="35">
        <v>0</v>
      </c>
      <c r="K310" s="35">
        <f t="shared" si="3"/>
        <v>11466667</v>
      </c>
    </row>
    <row r="311" spans="1:11" x14ac:dyDescent="0.25">
      <c r="A311" s="37">
        <v>43361</v>
      </c>
      <c r="B311" s="197">
        <v>493</v>
      </c>
      <c r="C311" s="39">
        <v>1270</v>
      </c>
      <c r="D311" s="39">
        <v>1360</v>
      </c>
      <c r="E311" s="22" t="s">
        <v>1643</v>
      </c>
      <c r="F311" s="40"/>
      <c r="G311" s="196" t="s">
        <v>707</v>
      </c>
      <c r="H311" s="42"/>
      <c r="I311" s="35">
        <v>11466667</v>
      </c>
      <c r="J311" s="35">
        <v>0</v>
      </c>
      <c r="K311" s="35">
        <f t="shared" si="3"/>
        <v>11466667</v>
      </c>
    </row>
    <row r="312" spans="1:11" x14ac:dyDescent="0.25">
      <c r="A312" s="37">
        <v>43361</v>
      </c>
      <c r="B312" s="197">
        <v>334</v>
      </c>
      <c r="C312" s="39">
        <v>1222</v>
      </c>
      <c r="D312" s="39">
        <v>1364</v>
      </c>
      <c r="E312" s="22" t="s">
        <v>1621</v>
      </c>
      <c r="F312" s="40"/>
      <c r="G312" s="196" t="s">
        <v>646</v>
      </c>
      <c r="H312" s="42"/>
      <c r="I312" s="35">
        <v>14570000</v>
      </c>
      <c r="J312" s="35">
        <v>0</v>
      </c>
      <c r="K312" s="35">
        <f t="shared" si="3"/>
        <v>14570000</v>
      </c>
    </row>
    <row r="313" spans="1:11" x14ac:dyDescent="0.25">
      <c r="A313" s="37">
        <v>43361</v>
      </c>
      <c r="B313" s="197">
        <v>504</v>
      </c>
      <c r="C313" s="39">
        <v>1226</v>
      </c>
      <c r="D313" s="39">
        <v>1365</v>
      </c>
      <c r="E313" s="22" t="s">
        <v>1625</v>
      </c>
      <c r="F313" s="40"/>
      <c r="G313" s="196" t="s">
        <v>715</v>
      </c>
      <c r="H313" s="42"/>
      <c r="I313" s="35">
        <v>12150000</v>
      </c>
      <c r="J313" s="35">
        <v>0</v>
      </c>
      <c r="K313" s="35">
        <f t="shared" si="3"/>
        <v>12150000</v>
      </c>
    </row>
    <row r="314" spans="1:11" x14ac:dyDescent="0.25">
      <c r="A314" s="37">
        <v>43361</v>
      </c>
      <c r="B314" s="197">
        <v>295</v>
      </c>
      <c r="C314" s="39">
        <v>1310</v>
      </c>
      <c r="D314" s="39">
        <v>1371</v>
      </c>
      <c r="E314" s="22" t="s">
        <v>1979</v>
      </c>
      <c r="F314" s="40"/>
      <c r="G314" s="196" t="s">
        <v>642</v>
      </c>
      <c r="H314" s="42"/>
      <c r="I314" s="35">
        <v>6820000</v>
      </c>
      <c r="J314" s="35">
        <v>0</v>
      </c>
      <c r="K314" s="35">
        <f t="shared" si="3"/>
        <v>6820000</v>
      </c>
    </row>
    <row r="315" spans="1:11" x14ac:dyDescent="0.25">
      <c r="A315" s="37">
        <v>43361</v>
      </c>
      <c r="B315" s="197">
        <v>243</v>
      </c>
      <c r="C315" s="39">
        <v>1311</v>
      </c>
      <c r="D315" s="39">
        <v>1373</v>
      </c>
      <c r="E315" s="22" t="s">
        <v>1980</v>
      </c>
      <c r="F315" s="40"/>
      <c r="G315" s="196" t="s">
        <v>644</v>
      </c>
      <c r="H315" s="42"/>
      <c r="I315" s="35">
        <v>7750000</v>
      </c>
      <c r="J315" s="35">
        <v>0</v>
      </c>
      <c r="K315" s="35">
        <f t="shared" si="3"/>
        <v>7750000</v>
      </c>
    </row>
    <row r="316" spans="1:11" x14ac:dyDescent="0.25">
      <c r="A316" s="37">
        <v>43361</v>
      </c>
      <c r="B316" s="197">
        <v>353</v>
      </c>
      <c r="C316" s="39">
        <v>1232</v>
      </c>
      <c r="D316" s="39">
        <v>1378</v>
      </c>
      <c r="E316" s="22" t="s">
        <v>1631</v>
      </c>
      <c r="F316" s="40"/>
      <c r="G316" s="196" t="s">
        <v>671</v>
      </c>
      <c r="H316" s="42"/>
      <c r="I316" s="35">
        <v>13500000</v>
      </c>
      <c r="J316" s="35">
        <v>0</v>
      </c>
      <c r="K316" s="35">
        <f t="shared" si="3"/>
        <v>13500000</v>
      </c>
    </row>
    <row r="317" spans="1:11" x14ac:dyDescent="0.25">
      <c r="A317" s="37">
        <v>43361</v>
      </c>
      <c r="B317" s="197">
        <v>354</v>
      </c>
      <c r="C317" s="39">
        <v>1245</v>
      </c>
      <c r="D317" s="39">
        <v>1379</v>
      </c>
      <c r="E317" s="22" t="s">
        <v>1637</v>
      </c>
      <c r="F317" s="40"/>
      <c r="G317" s="196" t="s">
        <v>672</v>
      </c>
      <c r="H317" s="42"/>
      <c r="I317" s="35">
        <v>13500000</v>
      </c>
      <c r="J317" s="35">
        <v>0</v>
      </c>
      <c r="K317" s="35">
        <f t="shared" si="3"/>
        <v>13500000</v>
      </c>
    </row>
    <row r="318" spans="1:11" x14ac:dyDescent="0.25">
      <c r="A318" s="37">
        <v>43361</v>
      </c>
      <c r="B318" s="197">
        <v>355</v>
      </c>
      <c r="C318" s="39">
        <v>1231</v>
      </c>
      <c r="D318" s="39">
        <v>1380</v>
      </c>
      <c r="E318" s="22" t="s">
        <v>1630</v>
      </c>
      <c r="F318" s="40"/>
      <c r="G318" s="196" t="s">
        <v>673</v>
      </c>
      <c r="H318" s="42"/>
      <c r="I318" s="35">
        <v>13500000</v>
      </c>
      <c r="J318" s="35">
        <v>0</v>
      </c>
      <c r="K318" s="35">
        <f t="shared" si="3"/>
        <v>13500000</v>
      </c>
    </row>
    <row r="319" spans="1:11" x14ac:dyDescent="0.25">
      <c r="A319" s="37">
        <v>43361</v>
      </c>
      <c r="B319" s="197">
        <v>350</v>
      </c>
      <c r="C319" s="39">
        <v>1240</v>
      </c>
      <c r="D319" s="39">
        <v>1381</v>
      </c>
      <c r="E319" s="22" t="s">
        <v>1635</v>
      </c>
      <c r="F319" s="40"/>
      <c r="G319" s="196" t="s">
        <v>656</v>
      </c>
      <c r="H319" s="42"/>
      <c r="I319" s="35">
        <v>13500000</v>
      </c>
      <c r="J319" s="35">
        <v>0</v>
      </c>
      <c r="K319" s="35">
        <f t="shared" si="3"/>
        <v>13500000</v>
      </c>
    </row>
    <row r="320" spans="1:11" x14ac:dyDescent="0.25">
      <c r="A320" s="37">
        <v>43361</v>
      </c>
      <c r="B320" s="197">
        <v>358</v>
      </c>
      <c r="C320" s="39">
        <v>1247</v>
      </c>
      <c r="D320" s="39">
        <v>1382</v>
      </c>
      <c r="E320" s="22" t="s">
        <v>1638</v>
      </c>
      <c r="F320" s="40"/>
      <c r="G320" s="196" t="s">
        <v>675</v>
      </c>
      <c r="H320" s="42"/>
      <c r="I320" s="35">
        <v>13500000</v>
      </c>
      <c r="J320" s="35">
        <v>0</v>
      </c>
      <c r="K320" s="35">
        <f t="shared" si="3"/>
        <v>13500000</v>
      </c>
    </row>
    <row r="321" spans="1:11" x14ac:dyDescent="0.25">
      <c r="A321" s="37">
        <v>43361</v>
      </c>
      <c r="B321" s="197">
        <v>357</v>
      </c>
      <c r="C321" s="39">
        <v>1248</v>
      </c>
      <c r="D321" s="39">
        <v>1387</v>
      </c>
      <c r="E321" s="22" t="s">
        <v>1639</v>
      </c>
      <c r="F321" s="40"/>
      <c r="G321" s="196" t="s">
        <v>674</v>
      </c>
      <c r="H321" s="42"/>
      <c r="I321" s="35">
        <v>13500000</v>
      </c>
      <c r="J321" s="35">
        <v>0</v>
      </c>
      <c r="K321" s="35">
        <f t="shared" si="3"/>
        <v>13500000</v>
      </c>
    </row>
    <row r="322" spans="1:11" x14ac:dyDescent="0.25">
      <c r="A322" s="37">
        <v>43361</v>
      </c>
      <c r="B322" s="197">
        <v>351</v>
      </c>
      <c r="C322" s="39">
        <v>1237</v>
      </c>
      <c r="D322" s="39">
        <v>1388</v>
      </c>
      <c r="E322" s="22" t="s">
        <v>1634</v>
      </c>
      <c r="F322" s="40"/>
      <c r="G322" s="196" t="s">
        <v>669</v>
      </c>
      <c r="H322" s="42"/>
      <c r="I322" s="35">
        <v>13500000</v>
      </c>
      <c r="J322" s="35">
        <v>0</v>
      </c>
      <c r="K322" s="35">
        <f t="shared" si="3"/>
        <v>13500000</v>
      </c>
    </row>
    <row r="323" spans="1:11" x14ac:dyDescent="0.25">
      <c r="A323" s="37">
        <v>43361</v>
      </c>
      <c r="B323" s="197">
        <v>349</v>
      </c>
      <c r="C323" s="39">
        <v>1234</v>
      </c>
      <c r="D323" s="39">
        <v>1389</v>
      </c>
      <c r="E323" s="22" t="s">
        <v>1633</v>
      </c>
      <c r="F323" s="40"/>
      <c r="G323" s="196" t="s">
        <v>667</v>
      </c>
      <c r="H323" s="42"/>
      <c r="I323" s="35">
        <v>13500000</v>
      </c>
      <c r="J323" s="35">
        <v>0</v>
      </c>
      <c r="K323" s="35">
        <f t="shared" si="3"/>
        <v>13500000</v>
      </c>
    </row>
    <row r="324" spans="1:11" x14ac:dyDescent="0.25">
      <c r="A324" s="37">
        <v>43361</v>
      </c>
      <c r="B324" s="197">
        <v>352</v>
      </c>
      <c r="C324" s="39">
        <v>1233</v>
      </c>
      <c r="D324" s="39">
        <v>1390</v>
      </c>
      <c r="E324" s="22" t="s">
        <v>1632</v>
      </c>
      <c r="F324" s="40"/>
      <c r="G324" s="196" t="s">
        <v>670</v>
      </c>
      <c r="H324" s="42"/>
      <c r="I324" s="35">
        <v>13500000</v>
      </c>
      <c r="J324" s="35">
        <v>0</v>
      </c>
      <c r="K324" s="35">
        <f t="shared" si="3"/>
        <v>13500000</v>
      </c>
    </row>
    <row r="325" spans="1:11" x14ac:dyDescent="0.25">
      <c r="A325" s="37">
        <v>43361</v>
      </c>
      <c r="B325" s="197">
        <v>604</v>
      </c>
      <c r="C325" s="39">
        <v>1269</v>
      </c>
      <c r="D325" s="39">
        <v>1392</v>
      </c>
      <c r="E325" s="22" t="s">
        <v>1642</v>
      </c>
      <c r="F325" s="40"/>
      <c r="G325" s="196" t="s">
        <v>727</v>
      </c>
      <c r="H325" s="42"/>
      <c r="I325" s="35">
        <v>19250000</v>
      </c>
      <c r="J325" s="35">
        <v>0</v>
      </c>
      <c r="K325" s="35">
        <f t="shared" si="3"/>
        <v>19250000</v>
      </c>
    </row>
    <row r="326" spans="1:11" x14ac:dyDescent="0.25">
      <c r="A326" s="37">
        <v>43361</v>
      </c>
      <c r="B326" s="197">
        <v>356</v>
      </c>
      <c r="C326" s="39">
        <v>1243</v>
      </c>
      <c r="D326" s="39">
        <v>1394</v>
      </c>
      <c r="E326" s="22" t="s">
        <v>1636</v>
      </c>
      <c r="F326" s="40"/>
      <c r="G326" s="196" t="s">
        <v>679</v>
      </c>
      <c r="H326" s="42"/>
      <c r="I326" s="35">
        <v>13500000</v>
      </c>
      <c r="J326" s="35">
        <v>0</v>
      </c>
      <c r="K326" s="35">
        <f t="shared" si="3"/>
        <v>13500000</v>
      </c>
    </row>
    <row r="327" spans="1:11" x14ac:dyDescent="0.25">
      <c r="A327" s="37">
        <v>43362</v>
      </c>
      <c r="B327" s="197">
        <v>512</v>
      </c>
      <c r="C327" s="39">
        <v>1227</v>
      </c>
      <c r="D327" s="39">
        <v>1407</v>
      </c>
      <c r="E327" s="22" t="s">
        <v>1626</v>
      </c>
      <c r="F327" s="40"/>
      <c r="G327" s="196" t="s">
        <v>698</v>
      </c>
      <c r="H327" s="42"/>
      <c r="I327" s="35">
        <v>6013333</v>
      </c>
      <c r="J327" s="35">
        <v>0</v>
      </c>
      <c r="K327" s="35">
        <f t="shared" si="3"/>
        <v>6013333</v>
      </c>
    </row>
    <row r="328" spans="1:11" x14ac:dyDescent="0.25">
      <c r="A328" s="37">
        <v>43362</v>
      </c>
      <c r="B328" s="197">
        <v>522</v>
      </c>
      <c r="C328" s="39">
        <v>1266</v>
      </c>
      <c r="D328" s="39">
        <v>1412</v>
      </c>
      <c r="E328" s="22" t="s">
        <v>1641</v>
      </c>
      <c r="F328" s="40"/>
      <c r="G328" s="196" t="s">
        <v>733</v>
      </c>
      <c r="H328" s="42"/>
      <c r="I328" s="35">
        <v>10800000</v>
      </c>
      <c r="J328" s="35">
        <v>0</v>
      </c>
      <c r="K328" s="35">
        <f t="shared" si="3"/>
        <v>10800000</v>
      </c>
    </row>
    <row r="329" spans="1:11" x14ac:dyDescent="0.25">
      <c r="A329" s="37">
        <v>43363</v>
      </c>
      <c r="B329" s="197">
        <v>719</v>
      </c>
      <c r="C329" s="39">
        <v>1003</v>
      </c>
      <c r="D329" s="39">
        <v>1419</v>
      </c>
      <c r="E329" s="22" t="s">
        <v>750</v>
      </c>
      <c r="F329" s="40"/>
      <c r="G329" s="196" t="s">
        <v>1982</v>
      </c>
      <c r="H329" s="42"/>
      <c r="I329" s="35">
        <v>7000000</v>
      </c>
      <c r="J329" s="35">
        <v>0</v>
      </c>
      <c r="K329" s="35">
        <f t="shared" si="3"/>
        <v>7000000</v>
      </c>
    </row>
    <row r="330" spans="1:11" x14ac:dyDescent="0.25">
      <c r="A330" s="37">
        <v>43363</v>
      </c>
      <c r="B330" s="197">
        <v>517</v>
      </c>
      <c r="C330" s="39">
        <v>1308</v>
      </c>
      <c r="D330" s="39">
        <v>1420</v>
      </c>
      <c r="E330" s="22" t="s">
        <v>1981</v>
      </c>
      <c r="F330" s="40"/>
      <c r="G330" s="196" t="s">
        <v>709</v>
      </c>
      <c r="H330" s="42"/>
      <c r="I330" s="35">
        <v>12300000</v>
      </c>
      <c r="J330" s="35">
        <v>0</v>
      </c>
      <c r="K330" s="35">
        <f t="shared" ref="K330:K335" si="4">+I330-J330</f>
        <v>12300000</v>
      </c>
    </row>
    <row r="331" spans="1:11" x14ac:dyDescent="0.25">
      <c r="A331" s="37">
        <v>43363</v>
      </c>
      <c r="B331" s="197">
        <v>642</v>
      </c>
      <c r="C331" s="39">
        <v>1116</v>
      </c>
      <c r="D331" s="39">
        <v>1424</v>
      </c>
      <c r="E331" s="22" t="s">
        <v>1603</v>
      </c>
      <c r="F331" s="40"/>
      <c r="G331" s="196" t="s">
        <v>735</v>
      </c>
      <c r="H331" s="42"/>
      <c r="I331" s="35">
        <v>6086667</v>
      </c>
      <c r="J331" s="35">
        <v>0</v>
      </c>
      <c r="K331" s="35">
        <f t="shared" si="4"/>
        <v>6086667</v>
      </c>
    </row>
    <row r="332" spans="1:11" x14ac:dyDescent="0.25">
      <c r="A332" s="37">
        <v>43363</v>
      </c>
      <c r="B332" s="197">
        <v>438</v>
      </c>
      <c r="C332" s="39">
        <v>1215</v>
      </c>
      <c r="D332" s="39">
        <v>1425</v>
      </c>
      <c r="E332" s="22" t="s">
        <v>1614</v>
      </c>
      <c r="F332" s="40"/>
      <c r="G332" s="196" t="s">
        <v>693</v>
      </c>
      <c r="H332" s="42"/>
      <c r="I332" s="35">
        <v>10585000</v>
      </c>
      <c r="J332" s="35">
        <v>0</v>
      </c>
      <c r="K332" s="35">
        <f t="shared" si="4"/>
        <v>10585000</v>
      </c>
    </row>
    <row r="333" spans="1:11" x14ac:dyDescent="0.25">
      <c r="A333" s="37">
        <v>43363</v>
      </c>
      <c r="B333" s="197">
        <v>536</v>
      </c>
      <c r="C333" s="39">
        <v>1228</v>
      </c>
      <c r="D333" s="39">
        <v>1432</v>
      </c>
      <c r="E333" s="22" t="s">
        <v>1627</v>
      </c>
      <c r="F333" s="40"/>
      <c r="G333" s="196" t="s">
        <v>723</v>
      </c>
      <c r="H333" s="42"/>
      <c r="I333" s="35">
        <v>9566667</v>
      </c>
      <c r="J333" s="35">
        <v>0</v>
      </c>
      <c r="K333" s="35">
        <f t="shared" si="4"/>
        <v>9566667</v>
      </c>
    </row>
    <row r="334" spans="1:11" x14ac:dyDescent="0.25">
      <c r="A334" s="37">
        <v>43363</v>
      </c>
      <c r="B334" s="197">
        <v>498</v>
      </c>
      <c r="C334" s="39">
        <v>1182</v>
      </c>
      <c r="D334" s="39">
        <v>1434</v>
      </c>
      <c r="E334" s="22" t="s">
        <v>1612</v>
      </c>
      <c r="F334" s="40"/>
      <c r="G334" s="196" t="s">
        <v>712</v>
      </c>
      <c r="H334" s="42"/>
      <c r="I334" s="35">
        <v>12846667</v>
      </c>
      <c r="J334" s="35">
        <v>0</v>
      </c>
      <c r="K334" s="35">
        <f t="shared" si="4"/>
        <v>12846667</v>
      </c>
    </row>
    <row r="335" spans="1:11" x14ac:dyDescent="0.25">
      <c r="A335" s="37">
        <v>43363</v>
      </c>
      <c r="B335" s="197">
        <v>521</v>
      </c>
      <c r="C335" s="39">
        <v>1170</v>
      </c>
      <c r="D335" s="39">
        <v>1436</v>
      </c>
      <c r="E335" s="22" t="s">
        <v>1606</v>
      </c>
      <c r="F335" s="40"/>
      <c r="G335" s="196" t="s">
        <v>702</v>
      </c>
      <c r="H335" s="42"/>
      <c r="I335" s="35">
        <v>11066667</v>
      </c>
      <c r="J335" s="35">
        <v>0</v>
      </c>
      <c r="K335" s="35">
        <f t="shared" si="4"/>
        <v>11066667</v>
      </c>
    </row>
    <row r="336" spans="1:11" x14ac:dyDescent="0.25">
      <c r="A336" s="37">
        <v>43363</v>
      </c>
      <c r="B336" s="197">
        <v>531</v>
      </c>
      <c r="C336" s="39">
        <v>1212</v>
      </c>
      <c r="D336" s="39">
        <v>1439</v>
      </c>
      <c r="E336" s="22" t="s">
        <v>1613</v>
      </c>
      <c r="F336" s="40"/>
      <c r="G336" s="200" t="s">
        <v>711</v>
      </c>
      <c r="H336" s="42"/>
      <c r="I336" s="35">
        <v>10933333</v>
      </c>
      <c r="J336" s="35">
        <v>0</v>
      </c>
      <c r="K336" s="35">
        <f t="shared" ref="K336:K355" si="5">+I336-J336</f>
        <v>10933333</v>
      </c>
    </row>
    <row r="337" spans="1:11" x14ac:dyDescent="0.25">
      <c r="A337" s="37">
        <v>43363</v>
      </c>
      <c r="B337" s="197">
        <v>505</v>
      </c>
      <c r="C337" s="39">
        <v>1230</v>
      </c>
      <c r="D337" s="39">
        <v>1442</v>
      </c>
      <c r="E337" s="22" t="s">
        <v>1629</v>
      </c>
      <c r="F337" s="40"/>
      <c r="G337" s="200" t="s">
        <v>700</v>
      </c>
      <c r="H337" s="42"/>
      <c r="I337" s="35">
        <v>12450000</v>
      </c>
      <c r="J337" s="35">
        <v>0</v>
      </c>
      <c r="K337" s="35">
        <f t="shared" si="5"/>
        <v>12450000</v>
      </c>
    </row>
    <row r="338" spans="1:11" x14ac:dyDescent="0.25">
      <c r="A338" s="37">
        <v>43364</v>
      </c>
      <c r="B338" s="197">
        <v>499</v>
      </c>
      <c r="C338" s="39">
        <v>1326</v>
      </c>
      <c r="D338" s="39">
        <v>1452</v>
      </c>
      <c r="E338" s="22" t="s">
        <v>1989</v>
      </c>
      <c r="F338" s="40"/>
      <c r="G338" s="200" t="s">
        <v>724</v>
      </c>
      <c r="H338" s="42"/>
      <c r="I338" s="35">
        <v>5200000</v>
      </c>
      <c r="J338" s="35">
        <v>0</v>
      </c>
      <c r="K338" s="35">
        <f t="shared" si="5"/>
        <v>5200000</v>
      </c>
    </row>
    <row r="339" spans="1:11" x14ac:dyDescent="0.25">
      <c r="A339" s="37">
        <v>43364</v>
      </c>
      <c r="B339" s="197">
        <v>570</v>
      </c>
      <c r="C339" s="39">
        <v>1284</v>
      </c>
      <c r="D339" s="39">
        <v>1453</v>
      </c>
      <c r="E339" s="22" t="s">
        <v>1983</v>
      </c>
      <c r="F339" s="40"/>
      <c r="G339" s="200" t="s">
        <v>730</v>
      </c>
      <c r="H339" s="42"/>
      <c r="I339" s="35">
        <v>13497300</v>
      </c>
      <c r="J339" s="35">
        <v>0</v>
      </c>
      <c r="K339" s="35">
        <f t="shared" si="5"/>
        <v>13497300</v>
      </c>
    </row>
    <row r="340" spans="1:11" x14ac:dyDescent="0.25">
      <c r="A340" s="37">
        <v>43364</v>
      </c>
      <c r="B340" s="197">
        <v>569</v>
      </c>
      <c r="C340" s="39">
        <v>1287</v>
      </c>
      <c r="D340" s="39">
        <v>1455</v>
      </c>
      <c r="E340" s="22" t="s">
        <v>1986</v>
      </c>
      <c r="F340" s="40"/>
      <c r="G340" s="200" t="s">
        <v>734</v>
      </c>
      <c r="H340" s="42"/>
      <c r="I340" s="35">
        <v>13497300</v>
      </c>
      <c r="J340" s="35">
        <v>0</v>
      </c>
      <c r="K340" s="35">
        <f t="shared" si="5"/>
        <v>13497300</v>
      </c>
    </row>
    <row r="341" spans="1:11" x14ac:dyDescent="0.25">
      <c r="A341" s="37">
        <v>43364</v>
      </c>
      <c r="B341" s="197">
        <v>572</v>
      </c>
      <c r="C341" s="39">
        <v>1288</v>
      </c>
      <c r="D341" s="39">
        <v>1457</v>
      </c>
      <c r="E341" s="22" t="s">
        <v>1987</v>
      </c>
      <c r="F341" s="40"/>
      <c r="G341" s="200" t="s">
        <v>720</v>
      </c>
      <c r="H341" s="42"/>
      <c r="I341" s="35">
        <v>13497300</v>
      </c>
      <c r="J341" s="35">
        <v>0</v>
      </c>
      <c r="K341" s="35">
        <f t="shared" si="5"/>
        <v>13497300</v>
      </c>
    </row>
    <row r="342" spans="1:11" x14ac:dyDescent="0.25">
      <c r="A342" s="37">
        <v>43364</v>
      </c>
      <c r="B342" s="197">
        <v>638</v>
      </c>
      <c r="C342" s="39">
        <v>1286</v>
      </c>
      <c r="D342" s="39">
        <v>1458</v>
      </c>
      <c r="E342" s="22" t="s">
        <v>1985</v>
      </c>
      <c r="F342" s="40"/>
      <c r="G342" s="200" t="s">
        <v>740</v>
      </c>
      <c r="H342" s="42"/>
      <c r="I342" s="35">
        <v>6115500</v>
      </c>
      <c r="J342" s="35">
        <v>0</v>
      </c>
      <c r="K342" s="35">
        <f t="shared" si="5"/>
        <v>6115500</v>
      </c>
    </row>
    <row r="343" spans="1:11" x14ac:dyDescent="0.25">
      <c r="A343" s="37">
        <v>43364</v>
      </c>
      <c r="B343" s="197">
        <v>574</v>
      </c>
      <c r="C343" s="39">
        <v>1285</v>
      </c>
      <c r="D343" s="39">
        <v>1459</v>
      </c>
      <c r="E343" s="22" t="s">
        <v>1984</v>
      </c>
      <c r="F343" s="40"/>
      <c r="G343" s="200" t="s">
        <v>722</v>
      </c>
      <c r="H343" s="42"/>
      <c r="I343" s="35">
        <v>13330667</v>
      </c>
      <c r="J343" s="35">
        <v>0</v>
      </c>
      <c r="K343" s="35">
        <f t="shared" si="5"/>
        <v>13330667</v>
      </c>
    </row>
    <row r="344" spans="1:11" x14ac:dyDescent="0.25">
      <c r="A344" s="37">
        <v>43364</v>
      </c>
      <c r="B344" s="197">
        <v>528</v>
      </c>
      <c r="C344" s="39">
        <v>1290</v>
      </c>
      <c r="D344" s="39">
        <v>1460</v>
      </c>
      <c r="E344" s="22" t="s">
        <v>1988</v>
      </c>
      <c r="F344" s="40"/>
      <c r="G344" s="200" t="s">
        <v>714</v>
      </c>
      <c r="H344" s="42"/>
      <c r="I344" s="35">
        <v>5866667</v>
      </c>
      <c r="J344" s="35">
        <v>0</v>
      </c>
      <c r="K344" s="35">
        <f t="shared" si="5"/>
        <v>5866667</v>
      </c>
    </row>
    <row r="345" spans="1:11" x14ac:dyDescent="0.25">
      <c r="A345" s="37">
        <v>43364</v>
      </c>
      <c r="B345" s="197">
        <v>476</v>
      </c>
      <c r="C345" s="39">
        <v>1098</v>
      </c>
      <c r="D345" s="39">
        <v>1461</v>
      </c>
      <c r="E345" s="22" t="s">
        <v>1599</v>
      </c>
      <c r="F345" s="40"/>
      <c r="G345" s="200" t="s">
        <v>705</v>
      </c>
      <c r="H345" s="42"/>
      <c r="I345" s="35">
        <v>10679133</v>
      </c>
      <c r="J345" s="35">
        <v>0</v>
      </c>
      <c r="K345" s="35">
        <f t="shared" si="5"/>
        <v>10679133</v>
      </c>
    </row>
    <row r="346" spans="1:11" x14ac:dyDescent="0.25">
      <c r="A346" s="37">
        <v>43364</v>
      </c>
      <c r="B346" s="197">
        <v>585</v>
      </c>
      <c r="C346" s="39">
        <v>1100</v>
      </c>
      <c r="D346" s="39">
        <v>1462</v>
      </c>
      <c r="E346" s="22" t="s">
        <v>1600</v>
      </c>
      <c r="F346" s="40"/>
      <c r="G346" s="200" t="s">
        <v>725</v>
      </c>
      <c r="H346" s="42"/>
      <c r="I346" s="35">
        <v>6086667</v>
      </c>
      <c r="J346" s="35">
        <v>0</v>
      </c>
      <c r="K346" s="35">
        <f t="shared" si="5"/>
        <v>6086667</v>
      </c>
    </row>
    <row r="347" spans="1:11" x14ac:dyDescent="0.25">
      <c r="A347" s="37">
        <v>43364</v>
      </c>
      <c r="B347" s="197">
        <v>513</v>
      </c>
      <c r="C347" s="39">
        <v>1057</v>
      </c>
      <c r="D347" s="39">
        <v>1464</v>
      </c>
      <c r="E347" s="22" t="s">
        <v>1597</v>
      </c>
      <c r="F347" s="40"/>
      <c r="G347" s="200" t="s">
        <v>701</v>
      </c>
      <c r="H347" s="42"/>
      <c r="I347" s="35">
        <v>12000000</v>
      </c>
      <c r="J347" s="35">
        <v>0</v>
      </c>
      <c r="K347" s="35">
        <f t="shared" si="5"/>
        <v>12000000</v>
      </c>
    </row>
    <row r="348" spans="1:11" x14ac:dyDescent="0.25">
      <c r="A348" s="37">
        <v>43364</v>
      </c>
      <c r="B348" s="197">
        <v>263</v>
      </c>
      <c r="C348" s="39">
        <v>1265</v>
      </c>
      <c r="D348" s="39">
        <v>1466</v>
      </c>
      <c r="E348" s="22" t="s">
        <v>1640</v>
      </c>
      <c r="F348" s="40"/>
      <c r="G348" s="200" t="s">
        <v>684</v>
      </c>
      <c r="H348" s="42"/>
      <c r="I348" s="35">
        <v>9000000</v>
      </c>
      <c r="J348" s="35">
        <v>0</v>
      </c>
      <c r="K348" s="35">
        <f t="shared" si="5"/>
        <v>9000000</v>
      </c>
    </row>
    <row r="349" spans="1:11" x14ac:dyDescent="0.25">
      <c r="A349" s="37">
        <v>43367</v>
      </c>
      <c r="B349" s="197" t="s">
        <v>2024</v>
      </c>
      <c r="C349" s="39">
        <v>239</v>
      </c>
      <c r="D349" s="39">
        <v>1483</v>
      </c>
      <c r="E349" s="22" t="s">
        <v>2019</v>
      </c>
      <c r="F349" s="40"/>
      <c r="G349" s="200" t="s">
        <v>124</v>
      </c>
      <c r="H349" s="42"/>
      <c r="I349" s="35">
        <v>193800</v>
      </c>
      <c r="J349" s="35">
        <v>193800</v>
      </c>
      <c r="K349" s="35">
        <f t="shared" si="5"/>
        <v>0</v>
      </c>
    </row>
    <row r="350" spans="1:11" x14ac:dyDescent="0.25">
      <c r="A350" s="37">
        <v>43367</v>
      </c>
      <c r="B350" s="197">
        <v>518</v>
      </c>
      <c r="C350" s="39">
        <v>1345</v>
      </c>
      <c r="D350" s="39">
        <v>1484</v>
      </c>
      <c r="E350" s="22" t="s">
        <v>2020</v>
      </c>
      <c r="F350" s="40"/>
      <c r="G350" s="200" t="s">
        <v>728</v>
      </c>
      <c r="H350" s="42"/>
      <c r="I350" s="35">
        <v>13663933</v>
      </c>
      <c r="J350" s="35">
        <v>0</v>
      </c>
      <c r="K350" s="35">
        <f t="shared" si="5"/>
        <v>13663933</v>
      </c>
    </row>
    <row r="351" spans="1:11" x14ac:dyDescent="0.25">
      <c r="A351" s="37">
        <v>43367</v>
      </c>
      <c r="B351" s="197" t="s">
        <v>2025</v>
      </c>
      <c r="C351" s="39">
        <v>239</v>
      </c>
      <c r="D351" s="39">
        <v>1486</v>
      </c>
      <c r="E351" s="22" t="s">
        <v>2021</v>
      </c>
      <c r="F351" s="40"/>
      <c r="G351" s="200" t="s">
        <v>2028</v>
      </c>
      <c r="H351" s="42"/>
      <c r="I351" s="35">
        <v>68100</v>
      </c>
      <c r="J351" s="35">
        <v>68100</v>
      </c>
      <c r="K351" s="35">
        <f t="shared" si="5"/>
        <v>0</v>
      </c>
    </row>
    <row r="352" spans="1:11" x14ac:dyDescent="0.25">
      <c r="A352" s="37">
        <v>43367</v>
      </c>
      <c r="B352" s="197" t="s">
        <v>2026</v>
      </c>
      <c r="C352" s="39">
        <v>239</v>
      </c>
      <c r="D352" s="39">
        <v>1487</v>
      </c>
      <c r="E352" s="22" t="s">
        <v>2022</v>
      </c>
      <c r="F352" s="40"/>
      <c r="G352" s="200" t="s">
        <v>1594</v>
      </c>
      <c r="H352" s="42"/>
      <c r="I352" s="35">
        <v>381628</v>
      </c>
      <c r="J352" s="35">
        <v>381628</v>
      </c>
      <c r="K352" s="35">
        <f t="shared" si="5"/>
        <v>0</v>
      </c>
    </row>
    <row r="353" spans="1:11" x14ac:dyDescent="0.25">
      <c r="A353" s="37">
        <v>43367</v>
      </c>
      <c r="B353" s="197" t="s">
        <v>2027</v>
      </c>
      <c r="C353" s="39">
        <v>239</v>
      </c>
      <c r="D353" s="39">
        <v>1488</v>
      </c>
      <c r="E353" s="22" t="s">
        <v>2023</v>
      </c>
      <c r="F353" s="40"/>
      <c r="G353" s="200" t="s">
        <v>1594</v>
      </c>
      <c r="H353" s="42"/>
      <c r="I353" s="35">
        <v>391620</v>
      </c>
      <c r="J353" s="35">
        <v>391620</v>
      </c>
      <c r="K353" s="35">
        <f t="shared" si="5"/>
        <v>0</v>
      </c>
    </row>
    <row r="354" spans="1:11" x14ac:dyDescent="0.25">
      <c r="A354" s="37">
        <v>43371</v>
      </c>
      <c r="B354" s="197">
        <v>524</v>
      </c>
      <c r="C354" s="39">
        <v>1171</v>
      </c>
      <c r="D354" s="39">
        <v>1500</v>
      </c>
      <c r="E354" s="22" t="s">
        <v>1607</v>
      </c>
      <c r="F354" s="40"/>
      <c r="G354" s="202" t="s">
        <v>703</v>
      </c>
      <c r="H354" s="42"/>
      <c r="I354" s="35">
        <v>11066667</v>
      </c>
      <c r="J354" s="35">
        <v>0</v>
      </c>
      <c r="K354" s="35">
        <f t="shared" si="5"/>
        <v>11066667</v>
      </c>
    </row>
    <row r="355" spans="1:11" x14ac:dyDescent="0.25">
      <c r="A355" s="37">
        <v>43371</v>
      </c>
      <c r="B355" s="197">
        <v>519</v>
      </c>
      <c r="C355" s="39">
        <v>1370</v>
      </c>
      <c r="D355" s="39">
        <v>1502</v>
      </c>
      <c r="E355" s="22" t="s">
        <v>2054</v>
      </c>
      <c r="F355" s="40"/>
      <c r="G355" s="202" t="s">
        <v>710</v>
      </c>
      <c r="H355" s="42"/>
      <c r="I355" s="35">
        <v>2800000</v>
      </c>
      <c r="J355" s="35">
        <v>0</v>
      </c>
      <c r="K355" s="35">
        <f t="shared" si="5"/>
        <v>2800000</v>
      </c>
    </row>
    <row r="356" spans="1:11" x14ac:dyDescent="0.25">
      <c r="A356" s="37"/>
      <c r="B356" s="197"/>
      <c r="C356" s="39"/>
      <c r="D356" s="39"/>
      <c r="E356" s="22"/>
      <c r="F356" s="40"/>
      <c r="G356" s="200"/>
      <c r="H356" s="42"/>
      <c r="I356" s="35"/>
      <c r="J356" s="35"/>
      <c r="K356" s="35"/>
    </row>
    <row r="357" spans="1:11" x14ac:dyDescent="0.25">
      <c r="A357" s="37"/>
      <c r="B357" s="197"/>
      <c r="C357" s="39"/>
      <c r="D357" s="39"/>
      <c r="E357" s="22"/>
      <c r="F357" s="40"/>
      <c r="G357" s="200"/>
      <c r="H357" s="42"/>
      <c r="I357" s="35"/>
      <c r="J357" s="35"/>
      <c r="K357" s="35"/>
    </row>
    <row r="358" spans="1:11" x14ac:dyDescent="0.25">
      <c r="A358" s="25"/>
      <c r="B358" s="26"/>
      <c r="C358" s="26"/>
      <c r="D358" s="26"/>
      <c r="E358" s="26"/>
      <c r="F358" s="26"/>
      <c r="G358" s="203" t="s">
        <v>22</v>
      </c>
      <c r="H358" s="204"/>
      <c r="I358" s="44">
        <f>SUM(I23:I357)</f>
        <v>9899045954</v>
      </c>
      <c r="J358" s="44">
        <f>SUM(J23:J357)</f>
        <v>6795869417</v>
      </c>
      <c r="K358" s="44">
        <f>SUM(K23:K357)</f>
        <v>3103176537</v>
      </c>
    </row>
    <row r="359" spans="1:11" ht="12.75" customHeight="1" x14ac:dyDescent="0.25">
      <c r="A359" s="25"/>
      <c r="B359" s="26"/>
      <c r="C359" s="26"/>
      <c r="D359" s="26"/>
      <c r="E359" s="26"/>
      <c r="F359" s="26"/>
      <c r="G359" s="26"/>
      <c r="H359" s="26"/>
      <c r="I359" s="30"/>
      <c r="J359" s="53"/>
      <c r="K359" s="31"/>
    </row>
    <row r="360" spans="1:11" ht="24.95" customHeight="1" x14ac:dyDescent="0.25">
      <c r="A360" s="149" t="s">
        <v>29</v>
      </c>
      <c r="B360" s="150" t="s">
        <v>23</v>
      </c>
      <c r="C360" s="149" t="s">
        <v>9</v>
      </c>
      <c r="D360" s="151" t="s">
        <v>0</v>
      </c>
      <c r="E360" s="149" t="s">
        <v>18</v>
      </c>
      <c r="F360" s="149" t="s">
        <v>25</v>
      </c>
      <c r="G360" s="149" t="s">
        <v>19</v>
      </c>
      <c r="H360" s="149" t="s">
        <v>30</v>
      </c>
      <c r="I360" s="149" t="s">
        <v>15</v>
      </c>
      <c r="J360" s="149" t="s">
        <v>31</v>
      </c>
      <c r="K360" s="149" t="s">
        <v>6</v>
      </c>
    </row>
    <row r="361" spans="1:11" ht="24.95" customHeight="1" x14ac:dyDescent="0.25">
      <c r="A361" s="152">
        <v>8900000000</v>
      </c>
      <c r="B361" s="152">
        <v>1900000000</v>
      </c>
      <c r="C361" s="152">
        <v>0</v>
      </c>
      <c r="D361" s="153">
        <f>+A361+B361-C361</f>
        <v>10800000000</v>
      </c>
      <c r="E361" s="153">
        <f>+I358</f>
        <v>9899045954</v>
      </c>
      <c r="F361" s="154">
        <f>+E361/D361</f>
        <v>0.91657832907407411</v>
      </c>
      <c r="G361" s="153">
        <f>+I19</f>
        <v>314904490</v>
      </c>
      <c r="H361" s="153">
        <f>+D361-E361-G361</f>
        <v>586049556</v>
      </c>
      <c r="I361" s="153">
        <f>+J358</f>
        <v>6795869417</v>
      </c>
      <c r="J361" s="154">
        <f>+I361/D361</f>
        <v>0.62924716824074078</v>
      </c>
      <c r="K361" s="153">
        <f>+K358</f>
        <v>3103176537</v>
      </c>
    </row>
    <row r="362" spans="1:11" x14ac:dyDescent="0.25">
      <c r="A362" s="155">
        <v>1</v>
      </c>
      <c r="B362" s="155">
        <v>2</v>
      </c>
      <c r="C362" s="155">
        <v>3</v>
      </c>
      <c r="D362" s="155" t="s">
        <v>5</v>
      </c>
      <c r="E362" s="155">
        <v>5</v>
      </c>
      <c r="F362" s="155" t="s">
        <v>21</v>
      </c>
      <c r="G362" s="155">
        <v>7</v>
      </c>
      <c r="H362" s="155" t="s">
        <v>12</v>
      </c>
      <c r="I362" s="155">
        <v>9</v>
      </c>
      <c r="J362" s="155" t="s">
        <v>33</v>
      </c>
      <c r="K362" s="155" t="s">
        <v>34</v>
      </c>
    </row>
    <row r="364" spans="1:11" x14ac:dyDescent="0.25">
      <c r="B364" s="113"/>
      <c r="I364" s="113"/>
    </row>
    <row r="367" spans="1:11" x14ac:dyDescent="0.25">
      <c r="E367" s="113"/>
    </row>
  </sheetData>
  <mergeCells count="15">
    <mergeCell ref="A6:A7"/>
    <mergeCell ref="B6:B7"/>
    <mergeCell ref="D6:D7"/>
    <mergeCell ref="E6:H6"/>
    <mergeCell ref="I6:I7"/>
    <mergeCell ref="J6:K7"/>
    <mergeCell ref="E7:H7"/>
    <mergeCell ref="G358:H358"/>
    <mergeCell ref="G19:H19"/>
    <mergeCell ref="A21:A22"/>
    <mergeCell ref="E21:H21"/>
    <mergeCell ref="I21:I22"/>
    <mergeCell ref="J21:J22"/>
    <mergeCell ref="E22:F22"/>
    <mergeCell ref="G22:H22"/>
  </mergeCells>
  <printOptions horizontalCentered="1"/>
  <pageMargins left="0.19685039370078741" right="0.19685039370078741" top="0.39370078740157483" bottom="0.39370078740157483" header="0" footer="0"/>
  <pageSetup scale="80" orientation="landscape" horizontalDpi="4294967293" r:id="rId1"/>
  <headerFooter>
    <oddHeader>&amp;R&amp;D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367"/>
  <sheetViews>
    <sheetView topLeftCell="A349" zoomScaleNormal="100" workbookViewId="0">
      <selection activeCell="I11" sqref="I11"/>
    </sheetView>
  </sheetViews>
  <sheetFormatPr baseColWidth="10" defaultRowHeight="15" x14ac:dyDescent="0.25"/>
  <cols>
    <col min="1" max="4" width="14.7109375" style="3" customWidth="1"/>
    <col min="5" max="5" width="15.7109375" style="3" customWidth="1"/>
    <col min="6" max="6" width="14.7109375" style="3" customWidth="1"/>
    <col min="7" max="11" width="15.7109375" style="3" customWidth="1"/>
    <col min="12" max="16384" width="11.42578125" style="3"/>
  </cols>
  <sheetData>
    <row r="1" spans="1:11" ht="12.75" customHeight="1" x14ac:dyDescent="0.25">
      <c r="A1" s="1" t="s">
        <v>32</v>
      </c>
      <c r="B1" s="1"/>
      <c r="C1" s="1"/>
      <c r="D1" s="1"/>
      <c r="E1" s="2"/>
      <c r="F1" s="1"/>
      <c r="G1" s="2"/>
      <c r="H1" s="2"/>
      <c r="I1" s="2"/>
      <c r="J1" s="2"/>
      <c r="K1" s="2"/>
    </row>
    <row r="2" spans="1:11" ht="12.75" customHeight="1" x14ac:dyDescent="0.25">
      <c r="A2" s="2"/>
      <c r="B2" s="2"/>
      <c r="C2" s="2"/>
      <c r="D2" s="2"/>
      <c r="E2" s="2"/>
      <c r="F2" s="2"/>
      <c r="G2" s="2"/>
      <c r="H2" s="2"/>
      <c r="I2" s="2"/>
      <c r="J2" s="2"/>
      <c r="K2" s="4"/>
    </row>
    <row r="3" spans="1:11" ht="15" customHeight="1" x14ac:dyDescent="0.25">
      <c r="A3" s="142">
        <v>1128</v>
      </c>
      <c r="B3" s="143" t="s">
        <v>42</v>
      </c>
      <c r="C3" s="144"/>
      <c r="D3" s="144"/>
      <c r="E3" s="145"/>
      <c r="F3" s="146"/>
      <c r="G3" s="146"/>
      <c r="H3" s="146"/>
      <c r="I3" s="146"/>
      <c r="J3" s="147"/>
      <c r="K3" s="147"/>
    </row>
    <row r="4" spans="1:11" ht="15" customHeight="1" x14ac:dyDescent="0.25">
      <c r="A4" s="142" t="s">
        <v>41</v>
      </c>
      <c r="B4" s="143" t="s">
        <v>43</v>
      </c>
      <c r="C4" s="144"/>
      <c r="D4" s="144"/>
      <c r="E4" s="145"/>
      <c r="F4" s="146"/>
      <c r="G4" s="146"/>
      <c r="H4" s="146"/>
      <c r="I4" s="146"/>
      <c r="J4" s="147"/>
      <c r="K4" s="147" t="s">
        <v>1965</v>
      </c>
    </row>
    <row r="5" spans="1:11" ht="12.75" customHeight="1" x14ac:dyDescent="0.25">
      <c r="A5" s="5"/>
      <c r="B5" s="5"/>
      <c r="C5" s="5"/>
      <c r="D5" s="5"/>
      <c r="E5" s="5"/>
      <c r="F5" s="5"/>
      <c r="G5" s="5"/>
      <c r="H5" s="5"/>
      <c r="I5" s="5"/>
      <c r="J5" s="5"/>
      <c r="K5" s="6"/>
    </row>
    <row r="6" spans="1:11" x14ac:dyDescent="0.25">
      <c r="A6" s="205" t="s">
        <v>7</v>
      </c>
      <c r="B6" s="210" t="s">
        <v>35</v>
      </c>
      <c r="C6" s="49"/>
      <c r="D6" s="205" t="s">
        <v>20</v>
      </c>
      <c r="E6" s="207" t="s">
        <v>19</v>
      </c>
      <c r="F6" s="208"/>
      <c r="G6" s="208"/>
      <c r="H6" s="209"/>
      <c r="I6" s="205" t="s">
        <v>10</v>
      </c>
      <c r="J6" s="212" t="s">
        <v>28</v>
      </c>
      <c r="K6" s="213"/>
    </row>
    <row r="7" spans="1:11" x14ac:dyDescent="0.25">
      <c r="A7" s="206"/>
      <c r="B7" s="211"/>
      <c r="C7" s="50"/>
      <c r="D7" s="206"/>
      <c r="E7" s="207" t="s">
        <v>4</v>
      </c>
      <c r="F7" s="208"/>
      <c r="G7" s="208"/>
      <c r="H7" s="209"/>
      <c r="I7" s="206"/>
      <c r="J7" s="214"/>
      <c r="K7" s="215"/>
    </row>
    <row r="8" spans="1:11" ht="15" customHeight="1" x14ac:dyDescent="0.25">
      <c r="A8" s="33"/>
      <c r="B8" s="10"/>
      <c r="C8" s="48"/>
      <c r="D8" s="24"/>
      <c r="E8" s="128"/>
      <c r="F8" s="17"/>
      <c r="G8" s="18"/>
      <c r="H8" s="19"/>
      <c r="I8" s="35"/>
      <c r="J8" s="109"/>
      <c r="K8" s="54"/>
    </row>
    <row r="9" spans="1:11" ht="15" customHeight="1" x14ac:dyDescent="0.25">
      <c r="A9" s="33">
        <v>43187</v>
      </c>
      <c r="B9" s="10" t="s">
        <v>74</v>
      </c>
      <c r="C9" s="48"/>
      <c r="D9" s="24">
        <v>755</v>
      </c>
      <c r="E9" s="128" t="s">
        <v>1315</v>
      </c>
      <c r="F9" s="17"/>
      <c r="G9" s="18"/>
      <c r="H9" s="19"/>
      <c r="I9" s="35">
        <v>624900</v>
      </c>
      <c r="J9" s="109" t="s">
        <v>443</v>
      </c>
      <c r="K9" s="54"/>
    </row>
    <row r="10" spans="1:11" ht="15" customHeight="1" x14ac:dyDescent="0.25">
      <c r="A10" s="33">
        <v>43353</v>
      </c>
      <c r="B10" s="10" t="s">
        <v>74</v>
      </c>
      <c r="C10" s="48"/>
      <c r="D10" s="24">
        <v>1132</v>
      </c>
      <c r="E10" s="128" t="s">
        <v>1712</v>
      </c>
      <c r="F10" s="17"/>
      <c r="G10" s="18"/>
      <c r="H10" s="19"/>
      <c r="I10" s="35">
        <v>15546667</v>
      </c>
      <c r="J10" s="109"/>
      <c r="K10" s="54"/>
    </row>
    <row r="11" spans="1:11" ht="15" customHeight="1" x14ac:dyDescent="0.25">
      <c r="A11" s="33">
        <v>43368</v>
      </c>
      <c r="B11" s="10" t="s">
        <v>74</v>
      </c>
      <c r="C11" s="48"/>
      <c r="D11" s="24">
        <v>1355</v>
      </c>
      <c r="E11" s="128" t="s">
        <v>2060</v>
      </c>
      <c r="F11" s="17"/>
      <c r="G11" s="18"/>
      <c r="H11" s="19"/>
      <c r="I11" s="35">
        <v>8000000</v>
      </c>
      <c r="J11" s="109"/>
      <c r="K11" s="54"/>
    </row>
    <row r="12" spans="1:11" ht="15" customHeight="1" x14ac:dyDescent="0.25">
      <c r="A12" s="33">
        <v>43368</v>
      </c>
      <c r="B12" s="10" t="s">
        <v>74</v>
      </c>
      <c r="C12" s="48"/>
      <c r="D12" s="24">
        <v>1356</v>
      </c>
      <c r="E12" s="128" t="s">
        <v>927</v>
      </c>
      <c r="F12" s="17"/>
      <c r="G12" s="18"/>
      <c r="H12" s="19"/>
      <c r="I12" s="35">
        <v>10158000</v>
      </c>
      <c r="J12" s="109"/>
      <c r="K12" s="54"/>
    </row>
    <row r="13" spans="1:11" ht="12.75" customHeight="1" x14ac:dyDescent="0.25">
      <c r="A13" s="15"/>
      <c r="B13" s="22"/>
      <c r="C13" s="23"/>
      <c r="D13" s="24"/>
      <c r="E13" s="10"/>
      <c r="F13" s="17"/>
      <c r="G13" s="17"/>
      <c r="H13" s="16"/>
      <c r="I13" s="35"/>
      <c r="J13" s="21"/>
      <c r="K13" s="19"/>
    </row>
    <row r="14" spans="1:11" x14ac:dyDescent="0.25">
      <c r="A14" s="25"/>
      <c r="B14" s="26"/>
      <c r="C14" s="26"/>
      <c r="D14" s="26"/>
      <c r="E14" s="26"/>
      <c r="F14" s="26"/>
      <c r="G14" s="203" t="s">
        <v>22</v>
      </c>
      <c r="H14" s="204"/>
      <c r="I14" s="27">
        <f>SUM(I8:I13)</f>
        <v>34329567</v>
      </c>
      <c r="J14" s="28"/>
      <c r="K14" s="29"/>
    </row>
    <row r="15" spans="1:11" ht="12.75" customHeight="1" x14ac:dyDescent="0.25">
      <c r="A15" s="25"/>
      <c r="B15" s="26"/>
      <c r="C15" s="26"/>
      <c r="D15" s="26"/>
      <c r="E15" s="26"/>
      <c r="F15" s="26"/>
      <c r="G15" s="26"/>
      <c r="H15" s="26"/>
      <c r="I15" s="30"/>
      <c r="J15" s="30"/>
      <c r="K15" s="31"/>
    </row>
    <row r="16" spans="1:11" x14ac:dyDescent="0.25">
      <c r="A16" s="205" t="s">
        <v>7</v>
      </c>
      <c r="B16" s="45" t="s">
        <v>16</v>
      </c>
      <c r="C16" s="51" t="s">
        <v>26</v>
      </c>
      <c r="D16" s="32" t="s">
        <v>26</v>
      </c>
      <c r="E16" s="207" t="s">
        <v>18</v>
      </c>
      <c r="F16" s="208"/>
      <c r="G16" s="208"/>
      <c r="H16" s="209"/>
      <c r="I16" s="205" t="s">
        <v>10</v>
      </c>
      <c r="J16" s="205" t="s">
        <v>8</v>
      </c>
      <c r="K16" s="51" t="s">
        <v>1</v>
      </c>
    </row>
    <row r="17" spans="1:11" x14ac:dyDescent="0.25">
      <c r="A17" s="206"/>
      <c r="B17" s="52" t="s">
        <v>17</v>
      </c>
      <c r="C17" s="52" t="s">
        <v>14</v>
      </c>
      <c r="D17" s="52" t="s">
        <v>13</v>
      </c>
      <c r="E17" s="207" t="s">
        <v>4</v>
      </c>
      <c r="F17" s="209"/>
      <c r="G17" s="207" t="s">
        <v>11</v>
      </c>
      <c r="H17" s="209"/>
      <c r="I17" s="206"/>
      <c r="J17" s="206"/>
      <c r="K17" s="52" t="s">
        <v>2</v>
      </c>
    </row>
    <row r="18" spans="1:11" x14ac:dyDescent="0.25">
      <c r="A18" s="33">
        <v>43102</v>
      </c>
      <c r="B18" s="125" t="s">
        <v>150</v>
      </c>
      <c r="C18" s="121">
        <v>4</v>
      </c>
      <c r="D18" s="121">
        <v>1</v>
      </c>
      <c r="E18" s="123" t="s">
        <v>454</v>
      </c>
      <c r="F18" s="120"/>
      <c r="G18" s="22" t="s">
        <v>236</v>
      </c>
      <c r="H18" s="120"/>
      <c r="I18" s="35">
        <v>107400000</v>
      </c>
      <c r="J18" s="35">
        <v>71700000</v>
      </c>
      <c r="K18" s="35">
        <f>+I18-J18</f>
        <v>35700000</v>
      </c>
    </row>
    <row r="19" spans="1:11" x14ac:dyDescent="0.25">
      <c r="A19" s="33">
        <v>43102</v>
      </c>
      <c r="B19" s="125" t="s">
        <v>151</v>
      </c>
      <c r="C19" s="121">
        <v>10</v>
      </c>
      <c r="D19" s="121">
        <v>2</v>
      </c>
      <c r="E19" s="123" t="s">
        <v>455</v>
      </c>
      <c r="F19" s="120"/>
      <c r="G19" s="22" t="s">
        <v>237</v>
      </c>
      <c r="H19" s="120"/>
      <c r="I19" s="35">
        <v>47733333</v>
      </c>
      <c r="J19" s="35">
        <v>31866667</v>
      </c>
      <c r="K19" s="35">
        <f>+I19-J19</f>
        <v>15866666</v>
      </c>
    </row>
    <row r="20" spans="1:11" x14ac:dyDescent="0.25">
      <c r="A20" s="33">
        <v>43102</v>
      </c>
      <c r="B20" s="125" t="s">
        <v>152</v>
      </c>
      <c r="C20" s="121">
        <v>12</v>
      </c>
      <c r="D20" s="121">
        <v>3</v>
      </c>
      <c r="E20" s="123" t="s">
        <v>456</v>
      </c>
      <c r="F20" s="120"/>
      <c r="G20" s="22" t="s">
        <v>238</v>
      </c>
      <c r="H20" s="120"/>
      <c r="I20" s="35">
        <v>48000000</v>
      </c>
      <c r="J20" s="35">
        <v>41600000</v>
      </c>
      <c r="K20" s="35">
        <f>+I20-J20</f>
        <v>6400000</v>
      </c>
    </row>
    <row r="21" spans="1:11" x14ac:dyDescent="0.25">
      <c r="A21" s="33">
        <v>43102</v>
      </c>
      <c r="B21" s="125" t="s">
        <v>153</v>
      </c>
      <c r="C21" s="121">
        <v>6</v>
      </c>
      <c r="D21" s="121">
        <v>5</v>
      </c>
      <c r="E21" s="123" t="s">
        <v>455</v>
      </c>
      <c r="F21" s="120"/>
      <c r="G21" s="22" t="s">
        <v>239</v>
      </c>
      <c r="H21" s="120"/>
      <c r="I21" s="35">
        <v>47733333</v>
      </c>
      <c r="J21" s="35">
        <v>31866667</v>
      </c>
      <c r="K21" s="35">
        <f>+I21-J21</f>
        <v>15866666</v>
      </c>
    </row>
    <row r="22" spans="1:11" ht="15" customHeight="1" x14ac:dyDescent="0.25">
      <c r="A22" s="33">
        <v>43102</v>
      </c>
      <c r="B22" s="125" t="s">
        <v>154</v>
      </c>
      <c r="C22" s="34">
        <v>7</v>
      </c>
      <c r="D22" s="34">
        <v>6</v>
      </c>
      <c r="E22" s="10" t="s">
        <v>457</v>
      </c>
      <c r="F22" s="16"/>
      <c r="G22" s="22" t="s">
        <v>240</v>
      </c>
      <c r="H22" s="16"/>
      <c r="I22" s="35">
        <v>29833333</v>
      </c>
      <c r="J22" s="35">
        <v>19833333</v>
      </c>
      <c r="K22" s="35">
        <f t="shared" ref="K22:K52" si="0">+I22-J22</f>
        <v>10000000</v>
      </c>
    </row>
    <row r="23" spans="1:11" x14ac:dyDescent="0.25">
      <c r="A23" s="15">
        <v>43102</v>
      </c>
      <c r="B23" s="125" t="s">
        <v>155</v>
      </c>
      <c r="C23" s="34">
        <v>21</v>
      </c>
      <c r="D23" s="34">
        <v>7</v>
      </c>
      <c r="E23" s="10" t="s">
        <v>458</v>
      </c>
      <c r="F23" s="23"/>
      <c r="G23" s="124" t="s">
        <v>241</v>
      </c>
      <c r="H23" s="23"/>
      <c r="I23" s="35">
        <v>113366667</v>
      </c>
      <c r="J23" s="35">
        <v>75366667</v>
      </c>
      <c r="K23" s="35">
        <f t="shared" si="0"/>
        <v>38000000</v>
      </c>
    </row>
    <row r="24" spans="1:11" x14ac:dyDescent="0.25">
      <c r="A24" s="15">
        <v>43102</v>
      </c>
      <c r="B24" s="125" t="s">
        <v>156</v>
      </c>
      <c r="C24" s="34">
        <v>19</v>
      </c>
      <c r="D24" s="34">
        <v>8</v>
      </c>
      <c r="E24" s="10" t="s">
        <v>459</v>
      </c>
      <c r="F24" s="23"/>
      <c r="G24" s="22" t="s">
        <v>242</v>
      </c>
      <c r="H24" s="23"/>
      <c r="I24" s="35">
        <v>101433333</v>
      </c>
      <c r="J24" s="35">
        <v>67716667</v>
      </c>
      <c r="K24" s="35">
        <f t="shared" si="0"/>
        <v>33716666</v>
      </c>
    </row>
    <row r="25" spans="1:11" x14ac:dyDescent="0.25">
      <c r="A25" s="15">
        <v>43103</v>
      </c>
      <c r="B25" s="125" t="s">
        <v>157</v>
      </c>
      <c r="C25" s="34">
        <v>20</v>
      </c>
      <c r="D25" s="34">
        <v>10</v>
      </c>
      <c r="E25" s="10" t="s">
        <v>460</v>
      </c>
      <c r="F25" s="23"/>
      <c r="G25" s="22" t="s">
        <v>243</v>
      </c>
      <c r="H25" s="23"/>
      <c r="I25" s="35">
        <v>109786667</v>
      </c>
      <c r="J25" s="35">
        <v>72680000</v>
      </c>
      <c r="K25" s="35">
        <f t="shared" si="0"/>
        <v>37106667</v>
      </c>
    </row>
    <row r="26" spans="1:11" x14ac:dyDescent="0.25">
      <c r="A26" s="15">
        <v>43103</v>
      </c>
      <c r="B26" s="125" t="s">
        <v>158</v>
      </c>
      <c r="C26" s="34">
        <v>22</v>
      </c>
      <c r="D26" s="34">
        <v>11</v>
      </c>
      <c r="E26" s="10" t="s">
        <v>461</v>
      </c>
      <c r="F26" s="23"/>
      <c r="G26" s="22" t="s">
        <v>244</v>
      </c>
      <c r="H26" s="23"/>
      <c r="I26" s="35">
        <v>159750000</v>
      </c>
      <c r="J26" s="35">
        <v>106650000</v>
      </c>
      <c r="K26" s="35">
        <f t="shared" si="0"/>
        <v>53100000</v>
      </c>
    </row>
    <row r="27" spans="1:11" x14ac:dyDescent="0.25">
      <c r="A27" s="15">
        <v>43103</v>
      </c>
      <c r="B27" s="125" t="s">
        <v>159</v>
      </c>
      <c r="C27" s="34">
        <v>30</v>
      </c>
      <c r="D27" s="34">
        <v>14</v>
      </c>
      <c r="E27" s="10" t="s">
        <v>456</v>
      </c>
      <c r="F27" s="23"/>
      <c r="G27" s="22" t="s">
        <v>245</v>
      </c>
      <c r="H27" s="23"/>
      <c r="I27" s="35">
        <v>40800000</v>
      </c>
      <c r="J27" s="35">
        <v>40460000</v>
      </c>
      <c r="K27" s="35">
        <f t="shared" si="0"/>
        <v>340000</v>
      </c>
    </row>
    <row r="28" spans="1:11" x14ac:dyDescent="0.25">
      <c r="A28" s="15">
        <v>43103</v>
      </c>
      <c r="B28" s="125" t="s">
        <v>160</v>
      </c>
      <c r="C28" s="34">
        <v>9</v>
      </c>
      <c r="D28" s="34">
        <v>15</v>
      </c>
      <c r="E28" s="10" t="s">
        <v>462</v>
      </c>
      <c r="F28" s="23"/>
      <c r="G28" s="22" t="s">
        <v>246</v>
      </c>
      <c r="H28" s="23"/>
      <c r="I28" s="35">
        <v>63250000</v>
      </c>
      <c r="J28" s="35">
        <v>43633333</v>
      </c>
      <c r="K28" s="35">
        <f t="shared" si="0"/>
        <v>19616667</v>
      </c>
    </row>
    <row r="29" spans="1:11" x14ac:dyDescent="0.25">
      <c r="A29" s="15">
        <v>43103</v>
      </c>
      <c r="B29" s="125" t="s">
        <v>161</v>
      </c>
      <c r="C29" s="34">
        <v>8</v>
      </c>
      <c r="D29" s="34">
        <v>16</v>
      </c>
      <c r="E29" s="22" t="s">
        <v>463</v>
      </c>
      <c r="F29" s="23"/>
      <c r="G29" s="22" t="s">
        <v>247</v>
      </c>
      <c r="H29" s="23"/>
      <c r="I29" s="35">
        <v>69000000</v>
      </c>
      <c r="J29" s="35">
        <v>47600000</v>
      </c>
      <c r="K29" s="35">
        <f t="shared" si="0"/>
        <v>21400000</v>
      </c>
    </row>
    <row r="30" spans="1:11" x14ac:dyDescent="0.25">
      <c r="A30" s="15">
        <v>43103</v>
      </c>
      <c r="B30" s="125" t="s">
        <v>162</v>
      </c>
      <c r="C30" s="34">
        <v>73</v>
      </c>
      <c r="D30" s="34">
        <v>19</v>
      </c>
      <c r="E30" s="10" t="s">
        <v>464</v>
      </c>
      <c r="F30" s="23"/>
      <c r="G30" s="22" t="s">
        <v>248</v>
      </c>
      <c r="H30" s="23"/>
      <c r="I30" s="35">
        <v>40800000</v>
      </c>
      <c r="J30" s="35">
        <v>40460000</v>
      </c>
      <c r="K30" s="35">
        <f t="shared" si="0"/>
        <v>340000</v>
      </c>
    </row>
    <row r="31" spans="1:11" x14ac:dyDescent="0.25">
      <c r="A31" s="15">
        <v>43103</v>
      </c>
      <c r="B31" s="125" t="s">
        <v>163</v>
      </c>
      <c r="C31" s="34">
        <v>80</v>
      </c>
      <c r="D31" s="34">
        <v>21</v>
      </c>
      <c r="E31" s="10" t="s">
        <v>465</v>
      </c>
      <c r="F31" s="17"/>
      <c r="G31" s="22" t="s">
        <v>249</v>
      </c>
      <c r="H31" s="23"/>
      <c r="I31" s="35">
        <v>22400000</v>
      </c>
      <c r="J31" s="35">
        <v>22213333</v>
      </c>
      <c r="K31" s="35">
        <f t="shared" si="0"/>
        <v>186667</v>
      </c>
    </row>
    <row r="32" spans="1:11" x14ac:dyDescent="0.25">
      <c r="A32" s="15">
        <v>43104</v>
      </c>
      <c r="B32" s="125" t="s">
        <v>164</v>
      </c>
      <c r="C32" s="34">
        <v>33</v>
      </c>
      <c r="D32" s="34">
        <v>25</v>
      </c>
      <c r="E32" s="10" t="s">
        <v>466</v>
      </c>
      <c r="F32" s="17"/>
      <c r="G32" s="22" t="s">
        <v>250</v>
      </c>
      <c r="H32" s="23"/>
      <c r="I32" s="35">
        <v>36000000</v>
      </c>
      <c r="J32" s="35">
        <v>35550000</v>
      </c>
      <c r="K32" s="35">
        <f t="shared" si="0"/>
        <v>450000</v>
      </c>
    </row>
    <row r="33" spans="1:11" x14ac:dyDescent="0.25">
      <c r="A33" s="15">
        <v>43104</v>
      </c>
      <c r="B33" s="125" t="s">
        <v>165</v>
      </c>
      <c r="C33" s="34">
        <v>48</v>
      </c>
      <c r="D33" s="34">
        <v>28</v>
      </c>
      <c r="E33" s="10" t="s">
        <v>467</v>
      </c>
      <c r="F33" s="16"/>
      <c r="G33" s="22" t="s">
        <v>251</v>
      </c>
      <c r="H33" s="23"/>
      <c r="I33" s="35">
        <v>39992000</v>
      </c>
      <c r="J33" s="35">
        <v>39492100</v>
      </c>
      <c r="K33" s="35">
        <f t="shared" si="0"/>
        <v>499900</v>
      </c>
    </row>
    <row r="34" spans="1:11" x14ac:dyDescent="0.25">
      <c r="A34" s="15">
        <v>43104</v>
      </c>
      <c r="B34" s="125" t="s">
        <v>166</v>
      </c>
      <c r="C34" s="34">
        <v>38</v>
      </c>
      <c r="D34" s="34">
        <v>30</v>
      </c>
      <c r="E34" s="22" t="s">
        <v>468</v>
      </c>
      <c r="F34" s="23"/>
      <c r="G34" s="22" t="s">
        <v>252</v>
      </c>
      <c r="H34" s="23"/>
      <c r="I34" s="35">
        <v>51750000</v>
      </c>
      <c r="J34" s="35">
        <v>35550000</v>
      </c>
      <c r="K34" s="35">
        <f t="shared" si="0"/>
        <v>16200000</v>
      </c>
    </row>
    <row r="35" spans="1:11" x14ac:dyDescent="0.25">
      <c r="A35" s="37">
        <v>43104</v>
      </c>
      <c r="B35" s="125" t="s">
        <v>167</v>
      </c>
      <c r="C35" s="39">
        <v>37</v>
      </c>
      <c r="D35" s="39">
        <v>31</v>
      </c>
      <c r="E35" s="22" t="s">
        <v>469</v>
      </c>
      <c r="F35" s="40"/>
      <c r="G35" s="41" t="s">
        <v>253</v>
      </c>
      <c r="H35" s="42"/>
      <c r="I35" s="35">
        <v>51750000</v>
      </c>
      <c r="J35" s="35">
        <v>35550000</v>
      </c>
      <c r="K35" s="35">
        <f t="shared" si="0"/>
        <v>16200000</v>
      </c>
    </row>
    <row r="36" spans="1:11" x14ac:dyDescent="0.25">
      <c r="A36" s="37">
        <v>43104</v>
      </c>
      <c r="B36" s="126" t="s">
        <v>168</v>
      </c>
      <c r="C36" s="39">
        <v>11</v>
      </c>
      <c r="D36" s="39">
        <v>32</v>
      </c>
      <c r="E36" s="10" t="s">
        <v>470</v>
      </c>
      <c r="F36" s="40"/>
      <c r="G36" s="41" t="s">
        <v>254</v>
      </c>
      <c r="H36" s="42"/>
      <c r="I36" s="35">
        <v>57983333</v>
      </c>
      <c r="J36" s="35">
        <v>38056667</v>
      </c>
      <c r="K36" s="35">
        <f t="shared" si="0"/>
        <v>19926666</v>
      </c>
    </row>
    <row r="37" spans="1:11" x14ac:dyDescent="0.25">
      <c r="A37" s="37">
        <v>43104</v>
      </c>
      <c r="B37" s="126" t="s">
        <v>169</v>
      </c>
      <c r="C37" s="39">
        <v>40</v>
      </c>
      <c r="D37" s="39">
        <v>35</v>
      </c>
      <c r="E37" s="10" t="s">
        <v>471</v>
      </c>
      <c r="F37" s="40"/>
      <c r="G37" s="41" t="s">
        <v>255</v>
      </c>
      <c r="H37" s="42"/>
      <c r="I37" s="35">
        <v>36000000</v>
      </c>
      <c r="J37" s="35">
        <v>35550000</v>
      </c>
      <c r="K37" s="35">
        <f t="shared" si="0"/>
        <v>450000</v>
      </c>
    </row>
    <row r="38" spans="1:11" x14ac:dyDescent="0.25">
      <c r="A38" s="37">
        <v>43104</v>
      </c>
      <c r="B38" s="126" t="s">
        <v>170</v>
      </c>
      <c r="C38" s="39">
        <v>29</v>
      </c>
      <c r="D38" s="39">
        <v>37</v>
      </c>
      <c r="E38" s="10" t="s">
        <v>466</v>
      </c>
      <c r="F38" s="23"/>
      <c r="G38" s="46" t="s">
        <v>256</v>
      </c>
      <c r="H38" s="42"/>
      <c r="I38" s="35">
        <v>32000000</v>
      </c>
      <c r="J38" s="35">
        <v>31600000</v>
      </c>
      <c r="K38" s="35">
        <f t="shared" si="0"/>
        <v>400000</v>
      </c>
    </row>
    <row r="39" spans="1:11" x14ac:dyDescent="0.25">
      <c r="A39" s="37">
        <v>43104</v>
      </c>
      <c r="B39" s="126" t="s">
        <v>171</v>
      </c>
      <c r="C39" s="39">
        <v>39</v>
      </c>
      <c r="D39" s="39">
        <v>38</v>
      </c>
      <c r="E39" s="10" t="s">
        <v>472</v>
      </c>
      <c r="F39" s="40"/>
      <c r="G39" s="41" t="s">
        <v>257</v>
      </c>
      <c r="H39" s="42"/>
      <c r="I39" s="35">
        <v>60000000</v>
      </c>
      <c r="J39" s="35">
        <v>59250000</v>
      </c>
      <c r="K39" s="35">
        <f t="shared" si="0"/>
        <v>750000</v>
      </c>
    </row>
    <row r="40" spans="1:11" x14ac:dyDescent="0.25">
      <c r="A40" s="37">
        <v>43105</v>
      </c>
      <c r="B40" s="126" t="s">
        <v>77</v>
      </c>
      <c r="C40" s="39">
        <v>58</v>
      </c>
      <c r="D40" s="39">
        <v>39</v>
      </c>
      <c r="E40" s="10" t="s">
        <v>473</v>
      </c>
      <c r="F40" s="40"/>
      <c r="G40" s="41" t="s">
        <v>258</v>
      </c>
      <c r="H40" s="42"/>
      <c r="I40" s="35">
        <v>17600000</v>
      </c>
      <c r="J40" s="35">
        <v>17306667</v>
      </c>
      <c r="K40" s="35">
        <f t="shared" si="0"/>
        <v>293333</v>
      </c>
    </row>
    <row r="41" spans="1:11" x14ac:dyDescent="0.25">
      <c r="A41" s="37">
        <v>43105</v>
      </c>
      <c r="B41" s="126" t="s">
        <v>172</v>
      </c>
      <c r="C41" s="39">
        <v>1</v>
      </c>
      <c r="D41" s="39">
        <v>43</v>
      </c>
      <c r="E41" s="10" t="s">
        <v>474</v>
      </c>
      <c r="F41" s="40"/>
      <c r="G41" s="41" t="s">
        <v>259</v>
      </c>
      <c r="H41" s="42"/>
      <c r="I41" s="35">
        <v>25300000</v>
      </c>
      <c r="J41" s="35">
        <v>17013333</v>
      </c>
      <c r="K41" s="35">
        <f t="shared" si="0"/>
        <v>8286667</v>
      </c>
    </row>
    <row r="42" spans="1:11" x14ac:dyDescent="0.25">
      <c r="A42" s="37">
        <v>43105</v>
      </c>
      <c r="B42" s="126" t="s">
        <v>173</v>
      </c>
      <c r="C42" s="39">
        <v>17</v>
      </c>
      <c r="D42" s="39">
        <v>44</v>
      </c>
      <c r="E42" s="10" t="s">
        <v>473</v>
      </c>
      <c r="F42" s="40"/>
      <c r="G42" s="41" t="s">
        <v>260</v>
      </c>
      <c r="H42" s="42"/>
      <c r="I42" s="35">
        <v>25300000</v>
      </c>
      <c r="J42" s="35">
        <v>16940000</v>
      </c>
      <c r="K42" s="35">
        <f t="shared" si="0"/>
        <v>8360000</v>
      </c>
    </row>
    <row r="43" spans="1:11" x14ac:dyDescent="0.25">
      <c r="A43" s="37">
        <v>43105</v>
      </c>
      <c r="B43" s="126" t="s">
        <v>174</v>
      </c>
      <c r="C43" s="39">
        <v>78</v>
      </c>
      <c r="D43" s="39">
        <v>45</v>
      </c>
      <c r="E43" s="10" t="s">
        <v>475</v>
      </c>
      <c r="F43" s="23"/>
      <c r="G43" s="46" t="s">
        <v>261</v>
      </c>
      <c r="H43" s="42"/>
      <c r="I43" s="35">
        <v>54050000</v>
      </c>
      <c r="J43" s="35">
        <v>36973333</v>
      </c>
      <c r="K43" s="35">
        <f t="shared" si="0"/>
        <v>17076667</v>
      </c>
    </row>
    <row r="44" spans="1:11" x14ac:dyDescent="0.25">
      <c r="A44" s="37">
        <v>43105</v>
      </c>
      <c r="B44" s="126" t="s">
        <v>175</v>
      </c>
      <c r="C44" s="39">
        <v>32</v>
      </c>
      <c r="D44" s="39">
        <v>46</v>
      </c>
      <c r="E44" s="10" t="s">
        <v>476</v>
      </c>
      <c r="F44" s="23"/>
      <c r="G44" s="46" t="s">
        <v>262</v>
      </c>
      <c r="H44" s="42"/>
      <c r="I44" s="35">
        <v>65550000</v>
      </c>
      <c r="J44" s="35">
        <v>44840000</v>
      </c>
      <c r="K44" s="35">
        <f t="shared" si="0"/>
        <v>20710000</v>
      </c>
    </row>
    <row r="45" spans="1:11" x14ac:dyDescent="0.25">
      <c r="A45" s="37">
        <v>43105</v>
      </c>
      <c r="B45" s="126" t="s">
        <v>176</v>
      </c>
      <c r="C45" s="39">
        <v>85</v>
      </c>
      <c r="D45" s="39">
        <v>47</v>
      </c>
      <c r="E45" s="10" t="s">
        <v>477</v>
      </c>
      <c r="F45" s="23"/>
      <c r="G45" s="46" t="s">
        <v>263</v>
      </c>
      <c r="H45" s="42"/>
      <c r="I45" s="35">
        <v>59154833</v>
      </c>
      <c r="J45" s="35">
        <v>39325467</v>
      </c>
      <c r="K45" s="35">
        <f t="shared" si="0"/>
        <v>19829366</v>
      </c>
    </row>
    <row r="46" spans="1:11" x14ac:dyDescent="0.25">
      <c r="A46" s="37">
        <v>43105</v>
      </c>
      <c r="B46" s="126" t="s">
        <v>177</v>
      </c>
      <c r="C46" s="39">
        <v>109</v>
      </c>
      <c r="D46" s="39">
        <v>49</v>
      </c>
      <c r="E46" s="10" t="s">
        <v>478</v>
      </c>
      <c r="F46" s="23"/>
      <c r="G46" s="46" t="s">
        <v>264</v>
      </c>
      <c r="H46" s="42"/>
      <c r="I46" s="35">
        <v>82833333</v>
      </c>
      <c r="J46" s="35">
        <v>55066667</v>
      </c>
      <c r="K46" s="35">
        <f t="shared" si="0"/>
        <v>27766666</v>
      </c>
    </row>
    <row r="47" spans="1:11" x14ac:dyDescent="0.25">
      <c r="A47" s="37">
        <v>43105</v>
      </c>
      <c r="B47" s="126" t="s">
        <v>178</v>
      </c>
      <c r="C47" s="39">
        <v>111</v>
      </c>
      <c r="D47" s="39">
        <v>51</v>
      </c>
      <c r="E47" s="10" t="s">
        <v>479</v>
      </c>
      <c r="F47" s="40"/>
      <c r="G47" s="41" t="s">
        <v>265</v>
      </c>
      <c r="H47" s="42"/>
      <c r="I47" s="35">
        <v>31248000</v>
      </c>
      <c r="J47" s="35">
        <v>30727200</v>
      </c>
      <c r="K47" s="35">
        <f t="shared" si="0"/>
        <v>520800</v>
      </c>
    </row>
    <row r="48" spans="1:11" x14ac:dyDescent="0.25">
      <c r="A48" s="37">
        <v>43105</v>
      </c>
      <c r="B48" s="126" t="s">
        <v>179</v>
      </c>
      <c r="C48" s="39">
        <v>81</v>
      </c>
      <c r="D48" s="39">
        <v>53</v>
      </c>
      <c r="E48" s="10" t="s">
        <v>480</v>
      </c>
      <c r="F48" s="40"/>
      <c r="G48" s="41" t="s">
        <v>266</v>
      </c>
      <c r="H48" s="42"/>
      <c r="I48" s="35">
        <v>65550000</v>
      </c>
      <c r="J48" s="35">
        <v>43700000</v>
      </c>
      <c r="K48" s="35">
        <f t="shared" si="0"/>
        <v>21850000</v>
      </c>
    </row>
    <row r="49" spans="1:11" x14ac:dyDescent="0.25">
      <c r="A49" s="37">
        <v>43105</v>
      </c>
      <c r="B49" s="126" t="s">
        <v>180</v>
      </c>
      <c r="C49" s="39">
        <v>45</v>
      </c>
      <c r="D49" s="39">
        <v>55</v>
      </c>
      <c r="E49" s="10" t="s">
        <v>481</v>
      </c>
      <c r="F49" s="23"/>
      <c r="G49" s="46" t="s">
        <v>267</v>
      </c>
      <c r="H49" s="42"/>
      <c r="I49" s="35">
        <v>99400000</v>
      </c>
      <c r="J49" s="35">
        <v>66080000</v>
      </c>
      <c r="K49" s="35">
        <f t="shared" si="0"/>
        <v>33320000</v>
      </c>
    </row>
    <row r="50" spans="1:11" x14ac:dyDescent="0.25">
      <c r="A50" s="37">
        <v>43105</v>
      </c>
      <c r="B50" s="126" t="s">
        <v>76</v>
      </c>
      <c r="C50" s="39">
        <v>62</v>
      </c>
      <c r="D50" s="39">
        <v>57</v>
      </c>
      <c r="E50" s="10" t="s">
        <v>473</v>
      </c>
      <c r="F50" s="23"/>
      <c r="G50" s="46" t="s">
        <v>268</v>
      </c>
      <c r="H50" s="42"/>
      <c r="I50" s="35">
        <v>17600000</v>
      </c>
      <c r="J50" s="35">
        <v>17306667</v>
      </c>
      <c r="K50" s="35">
        <f t="shared" si="0"/>
        <v>293333</v>
      </c>
    </row>
    <row r="51" spans="1:11" x14ac:dyDescent="0.25">
      <c r="A51" s="37">
        <v>43105</v>
      </c>
      <c r="B51" s="126" t="s">
        <v>181</v>
      </c>
      <c r="C51" s="39">
        <v>60</v>
      </c>
      <c r="D51" s="39">
        <v>58</v>
      </c>
      <c r="E51" s="10" t="s">
        <v>473</v>
      </c>
      <c r="F51" s="23"/>
      <c r="G51" s="46" t="s">
        <v>269</v>
      </c>
      <c r="H51" s="42"/>
      <c r="I51" s="35">
        <v>17600000</v>
      </c>
      <c r="J51" s="35">
        <v>17013333</v>
      </c>
      <c r="K51" s="35">
        <f t="shared" si="0"/>
        <v>586667</v>
      </c>
    </row>
    <row r="52" spans="1:11" x14ac:dyDescent="0.25">
      <c r="A52" s="37">
        <v>43105</v>
      </c>
      <c r="B52" s="126" t="s">
        <v>182</v>
      </c>
      <c r="C52" s="39">
        <v>56</v>
      </c>
      <c r="D52" s="39">
        <v>61</v>
      </c>
      <c r="E52" s="10" t="s">
        <v>482</v>
      </c>
      <c r="F52" s="23"/>
      <c r="G52" s="46" t="s">
        <v>270</v>
      </c>
      <c r="H52" s="42"/>
      <c r="I52" s="35">
        <v>17600000</v>
      </c>
      <c r="J52" s="35">
        <v>16939999</v>
      </c>
      <c r="K52" s="35">
        <f t="shared" si="0"/>
        <v>660001</v>
      </c>
    </row>
    <row r="53" spans="1:11" ht="14.25" customHeight="1" x14ac:dyDescent="0.25">
      <c r="A53" s="37">
        <v>43105</v>
      </c>
      <c r="B53" s="38" t="s">
        <v>183</v>
      </c>
      <c r="C53" s="24">
        <v>16</v>
      </c>
      <c r="D53" s="39">
        <v>62</v>
      </c>
      <c r="E53" s="10" t="s">
        <v>483</v>
      </c>
      <c r="F53" s="40"/>
      <c r="G53" s="41" t="s">
        <v>271</v>
      </c>
      <c r="H53" s="42"/>
      <c r="I53" s="35">
        <v>25300000</v>
      </c>
      <c r="J53" s="35">
        <v>16940000</v>
      </c>
      <c r="K53" s="35">
        <f t="shared" ref="K53:K215" si="1">+I53-J53</f>
        <v>8360000</v>
      </c>
    </row>
    <row r="54" spans="1:11" ht="14.25" customHeight="1" x14ac:dyDescent="0.25">
      <c r="A54" s="37">
        <v>43105</v>
      </c>
      <c r="B54" s="38" t="s">
        <v>184</v>
      </c>
      <c r="C54" s="24">
        <v>121</v>
      </c>
      <c r="D54" s="39">
        <v>64</v>
      </c>
      <c r="E54" s="10" t="s">
        <v>484</v>
      </c>
      <c r="F54" s="40"/>
      <c r="G54" s="41" t="s">
        <v>272</v>
      </c>
      <c r="H54" s="42"/>
      <c r="I54" s="35">
        <v>31248000</v>
      </c>
      <c r="J54" s="35">
        <v>30206400</v>
      </c>
      <c r="K54" s="35">
        <f t="shared" si="1"/>
        <v>1041600</v>
      </c>
    </row>
    <row r="55" spans="1:11" ht="14.25" customHeight="1" x14ac:dyDescent="0.25">
      <c r="A55" s="37">
        <v>43105</v>
      </c>
      <c r="B55" s="38" t="s">
        <v>185</v>
      </c>
      <c r="C55" s="24">
        <v>107</v>
      </c>
      <c r="D55" s="39">
        <v>65</v>
      </c>
      <c r="E55" s="10" t="s">
        <v>485</v>
      </c>
      <c r="F55" s="40"/>
      <c r="G55" s="41" t="s">
        <v>273</v>
      </c>
      <c r="H55" s="42"/>
      <c r="I55" s="35">
        <v>31248000</v>
      </c>
      <c r="J55" s="35">
        <v>30206400</v>
      </c>
      <c r="K55" s="35">
        <f t="shared" si="1"/>
        <v>1041600</v>
      </c>
    </row>
    <row r="56" spans="1:11" ht="14.25" customHeight="1" x14ac:dyDescent="0.25">
      <c r="A56" s="37">
        <v>43109</v>
      </c>
      <c r="B56" s="38" t="s">
        <v>186</v>
      </c>
      <c r="C56" s="24">
        <v>104</v>
      </c>
      <c r="D56" s="39">
        <v>66</v>
      </c>
      <c r="E56" s="10" t="s">
        <v>486</v>
      </c>
      <c r="F56" s="40"/>
      <c r="G56" s="41" t="s">
        <v>274</v>
      </c>
      <c r="H56" s="42"/>
      <c r="I56" s="35">
        <v>31248000</v>
      </c>
      <c r="J56" s="35">
        <v>30076200</v>
      </c>
      <c r="K56" s="35">
        <f t="shared" si="1"/>
        <v>1171800</v>
      </c>
    </row>
    <row r="57" spans="1:11" ht="14.25" customHeight="1" x14ac:dyDescent="0.25">
      <c r="A57" s="37">
        <v>43109</v>
      </c>
      <c r="B57" s="38" t="s">
        <v>187</v>
      </c>
      <c r="C57" s="24">
        <v>61</v>
      </c>
      <c r="D57" s="39">
        <v>67</v>
      </c>
      <c r="E57" s="10" t="s">
        <v>473</v>
      </c>
      <c r="F57" s="40"/>
      <c r="G57" s="41" t="s">
        <v>275</v>
      </c>
      <c r="H57" s="42"/>
      <c r="I57" s="35">
        <v>17600000</v>
      </c>
      <c r="J57" s="35">
        <v>15693333</v>
      </c>
      <c r="K57" s="35">
        <f t="shared" si="1"/>
        <v>1906667</v>
      </c>
    </row>
    <row r="58" spans="1:11" ht="14.25" customHeight="1" x14ac:dyDescent="0.25">
      <c r="A58" s="37">
        <v>43109</v>
      </c>
      <c r="B58" s="38" t="s">
        <v>188</v>
      </c>
      <c r="C58" s="24">
        <v>54</v>
      </c>
      <c r="D58" s="39">
        <v>68</v>
      </c>
      <c r="E58" s="10" t="s">
        <v>473</v>
      </c>
      <c r="F58" s="40"/>
      <c r="G58" s="41" t="s">
        <v>276</v>
      </c>
      <c r="H58" s="42"/>
      <c r="I58" s="35">
        <v>17600000</v>
      </c>
      <c r="J58" s="35">
        <v>16940000</v>
      </c>
      <c r="K58" s="35">
        <f t="shared" si="1"/>
        <v>660000</v>
      </c>
    </row>
    <row r="59" spans="1:11" ht="14.25" customHeight="1" x14ac:dyDescent="0.25">
      <c r="A59" s="37">
        <v>43109</v>
      </c>
      <c r="B59" s="38" t="s">
        <v>189</v>
      </c>
      <c r="C59" s="24">
        <v>64</v>
      </c>
      <c r="D59" s="39">
        <v>69</v>
      </c>
      <c r="E59" s="10" t="s">
        <v>473</v>
      </c>
      <c r="F59" s="40"/>
      <c r="G59" s="41" t="s">
        <v>277</v>
      </c>
      <c r="H59" s="42"/>
      <c r="I59" s="35">
        <v>17600000</v>
      </c>
      <c r="J59" s="35">
        <v>17013333</v>
      </c>
      <c r="K59" s="35">
        <f t="shared" si="1"/>
        <v>586667</v>
      </c>
    </row>
    <row r="60" spans="1:11" ht="14.25" customHeight="1" x14ac:dyDescent="0.25">
      <c r="A60" s="37">
        <v>43109</v>
      </c>
      <c r="B60" s="38" t="s">
        <v>190</v>
      </c>
      <c r="C60" s="24">
        <v>66</v>
      </c>
      <c r="D60" s="39">
        <v>70</v>
      </c>
      <c r="E60" s="10" t="s">
        <v>487</v>
      </c>
      <c r="F60" s="40"/>
      <c r="G60" s="41" t="s">
        <v>278</v>
      </c>
      <c r="H60" s="42"/>
      <c r="I60" s="35">
        <v>31256000</v>
      </c>
      <c r="J60" s="35">
        <v>30214133</v>
      </c>
      <c r="K60" s="35">
        <f t="shared" si="1"/>
        <v>1041867</v>
      </c>
    </row>
    <row r="61" spans="1:11" ht="14.25" customHeight="1" x14ac:dyDescent="0.25">
      <c r="A61" s="37">
        <v>43109</v>
      </c>
      <c r="B61" s="38" t="s">
        <v>191</v>
      </c>
      <c r="C61" s="24">
        <v>76</v>
      </c>
      <c r="D61" s="39">
        <v>72</v>
      </c>
      <c r="E61" s="10" t="s">
        <v>488</v>
      </c>
      <c r="F61" s="40"/>
      <c r="G61" s="41" t="s">
        <v>279</v>
      </c>
      <c r="H61" s="42"/>
      <c r="I61" s="35">
        <v>36000000</v>
      </c>
      <c r="J61" s="35">
        <v>33600000</v>
      </c>
      <c r="K61" s="35">
        <f t="shared" si="1"/>
        <v>2400000</v>
      </c>
    </row>
    <row r="62" spans="1:11" ht="14.25" customHeight="1" x14ac:dyDescent="0.25">
      <c r="A62" s="37">
        <v>43109</v>
      </c>
      <c r="B62" s="38" t="s">
        <v>192</v>
      </c>
      <c r="C62" s="24">
        <v>105</v>
      </c>
      <c r="D62" s="39">
        <v>73</v>
      </c>
      <c r="E62" s="10" t="s">
        <v>489</v>
      </c>
      <c r="F62" s="40"/>
      <c r="G62" s="41" t="s">
        <v>280</v>
      </c>
      <c r="H62" s="42"/>
      <c r="I62" s="35">
        <v>31248000</v>
      </c>
      <c r="J62" s="35">
        <v>30206400</v>
      </c>
      <c r="K62" s="35">
        <f t="shared" si="1"/>
        <v>1041600</v>
      </c>
    </row>
    <row r="63" spans="1:11" ht="14.25" customHeight="1" x14ac:dyDescent="0.25">
      <c r="A63" s="37">
        <v>43109</v>
      </c>
      <c r="B63" s="38" t="s">
        <v>193</v>
      </c>
      <c r="C63" s="24">
        <v>49</v>
      </c>
      <c r="D63" s="39">
        <v>74</v>
      </c>
      <c r="E63" s="10" t="s">
        <v>467</v>
      </c>
      <c r="F63" s="40"/>
      <c r="G63" s="41" t="s">
        <v>281</v>
      </c>
      <c r="H63" s="42"/>
      <c r="I63" s="35">
        <v>39992000</v>
      </c>
      <c r="J63" s="35">
        <v>38659932</v>
      </c>
      <c r="K63" s="35">
        <f t="shared" si="1"/>
        <v>1332068</v>
      </c>
    </row>
    <row r="64" spans="1:11" ht="14.25" customHeight="1" x14ac:dyDescent="0.25">
      <c r="A64" s="37">
        <v>43109</v>
      </c>
      <c r="B64" s="38" t="s">
        <v>194</v>
      </c>
      <c r="C64" s="24">
        <v>15</v>
      </c>
      <c r="D64" s="39">
        <v>75</v>
      </c>
      <c r="E64" s="10" t="s">
        <v>490</v>
      </c>
      <c r="F64" s="40"/>
      <c r="G64" s="41" t="s">
        <v>282</v>
      </c>
      <c r="H64" s="42"/>
      <c r="I64" s="35">
        <v>25300000</v>
      </c>
      <c r="J64" s="35">
        <v>16940000</v>
      </c>
      <c r="K64" s="35">
        <f t="shared" si="1"/>
        <v>8360000</v>
      </c>
    </row>
    <row r="65" spans="1:11" ht="14.25" customHeight="1" x14ac:dyDescent="0.25">
      <c r="A65" s="37">
        <v>43109</v>
      </c>
      <c r="B65" s="38" t="s">
        <v>195</v>
      </c>
      <c r="C65" s="24">
        <v>43</v>
      </c>
      <c r="D65" s="39">
        <v>77</v>
      </c>
      <c r="E65" s="10" t="s">
        <v>491</v>
      </c>
      <c r="F65" s="40"/>
      <c r="G65" s="41" t="s">
        <v>283</v>
      </c>
      <c r="H65" s="42"/>
      <c r="I65" s="35">
        <v>50400000</v>
      </c>
      <c r="J65" s="35">
        <v>42420000</v>
      </c>
      <c r="K65" s="35">
        <f t="shared" si="1"/>
        <v>7980000</v>
      </c>
    </row>
    <row r="66" spans="1:11" ht="14.25" customHeight="1" x14ac:dyDescent="0.25">
      <c r="A66" s="37">
        <v>43109</v>
      </c>
      <c r="B66" s="38" t="s">
        <v>196</v>
      </c>
      <c r="C66" s="24">
        <v>70</v>
      </c>
      <c r="D66" s="39">
        <v>78</v>
      </c>
      <c r="E66" s="10" t="s">
        <v>492</v>
      </c>
      <c r="F66" s="40"/>
      <c r="G66" s="41" t="s">
        <v>284</v>
      </c>
      <c r="H66" s="42"/>
      <c r="I66" s="35">
        <v>50400000</v>
      </c>
      <c r="J66" s="35">
        <v>47250000</v>
      </c>
      <c r="K66" s="35">
        <f t="shared" si="1"/>
        <v>3150000</v>
      </c>
    </row>
    <row r="67" spans="1:11" ht="14.25" customHeight="1" x14ac:dyDescent="0.25">
      <c r="A67" s="37">
        <v>43109</v>
      </c>
      <c r="B67" s="38" t="s">
        <v>197</v>
      </c>
      <c r="C67" s="24">
        <v>106</v>
      </c>
      <c r="D67" s="39">
        <v>81</v>
      </c>
      <c r="E67" s="10" t="s">
        <v>489</v>
      </c>
      <c r="F67" s="40"/>
      <c r="G67" s="41" t="s">
        <v>285</v>
      </c>
      <c r="H67" s="42"/>
      <c r="I67" s="35">
        <v>31248000</v>
      </c>
      <c r="J67" s="35">
        <v>26170200</v>
      </c>
      <c r="K67" s="35">
        <f t="shared" si="1"/>
        <v>5077800</v>
      </c>
    </row>
    <row r="68" spans="1:11" ht="14.25" customHeight="1" x14ac:dyDescent="0.25">
      <c r="A68" s="37">
        <v>43109</v>
      </c>
      <c r="B68" s="38" t="s">
        <v>198</v>
      </c>
      <c r="C68" s="24">
        <v>63</v>
      </c>
      <c r="D68" s="39">
        <v>82</v>
      </c>
      <c r="E68" s="10" t="s">
        <v>473</v>
      </c>
      <c r="F68" s="40"/>
      <c r="G68" s="41" t="s">
        <v>286</v>
      </c>
      <c r="H68" s="42"/>
      <c r="I68" s="35">
        <v>17600000</v>
      </c>
      <c r="J68" s="35">
        <v>16940000</v>
      </c>
      <c r="K68" s="35">
        <f t="shared" si="1"/>
        <v>660000</v>
      </c>
    </row>
    <row r="69" spans="1:11" ht="14.25" customHeight="1" x14ac:dyDescent="0.25">
      <c r="A69" s="37">
        <v>43109</v>
      </c>
      <c r="B69" s="38" t="s">
        <v>199</v>
      </c>
      <c r="C69" s="24">
        <v>110</v>
      </c>
      <c r="D69" s="39">
        <v>86</v>
      </c>
      <c r="E69" s="10" t="s">
        <v>493</v>
      </c>
      <c r="F69" s="40"/>
      <c r="G69" s="41" t="s">
        <v>287</v>
      </c>
      <c r="H69" s="42"/>
      <c r="I69" s="35">
        <v>35200000</v>
      </c>
      <c r="J69" s="35">
        <v>33880000</v>
      </c>
      <c r="K69" s="35">
        <f t="shared" si="1"/>
        <v>1320000</v>
      </c>
    </row>
    <row r="70" spans="1:11" ht="14.25" customHeight="1" x14ac:dyDescent="0.25">
      <c r="A70" s="37">
        <v>43110</v>
      </c>
      <c r="B70" s="38" t="s">
        <v>200</v>
      </c>
      <c r="C70" s="24">
        <v>55</v>
      </c>
      <c r="D70" s="39">
        <v>89</v>
      </c>
      <c r="E70" s="40" t="s">
        <v>473</v>
      </c>
      <c r="F70" s="40"/>
      <c r="G70" s="41" t="s">
        <v>288</v>
      </c>
      <c r="H70" s="42"/>
      <c r="I70" s="35">
        <v>17600000</v>
      </c>
      <c r="J70" s="35">
        <v>15986667</v>
      </c>
      <c r="K70" s="35">
        <f t="shared" si="1"/>
        <v>1613333</v>
      </c>
    </row>
    <row r="71" spans="1:11" ht="14.25" customHeight="1" x14ac:dyDescent="0.25">
      <c r="A71" s="37">
        <v>43110</v>
      </c>
      <c r="B71" s="38" t="s">
        <v>201</v>
      </c>
      <c r="C71" s="24">
        <v>59</v>
      </c>
      <c r="D71" s="39">
        <v>90</v>
      </c>
      <c r="E71" s="40" t="s">
        <v>494</v>
      </c>
      <c r="F71" s="40"/>
      <c r="G71" s="41" t="s">
        <v>289</v>
      </c>
      <c r="H71" s="42"/>
      <c r="I71" s="35">
        <v>17600000</v>
      </c>
      <c r="J71" s="35">
        <v>16940000</v>
      </c>
      <c r="K71" s="35">
        <f t="shared" si="1"/>
        <v>660000</v>
      </c>
    </row>
    <row r="72" spans="1:11" ht="14.25" customHeight="1" x14ac:dyDescent="0.25">
      <c r="A72" s="37">
        <v>43110</v>
      </c>
      <c r="B72" s="38" t="s">
        <v>202</v>
      </c>
      <c r="C72" s="24">
        <v>86</v>
      </c>
      <c r="D72" s="39">
        <v>91</v>
      </c>
      <c r="E72" s="40" t="s">
        <v>453</v>
      </c>
      <c r="F72" s="40"/>
      <c r="G72" s="41" t="s">
        <v>290</v>
      </c>
      <c r="H72" s="42"/>
      <c r="I72" s="35">
        <v>99400000</v>
      </c>
      <c r="J72" s="35">
        <v>64680000</v>
      </c>
      <c r="K72" s="35">
        <f t="shared" si="1"/>
        <v>34720000</v>
      </c>
    </row>
    <row r="73" spans="1:11" ht="14.25" customHeight="1" x14ac:dyDescent="0.25">
      <c r="A73" s="37">
        <v>43110</v>
      </c>
      <c r="B73" s="38" t="s">
        <v>203</v>
      </c>
      <c r="C73" s="24">
        <v>90</v>
      </c>
      <c r="D73" s="39">
        <v>92</v>
      </c>
      <c r="E73" s="40" t="s">
        <v>495</v>
      </c>
      <c r="F73" s="40"/>
      <c r="G73" s="41" t="s">
        <v>291</v>
      </c>
      <c r="H73" s="42"/>
      <c r="I73" s="35">
        <v>87500000</v>
      </c>
      <c r="J73" s="35">
        <v>57750000</v>
      </c>
      <c r="K73" s="35">
        <f t="shared" si="1"/>
        <v>29750000</v>
      </c>
    </row>
    <row r="74" spans="1:11" ht="14.25" customHeight="1" x14ac:dyDescent="0.25">
      <c r="A74" s="37">
        <v>43110</v>
      </c>
      <c r="B74" s="38" t="s">
        <v>204</v>
      </c>
      <c r="C74" s="24">
        <v>92</v>
      </c>
      <c r="D74" s="39">
        <v>94</v>
      </c>
      <c r="E74" s="129" t="s">
        <v>496</v>
      </c>
      <c r="F74" s="40"/>
      <c r="G74" s="41" t="s">
        <v>292</v>
      </c>
      <c r="H74" s="42"/>
      <c r="I74" s="35">
        <v>42000000</v>
      </c>
      <c r="J74" s="35">
        <v>40250000</v>
      </c>
      <c r="K74" s="35">
        <f t="shared" si="1"/>
        <v>1750000</v>
      </c>
    </row>
    <row r="75" spans="1:11" ht="14.25" customHeight="1" x14ac:dyDescent="0.25">
      <c r="A75" s="37">
        <v>43110</v>
      </c>
      <c r="B75" s="38" t="s">
        <v>205</v>
      </c>
      <c r="C75" s="24">
        <v>128</v>
      </c>
      <c r="D75" s="39">
        <v>95</v>
      </c>
      <c r="E75" s="129" t="s">
        <v>497</v>
      </c>
      <c r="F75" s="40"/>
      <c r="G75" s="41" t="s">
        <v>293</v>
      </c>
      <c r="H75" s="42"/>
      <c r="I75" s="35">
        <v>39992000</v>
      </c>
      <c r="J75" s="35">
        <v>38492300</v>
      </c>
      <c r="K75" s="35">
        <f t="shared" si="1"/>
        <v>1499700</v>
      </c>
    </row>
    <row r="76" spans="1:11" ht="14.25" customHeight="1" x14ac:dyDescent="0.25">
      <c r="A76" s="37">
        <v>43110</v>
      </c>
      <c r="B76" s="38" t="s">
        <v>206</v>
      </c>
      <c r="C76" s="24">
        <v>133</v>
      </c>
      <c r="D76" s="39">
        <v>96</v>
      </c>
      <c r="E76" s="40" t="s">
        <v>498</v>
      </c>
      <c r="F76" s="40"/>
      <c r="G76" s="41" t="s">
        <v>294</v>
      </c>
      <c r="H76" s="42"/>
      <c r="I76" s="35">
        <v>25300000</v>
      </c>
      <c r="J76" s="35">
        <v>16866667</v>
      </c>
      <c r="K76" s="35">
        <f t="shared" si="1"/>
        <v>8433333</v>
      </c>
    </row>
    <row r="77" spans="1:11" ht="14.25" customHeight="1" x14ac:dyDescent="0.25">
      <c r="A77" s="37">
        <v>43110</v>
      </c>
      <c r="B77" s="38" t="s">
        <v>207</v>
      </c>
      <c r="C77" s="24">
        <v>87</v>
      </c>
      <c r="D77" s="39">
        <v>98</v>
      </c>
      <c r="E77" s="40" t="s">
        <v>499</v>
      </c>
      <c r="F77" s="40"/>
      <c r="G77" s="41" t="s">
        <v>295</v>
      </c>
      <c r="H77" s="42"/>
      <c r="I77" s="35">
        <v>39992000</v>
      </c>
      <c r="J77" s="35">
        <v>38492300</v>
      </c>
      <c r="K77" s="35">
        <f t="shared" si="1"/>
        <v>1499700</v>
      </c>
    </row>
    <row r="78" spans="1:11" ht="14.25" customHeight="1" x14ac:dyDescent="0.25">
      <c r="A78" s="37">
        <v>43110</v>
      </c>
      <c r="B78" s="38" t="s">
        <v>208</v>
      </c>
      <c r="C78" s="24">
        <v>124</v>
      </c>
      <c r="D78" s="39">
        <v>103</v>
      </c>
      <c r="E78" s="40" t="s">
        <v>500</v>
      </c>
      <c r="F78" s="40"/>
      <c r="G78" s="41" t="s">
        <v>296</v>
      </c>
      <c r="H78" s="42"/>
      <c r="I78" s="35">
        <v>44000000</v>
      </c>
      <c r="J78" s="35">
        <v>42166667</v>
      </c>
      <c r="K78" s="35">
        <f t="shared" si="1"/>
        <v>1833333</v>
      </c>
    </row>
    <row r="79" spans="1:11" ht="14.25" customHeight="1" x14ac:dyDescent="0.25">
      <c r="A79" s="37">
        <v>43110</v>
      </c>
      <c r="B79" s="38" t="s">
        <v>209</v>
      </c>
      <c r="C79" s="24">
        <v>93</v>
      </c>
      <c r="D79" s="39">
        <v>104</v>
      </c>
      <c r="E79" s="40" t="s">
        <v>501</v>
      </c>
      <c r="F79" s="40"/>
      <c r="G79" s="41" t="s">
        <v>297</v>
      </c>
      <c r="H79" s="42"/>
      <c r="I79" s="35">
        <v>32800000</v>
      </c>
      <c r="J79" s="35">
        <v>31433333</v>
      </c>
      <c r="K79" s="35">
        <f t="shared" si="1"/>
        <v>1366667</v>
      </c>
    </row>
    <row r="80" spans="1:11" ht="14.25" customHeight="1" x14ac:dyDescent="0.25">
      <c r="A80" s="37">
        <v>43110</v>
      </c>
      <c r="B80" s="38" t="s">
        <v>210</v>
      </c>
      <c r="C80" s="24">
        <v>123</v>
      </c>
      <c r="D80" s="39">
        <v>105</v>
      </c>
      <c r="E80" s="10" t="s">
        <v>451</v>
      </c>
      <c r="F80" s="40"/>
      <c r="G80" s="41" t="s">
        <v>298</v>
      </c>
      <c r="H80" s="42"/>
      <c r="I80" s="35">
        <v>26425000</v>
      </c>
      <c r="J80" s="35">
        <v>17365000</v>
      </c>
      <c r="K80" s="35">
        <f t="shared" si="1"/>
        <v>9060000</v>
      </c>
    </row>
    <row r="81" spans="1:11" ht="14.25" customHeight="1" x14ac:dyDescent="0.25">
      <c r="A81" s="37">
        <v>43110</v>
      </c>
      <c r="B81" s="38" t="s">
        <v>211</v>
      </c>
      <c r="C81" s="24">
        <v>89</v>
      </c>
      <c r="D81" s="39">
        <v>106</v>
      </c>
      <c r="E81" s="40" t="s">
        <v>502</v>
      </c>
      <c r="F81" s="40"/>
      <c r="G81" s="41" t="s">
        <v>299</v>
      </c>
      <c r="H81" s="42"/>
      <c r="I81" s="35">
        <v>29200000</v>
      </c>
      <c r="J81" s="35">
        <v>27983333</v>
      </c>
      <c r="K81" s="35">
        <f t="shared" si="1"/>
        <v>1216667</v>
      </c>
    </row>
    <row r="82" spans="1:11" ht="14.25" customHeight="1" x14ac:dyDescent="0.25">
      <c r="A82" s="37">
        <v>43110</v>
      </c>
      <c r="B82" s="38" t="s">
        <v>212</v>
      </c>
      <c r="C82" s="24">
        <v>94</v>
      </c>
      <c r="D82" s="39">
        <v>107</v>
      </c>
      <c r="E82" s="40" t="s">
        <v>503</v>
      </c>
      <c r="F82" s="40"/>
      <c r="G82" s="41" t="s">
        <v>300</v>
      </c>
      <c r="H82" s="42"/>
      <c r="I82" s="35">
        <v>42000000</v>
      </c>
      <c r="J82" s="35">
        <v>40075000</v>
      </c>
      <c r="K82" s="35">
        <f t="shared" si="1"/>
        <v>1925000</v>
      </c>
    </row>
    <row r="83" spans="1:11" ht="14.25" customHeight="1" x14ac:dyDescent="0.25">
      <c r="A83" s="37">
        <v>43110</v>
      </c>
      <c r="B83" s="38" t="s">
        <v>213</v>
      </c>
      <c r="C83" s="24">
        <v>95</v>
      </c>
      <c r="D83" s="39">
        <v>108</v>
      </c>
      <c r="E83" s="40" t="s">
        <v>504</v>
      </c>
      <c r="F83" s="40"/>
      <c r="G83" s="41" t="s">
        <v>301</v>
      </c>
      <c r="H83" s="42"/>
      <c r="I83" s="35">
        <f>37600000-19270000</f>
        <v>18330000</v>
      </c>
      <c r="J83" s="35">
        <v>18330000</v>
      </c>
      <c r="K83" s="35">
        <f t="shared" si="1"/>
        <v>0</v>
      </c>
    </row>
    <row r="84" spans="1:11" ht="14.25" customHeight="1" x14ac:dyDescent="0.25">
      <c r="A84" s="37">
        <v>43110</v>
      </c>
      <c r="B84" s="38" t="s">
        <v>214</v>
      </c>
      <c r="C84" s="24">
        <v>144</v>
      </c>
      <c r="D84" s="39">
        <v>109</v>
      </c>
      <c r="E84" s="40" t="s">
        <v>477</v>
      </c>
      <c r="F84" s="40"/>
      <c r="G84" s="41" t="s">
        <v>302</v>
      </c>
      <c r="H84" s="42"/>
      <c r="I84" s="35">
        <v>88000000</v>
      </c>
      <c r="J84" s="35">
        <v>61333333</v>
      </c>
      <c r="K84" s="35">
        <f t="shared" si="1"/>
        <v>26666667</v>
      </c>
    </row>
    <row r="85" spans="1:11" ht="14.25" customHeight="1" x14ac:dyDescent="0.25">
      <c r="A85" s="37">
        <v>43111</v>
      </c>
      <c r="B85" s="38" t="s">
        <v>215</v>
      </c>
      <c r="C85" s="24">
        <v>127</v>
      </c>
      <c r="D85" s="39">
        <v>111</v>
      </c>
      <c r="E85" s="40" t="s">
        <v>477</v>
      </c>
      <c r="F85" s="40"/>
      <c r="G85" s="41" t="s">
        <v>303</v>
      </c>
      <c r="H85" s="42"/>
      <c r="I85" s="35">
        <v>50400000</v>
      </c>
      <c r="J85" s="35">
        <v>48300000</v>
      </c>
      <c r="K85" s="35">
        <f t="shared" si="1"/>
        <v>2100000</v>
      </c>
    </row>
    <row r="86" spans="1:11" ht="14.25" customHeight="1" x14ac:dyDescent="0.25">
      <c r="A86" s="37">
        <v>43111</v>
      </c>
      <c r="B86" s="38" t="s">
        <v>216</v>
      </c>
      <c r="C86" s="24">
        <v>65</v>
      </c>
      <c r="D86" s="39">
        <v>112</v>
      </c>
      <c r="E86" s="40" t="s">
        <v>487</v>
      </c>
      <c r="F86" s="40"/>
      <c r="G86" s="41" t="s">
        <v>304</v>
      </c>
      <c r="H86" s="42"/>
      <c r="I86" s="35">
        <v>31256000</v>
      </c>
      <c r="J86" s="35">
        <v>29953667</v>
      </c>
      <c r="K86" s="35">
        <f t="shared" si="1"/>
        <v>1302333</v>
      </c>
    </row>
    <row r="87" spans="1:11" ht="14.25" customHeight="1" x14ac:dyDescent="0.25">
      <c r="A87" s="37">
        <v>43111</v>
      </c>
      <c r="B87" s="38" t="s">
        <v>217</v>
      </c>
      <c r="C87" s="24">
        <v>149</v>
      </c>
      <c r="D87" s="39">
        <v>124</v>
      </c>
      <c r="E87" s="40" t="s">
        <v>452</v>
      </c>
      <c r="F87" s="40"/>
      <c r="G87" s="41" t="s">
        <v>305</v>
      </c>
      <c r="H87" s="42"/>
      <c r="I87" s="35">
        <v>17600000</v>
      </c>
      <c r="J87" s="35">
        <v>16793333</v>
      </c>
      <c r="K87" s="35">
        <f t="shared" si="1"/>
        <v>806667</v>
      </c>
    </row>
    <row r="88" spans="1:11" ht="14.25" customHeight="1" x14ac:dyDescent="0.25">
      <c r="A88" s="37">
        <v>43111</v>
      </c>
      <c r="B88" s="38" t="s">
        <v>218</v>
      </c>
      <c r="C88" s="24">
        <v>149</v>
      </c>
      <c r="D88" s="39">
        <v>125</v>
      </c>
      <c r="E88" s="40" t="s">
        <v>452</v>
      </c>
      <c r="F88" s="40"/>
      <c r="G88" s="41" t="s">
        <v>306</v>
      </c>
      <c r="H88" s="42"/>
      <c r="I88" s="35">
        <v>17600000</v>
      </c>
      <c r="J88" s="35">
        <v>16793333</v>
      </c>
      <c r="K88" s="35">
        <f t="shared" si="1"/>
        <v>806667</v>
      </c>
    </row>
    <row r="89" spans="1:11" ht="14.25" customHeight="1" x14ac:dyDescent="0.25">
      <c r="A89" s="37">
        <v>43111</v>
      </c>
      <c r="B89" s="38" t="s">
        <v>219</v>
      </c>
      <c r="C89" s="24">
        <v>149</v>
      </c>
      <c r="D89" s="39">
        <v>126</v>
      </c>
      <c r="E89" s="40" t="s">
        <v>452</v>
      </c>
      <c r="F89" s="40"/>
      <c r="G89" s="41" t="s">
        <v>307</v>
      </c>
      <c r="H89" s="42"/>
      <c r="I89" s="35">
        <v>17600000</v>
      </c>
      <c r="J89" s="35">
        <v>16206666</v>
      </c>
      <c r="K89" s="35">
        <f t="shared" si="1"/>
        <v>1393334</v>
      </c>
    </row>
    <row r="90" spans="1:11" ht="14.25" customHeight="1" x14ac:dyDescent="0.25">
      <c r="A90" s="37">
        <v>43111</v>
      </c>
      <c r="B90" s="38" t="s">
        <v>220</v>
      </c>
      <c r="C90" s="24">
        <v>161</v>
      </c>
      <c r="D90" s="39">
        <v>127</v>
      </c>
      <c r="E90" s="40" t="s">
        <v>505</v>
      </c>
      <c r="F90" s="40"/>
      <c r="G90" s="41" t="s">
        <v>308</v>
      </c>
      <c r="H90" s="42"/>
      <c r="I90" s="35">
        <v>75075000</v>
      </c>
      <c r="J90" s="35">
        <v>50732500</v>
      </c>
      <c r="K90" s="35">
        <f t="shared" si="1"/>
        <v>24342500</v>
      </c>
    </row>
    <row r="91" spans="1:11" ht="14.25" customHeight="1" x14ac:dyDescent="0.25">
      <c r="A91" s="37">
        <v>43111</v>
      </c>
      <c r="B91" s="38" t="s">
        <v>221</v>
      </c>
      <c r="C91" s="24">
        <v>159</v>
      </c>
      <c r="D91" s="39">
        <v>128</v>
      </c>
      <c r="E91" s="40" t="s">
        <v>485</v>
      </c>
      <c r="F91" s="40"/>
      <c r="G91" s="41" t="s">
        <v>309</v>
      </c>
      <c r="H91" s="42"/>
      <c r="I91" s="35">
        <v>32000000</v>
      </c>
      <c r="J91" s="35">
        <v>30533333</v>
      </c>
      <c r="K91" s="35">
        <f t="shared" si="1"/>
        <v>1466667</v>
      </c>
    </row>
    <row r="92" spans="1:11" ht="14.25" customHeight="1" x14ac:dyDescent="0.25">
      <c r="A92" s="37">
        <v>43111</v>
      </c>
      <c r="B92" s="38" t="s">
        <v>222</v>
      </c>
      <c r="C92" s="24">
        <v>158</v>
      </c>
      <c r="D92" s="39">
        <v>129</v>
      </c>
      <c r="E92" s="40" t="s">
        <v>506</v>
      </c>
      <c r="F92" s="40"/>
      <c r="G92" s="41" t="s">
        <v>310</v>
      </c>
      <c r="H92" s="42"/>
      <c r="I92" s="35">
        <v>30400000</v>
      </c>
      <c r="J92" s="35">
        <v>29006667</v>
      </c>
      <c r="K92" s="35">
        <f t="shared" si="1"/>
        <v>1393333</v>
      </c>
    </row>
    <row r="93" spans="1:11" ht="14.25" customHeight="1" x14ac:dyDescent="0.25">
      <c r="A93" s="37">
        <v>43112</v>
      </c>
      <c r="B93" s="38" t="s">
        <v>223</v>
      </c>
      <c r="C93" s="24">
        <v>88</v>
      </c>
      <c r="D93" s="39">
        <v>134</v>
      </c>
      <c r="E93" s="128" t="s">
        <v>507</v>
      </c>
      <c r="F93" s="40"/>
      <c r="G93" s="41" t="s">
        <v>311</v>
      </c>
      <c r="H93" s="42"/>
      <c r="I93" s="35">
        <v>47366667</v>
      </c>
      <c r="J93" s="35">
        <v>30991333</v>
      </c>
      <c r="K93" s="35">
        <f t="shared" si="1"/>
        <v>16375334</v>
      </c>
    </row>
    <row r="94" spans="1:11" ht="14.25" customHeight="1" x14ac:dyDescent="0.25">
      <c r="A94" s="37">
        <v>43112</v>
      </c>
      <c r="B94" s="38" t="s">
        <v>224</v>
      </c>
      <c r="C94" s="24">
        <v>122</v>
      </c>
      <c r="D94" s="39">
        <v>140</v>
      </c>
      <c r="E94" s="128" t="s">
        <v>508</v>
      </c>
      <c r="F94" s="40"/>
      <c r="G94" s="41" t="s">
        <v>312</v>
      </c>
      <c r="H94" s="42"/>
      <c r="I94" s="35">
        <v>36000000</v>
      </c>
      <c r="J94" s="35">
        <v>31500000</v>
      </c>
      <c r="K94" s="35">
        <f t="shared" si="1"/>
        <v>4500000</v>
      </c>
    </row>
    <row r="95" spans="1:11" ht="14.25" customHeight="1" x14ac:dyDescent="0.25">
      <c r="A95" s="37">
        <v>43112</v>
      </c>
      <c r="B95" s="38" t="s">
        <v>79</v>
      </c>
      <c r="C95" s="24">
        <v>172</v>
      </c>
      <c r="D95" s="39">
        <v>145</v>
      </c>
      <c r="E95" s="128" t="s">
        <v>509</v>
      </c>
      <c r="F95" s="40"/>
      <c r="G95" s="41" t="s">
        <v>313</v>
      </c>
      <c r="H95" s="42"/>
      <c r="I95" s="35">
        <v>40632000</v>
      </c>
      <c r="J95" s="35">
        <v>38769700</v>
      </c>
      <c r="K95" s="35">
        <f t="shared" si="1"/>
        <v>1862300</v>
      </c>
    </row>
    <row r="96" spans="1:11" ht="14.25" customHeight="1" x14ac:dyDescent="0.25">
      <c r="A96" s="37">
        <v>43112</v>
      </c>
      <c r="B96" s="38" t="s">
        <v>225</v>
      </c>
      <c r="C96" s="24">
        <v>173</v>
      </c>
      <c r="D96" s="39">
        <v>151</v>
      </c>
      <c r="E96" s="128" t="s">
        <v>510</v>
      </c>
      <c r="F96" s="40"/>
      <c r="G96" s="41" t="s">
        <v>314</v>
      </c>
      <c r="H96" s="42"/>
      <c r="I96" s="35">
        <v>31256000</v>
      </c>
      <c r="J96" s="35">
        <v>29823433</v>
      </c>
      <c r="K96" s="35">
        <f t="shared" si="1"/>
        <v>1432567</v>
      </c>
    </row>
    <row r="97" spans="1:11" ht="14.25" customHeight="1" x14ac:dyDescent="0.25">
      <c r="A97" s="37">
        <v>43112</v>
      </c>
      <c r="B97" s="38" t="s">
        <v>226</v>
      </c>
      <c r="C97" s="24">
        <v>156</v>
      </c>
      <c r="D97" s="39">
        <v>154</v>
      </c>
      <c r="E97" s="128" t="s">
        <v>477</v>
      </c>
      <c r="F97" s="40"/>
      <c r="G97" s="41" t="s">
        <v>315</v>
      </c>
      <c r="H97" s="42"/>
      <c r="I97" s="35">
        <v>69300000</v>
      </c>
      <c r="J97" s="35">
        <v>47460000</v>
      </c>
      <c r="K97" s="35">
        <f t="shared" si="1"/>
        <v>21840000</v>
      </c>
    </row>
    <row r="98" spans="1:11" ht="14.25" customHeight="1" x14ac:dyDescent="0.25">
      <c r="A98" s="37">
        <v>43112</v>
      </c>
      <c r="B98" s="38" t="s">
        <v>227</v>
      </c>
      <c r="C98" s="24">
        <v>174</v>
      </c>
      <c r="D98" s="39">
        <v>157</v>
      </c>
      <c r="E98" s="128" t="s">
        <v>511</v>
      </c>
      <c r="F98" s="40"/>
      <c r="G98" s="41" t="s">
        <v>316</v>
      </c>
      <c r="H98" s="42"/>
      <c r="I98" s="35">
        <v>30992000</v>
      </c>
      <c r="J98" s="35">
        <v>29184133</v>
      </c>
      <c r="K98" s="35">
        <f t="shared" si="1"/>
        <v>1807867</v>
      </c>
    </row>
    <row r="99" spans="1:11" ht="14.25" customHeight="1" x14ac:dyDescent="0.25">
      <c r="A99" s="37">
        <v>43115</v>
      </c>
      <c r="B99" s="38" t="s">
        <v>228</v>
      </c>
      <c r="C99" s="24">
        <v>91</v>
      </c>
      <c r="D99" s="39">
        <v>158</v>
      </c>
      <c r="E99" s="128" t="s">
        <v>512</v>
      </c>
      <c r="F99" s="40"/>
      <c r="G99" s="41" t="s">
        <v>317</v>
      </c>
      <c r="H99" s="42"/>
      <c r="I99" s="35">
        <v>30400000</v>
      </c>
      <c r="J99" s="35">
        <v>28626667</v>
      </c>
      <c r="K99" s="35">
        <f t="shared" si="1"/>
        <v>1773333</v>
      </c>
    </row>
    <row r="100" spans="1:11" ht="14.25" customHeight="1" x14ac:dyDescent="0.25">
      <c r="A100" s="37">
        <v>43115</v>
      </c>
      <c r="B100" s="38" t="s">
        <v>229</v>
      </c>
      <c r="C100" s="24">
        <v>150</v>
      </c>
      <c r="D100" s="39">
        <v>159</v>
      </c>
      <c r="E100" t="s">
        <v>452</v>
      </c>
      <c r="F100" s="40"/>
      <c r="G100" s="41" t="s">
        <v>318</v>
      </c>
      <c r="H100" s="42"/>
      <c r="I100" s="35">
        <v>17600000</v>
      </c>
      <c r="J100" s="35">
        <v>16573333</v>
      </c>
      <c r="K100" s="35">
        <f t="shared" si="1"/>
        <v>1026667</v>
      </c>
    </row>
    <row r="101" spans="1:11" ht="14.25" customHeight="1" x14ac:dyDescent="0.25">
      <c r="A101" s="37">
        <v>43115</v>
      </c>
      <c r="B101" s="38" t="s">
        <v>230</v>
      </c>
      <c r="C101" s="24">
        <v>189</v>
      </c>
      <c r="D101" s="39">
        <v>163</v>
      </c>
      <c r="E101" s="128" t="s">
        <v>475</v>
      </c>
      <c r="F101" s="40"/>
      <c r="G101" s="41" t="s">
        <v>319</v>
      </c>
      <c r="H101" s="42"/>
      <c r="I101" s="35">
        <v>60500000</v>
      </c>
      <c r="J101" s="35">
        <v>41433333</v>
      </c>
      <c r="K101" s="35">
        <f t="shared" si="1"/>
        <v>19066667</v>
      </c>
    </row>
    <row r="102" spans="1:11" ht="14.25" customHeight="1" x14ac:dyDescent="0.25">
      <c r="A102" s="37">
        <v>43115</v>
      </c>
      <c r="B102" s="38" t="s">
        <v>231</v>
      </c>
      <c r="C102" s="24">
        <v>180</v>
      </c>
      <c r="D102" s="39">
        <v>165</v>
      </c>
      <c r="E102" s="128" t="s">
        <v>513</v>
      </c>
      <c r="F102" s="40"/>
      <c r="G102" s="41" t="s">
        <v>320</v>
      </c>
      <c r="H102" s="42"/>
      <c r="I102" s="35">
        <v>58400000</v>
      </c>
      <c r="J102" s="35">
        <v>54993333</v>
      </c>
      <c r="K102" s="35">
        <f t="shared" si="1"/>
        <v>3406667</v>
      </c>
    </row>
    <row r="103" spans="1:11" ht="14.25" customHeight="1" x14ac:dyDescent="0.25">
      <c r="A103" s="37">
        <v>43115</v>
      </c>
      <c r="B103" s="38" t="s">
        <v>232</v>
      </c>
      <c r="C103" s="24">
        <v>208</v>
      </c>
      <c r="D103" s="39">
        <v>174</v>
      </c>
      <c r="E103" s="129" t="s">
        <v>514</v>
      </c>
      <c r="F103" s="40"/>
      <c r="G103" s="41" t="s">
        <v>321</v>
      </c>
      <c r="H103" s="42"/>
      <c r="I103" s="35">
        <v>37600000</v>
      </c>
      <c r="J103" s="35">
        <v>35250000</v>
      </c>
      <c r="K103" s="35">
        <f t="shared" si="1"/>
        <v>2350000</v>
      </c>
    </row>
    <row r="104" spans="1:11" ht="14.25" customHeight="1" x14ac:dyDescent="0.25">
      <c r="A104" s="37">
        <v>43115</v>
      </c>
      <c r="B104" s="38" t="s">
        <v>233</v>
      </c>
      <c r="C104" s="24">
        <v>157</v>
      </c>
      <c r="D104" s="39">
        <v>179</v>
      </c>
      <c r="E104" s="129" t="s">
        <v>515</v>
      </c>
      <c r="F104" s="40"/>
      <c r="G104" s="41" t="s">
        <v>322</v>
      </c>
      <c r="H104" s="42"/>
      <c r="I104" s="35">
        <v>18120000</v>
      </c>
      <c r="J104" s="35">
        <v>16987500</v>
      </c>
      <c r="K104" s="35">
        <f t="shared" si="1"/>
        <v>1132500</v>
      </c>
    </row>
    <row r="105" spans="1:11" ht="14.25" customHeight="1" x14ac:dyDescent="0.25">
      <c r="A105" s="37">
        <v>43115</v>
      </c>
      <c r="B105" s="38" t="s">
        <v>234</v>
      </c>
      <c r="C105" s="24">
        <v>178</v>
      </c>
      <c r="D105" s="39">
        <v>183</v>
      </c>
      <c r="E105" s="128" t="s">
        <v>516</v>
      </c>
      <c r="F105" s="40"/>
      <c r="G105" s="41" t="s">
        <v>323</v>
      </c>
      <c r="H105" s="42"/>
      <c r="I105" s="35">
        <v>24915000</v>
      </c>
      <c r="J105" s="35">
        <v>16987500</v>
      </c>
      <c r="K105" s="35">
        <f t="shared" si="1"/>
        <v>7927500</v>
      </c>
    </row>
    <row r="106" spans="1:11" ht="14.25" customHeight="1" x14ac:dyDescent="0.25">
      <c r="A106" s="37">
        <v>43116</v>
      </c>
      <c r="B106" s="38" t="s">
        <v>235</v>
      </c>
      <c r="C106" s="24">
        <v>162</v>
      </c>
      <c r="D106" s="39">
        <v>212</v>
      </c>
      <c r="E106" s="128" t="s">
        <v>517</v>
      </c>
      <c r="F106" s="40"/>
      <c r="G106" s="41" t="s">
        <v>324</v>
      </c>
      <c r="H106" s="42"/>
      <c r="I106" s="35">
        <v>60375000</v>
      </c>
      <c r="J106" s="35">
        <v>39200000</v>
      </c>
      <c r="K106" s="35">
        <f t="shared" si="1"/>
        <v>21175000</v>
      </c>
    </row>
    <row r="107" spans="1:11" ht="14.25" customHeight="1" x14ac:dyDescent="0.25">
      <c r="A107" s="37">
        <v>43117</v>
      </c>
      <c r="B107" s="159">
        <v>134</v>
      </c>
      <c r="C107" s="24">
        <v>149</v>
      </c>
      <c r="D107" s="39">
        <v>236</v>
      </c>
      <c r="E107" s="128" t="s">
        <v>452</v>
      </c>
      <c r="F107" s="40"/>
      <c r="G107" s="41" t="s">
        <v>794</v>
      </c>
      <c r="H107" s="42"/>
      <c r="I107" s="35">
        <v>17600000</v>
      </c>
      <c r="J107" s="35">
        <v>16353333</v>
      </c>
      <c r="K107" s="35">
        <f t="shared" si="1"/>
        <v>1246667</v>
      </c>
    </row>
    <row r="108" spans="1:11" ht="14.25" customHeight="1" x14ac:dyDescent="0.25">
      <c r="A108" s="37">
        <v>43118</v>
      </c>
      <c r="B108" s="159">
        <v>284</v>
      </c>
      <c r="C108" s="24">
        <v>360</v>
      </c>
      <c r="D108" s="39">
        <v>271</v>
      </c>
      <c r="E108" s="128" t="s">
        <v>896</v>
      </c>
      <c r="F108" s="40"/>
      <c r="G108" s="41" t="s">
        <v>795</v>
      </c>
      <c r="H108" s="42"/>
      <c r="I108" s="35">
        <v>16800000</v>
      </c>
      <c r="J108" s="35">
        <v>15540000</v>
      </c>
      <c r="K108" s="35">
        <f t="shared" si="1"/>
        <v>1260000</v>
      </c>
    </row>
    <row r="109" spans="1:11" ht="14.25" customHeight="1" x14ac:dyDescent="0.25">
      <c r="A109" s="37">
        <v>43119</v>
      </c>
      <c r="B109" s="159">
        <v>294</v>
      </c>
      <c r="C109" s="24">
        <v>339</v>
      </c>
      <c r="D109" s="39">
        <v>282</v>
      </c>
      <c r="E109" s="128" t="s">
        <v>897</v>
      </c>
      <c r="F109" s="40"/>
      <c r="G109" s="41" t="s">
        <v>796</v>
      </c>
      <c r="H109" s="42"/>
      <c r="I109" s="35">
        <v>79333333</v>
      </c>
      <c r="J109" s="35">
        <v>51800000</v>
      </c>
      <c r="K109" s="35">
        <f t="shared" si="1"/>
        <v>27533333</v>
      </c>
    </row>
    <row r="110" spans="1:11" ht="14.25" customHeight="1" x14ac:dyDescent="0.25">
      <c r="A110" s="37">
        <v>43119</v>
      </c>
      <c r="B110" s="159">
        <v>172</v>
      </c>
      <c r="C110" s="24">
        <v>179</v>
      </c>
      <c r="D110" s="39">
        <v>293</v>
      </c>
      <c r="E110" s="128" t="s">
        <v>453</v>
      </c>
      <c r="F110" s="40"/>
      <c r="G110" s="41" t="s">
        <v>797</v>
      </c>
      <c r="H110" s="42"/>
      <c r="I110" s="35">
        <v>56000000</v>
      </c>
      <c r="J110" s="35">
        <v>51800000</v>
      </c>
      <c r="K110" s="35">
        <f t="shared" si="1"/>
        <v>4200000</v>
      </c>
    </row>
    <row r="111" spans="1:11" ht="14.25" customHeight="1" x14ac:dyDescent="0.25">
      <c r="A111" s="37">
        <v>43119</v>
      </c>
      <c r="B111" s="159">
        <v>221</v>
      </c>
      <c r="C111" s="24">
        <v>272</v>
      </c>
      <c r="D111" s="39">
        <v>295</v>
      </c>
      <c r="E111" s="128" t="s">
        <v>898</v>
      </c>
      <c r="F111" s="40"/>
      <c r="G111" s="41" t="s">
        <v>798</v>
      </c>
      <c r="H111" s="42"/>
      <c r="I111" s="35">
        <v>18752000</v>
      </c>
      <c r="J111" s="35">
        <v>13751467</v>
      </c>
      <c r="K111" s="35">
        <f t="shared" si="1"/>
        <v>5000533</v>
      </c>
    </row>
    <row r="112" spans="1:11" ht="14.25" customHeight="1" x14ac:dyDescent="0.25">
      <c r="A112" s="37">
        <v>43119</v>
      </c>
      <c r="B112" s="159">
        <v>241</v>
      </c>
      <c r="C112" s="24">
        <v>273</v>
      </c>
      <c r="D112" s="39">
        <v>297</v>
      </c>
      <c r="E112" s="128" t="s">
        <v>898</v>
      </c>
      <c r="F112" s="40"/>
      <c r="G112" s="41" t="s">
        <v>799</v>
      </c>
      <c r="H112" s="42"/>
      <c r="I112" s="35">
        <v>18752000</v>
      </c>
      <c r="J112" s="35">
        <v>16876800</v>
      </c>
      <c r="K112" s="35">
        <f t="shared" si="1"/>
        <v>1875200</v>
      </c>
    </row>
    <row r="113" spans="1:11" ht="14.25" customHeight="1" x14ac:dyDescent="0.25">
      <c r="A113" s="37">
        <v>43119</v>
      </c>
      <c r="B113" s="159">
        <v>289</v>
      </c>
      <c r="C113" s="24">
        <v>360</v>
      </c>
      <c r="D113" s="39">
        <v>308</v>
      </c>
      <c r="E113" s="128" t="s">
        <v>896</v>
      </c>
      <c r="F113" s="40"/>
      <c r="G113" s="41" t="s">
        <v>800</v>
      </c>
      <c r="H113" s="42"/>
      <c r="I113" s="35">
        <v>16800000</v>
      </c>
      <c r="J113" s="35">
        <v>15050000</v>
      </c>
      <c r="K113" s="35">
        <f t="shared" si="1"/>
        <v>1750000</v>
      </c>
    </row>
    <row r="114" spans="1:11" ht="14.25" customHeight="1" x14ac:dyDescent="0.25">
      <c r="A114" s="37">
        <v>43119</v>
      </c>
      <c r="B114" s="159">
        <v>292</v>
      </c>
      <c r="C114" s="24">
        <v>360</v>
      </c>
      <c r="D114" s="39">
        <v>309</v>
      </c>
      <c r="E114" s="128" t="s">
        <v>896</v>
      </c>
      <c r="F114" s="40"/>
      <c r="G114" s="41" t="s">
        <v>801</v>
      </c>
      <c r="H114" s="42"/>
      <c r="I114" s="35">
        <v>16800000</v>
      </c>
      <c r="J114" s="35">
        <v>13230000</v>
      </c>
      <c r="K114" s="35">
        <f t="shared" si="1"/>
        <v>3570000</v>
      </c>
    </row>
    <row r="115" spans="1:11" ht="14.25" customHeight="1" x14ac:dyDescent="0.25">
      <c r="A115" s="37">
        <v>43119</v>
      </c>
      <c r="B115" s="159">
        <v>311</v>
      </c>
      <c r="C115" s="24">
        <v>361</v>
      </c>
      <c r="D115" s="39">
        <v>318</v>
      </c>
      <c r="E115" s="128" t="s">
        <v>896</v>
      </c>
      <c r="F115" s="40"/>
      <c r="G115" s="41" t="s">
        <v>802</v>
      </c>
      <c r="H115" s="42"/>
      <c r="I115" s="35">
        <v>13600000</v>
      </c>
      <c r="J115" s="35">
        <v>11333333</v>
      </c>
      <c r="K115" s="35">
        <f t="shared" si="1"/>
        <v>2266667</v>
      </c>
    </row>
    <row r="116" spans="1:11" ht="14.25" customHeight="1" x14ac:dyDescent="0.25">
      <c r="A116" s="37">
        <v>43119</v>
      </c>
      <c r="B116" s="159">
        <v>285</v>
      </c>
      <c r="C116" s="24">
        <v>360</v>
      </c>
      <c r="D116" s="39">
        <v>323</v>
      </c>
      <c r="E116" s="128" t="s">
        <v>896</v>
      </c>
      <c r="F116" s="40"/>
      <c r="G116" s="41" t="s">
        <v>803</v>
      </c>
      <c r="H116" s="42"/>
      <c r="I116" s="35">
        <v>16800000</v>
      </c>
      <c r="J116" s="35">
        <v>15540000</v>
      </c>
      <c r="K116" s="35">
        <f t="shared" si="1"/>
        <v>1260000</v>
      </c>
    </row>
    <row r="117" spans="1:11" ht="14.25" customHeight="1" x14ac:dyDescent="0.25">
      <c r="A117" s="37">
        <v>43119</v>
      </c>
      <c r="B117" s="159">
        <v>293</v>
      </c>
      <c r="C117" s="24">
        <v>360</v>
      </c>
      <c r="D117" s="39">
        <v>324</v>
      </c>
      <c r="E117" s="128" t="s">
        <v>896</v>
      </c>
      <c r="F117" s="40"/>
      <c r="G117" s="41" t="s">
        <v>804</v>
      </c>
      <c r="H117" s="42"/>
      <c r="I117" s="35">
        <v>16800000</v>
      </c>
      <c r="J117" s="35">
        <v>15330000</v>
      </c>
      <c r="K117" s="35">
        <f t="shared" si="1"/>
        <v>1470000</v>
      </c>
    </row>
    <row r="118" spans="1:11" ht="14.25" customHeight="1" x14ac:dyDescent="0.25">
      <c r="A118" s="37">
        <v>43119</v>
      </c>
      <c r="B118" s="159">
        <v>288</v>
      </c>
      <c r="C118" s="24">
        <v>360</v>
      </c>
      <c r="D118" s="39">
        <v>325</v>
      </c>
      <c r="E118" s="128" t="s">
        <v>896</v>
      </c>
      <c r="F118" s="40"/>
      <c r="G118" s="41" t="s">
        <v>805</v>
      </c>
      <c r="H118" s="42"/>
      <c r="I118" s="35">
        <v>16800000</v>
      </c>
      <c r="J118" s="35">
        <v>15330000</v>
      </c>
      <c r="K118" s="35">
        <f t="shared" si="1"/>
        <v>1470000</v>
      </c>
    </row>
    <row r="119" spans="1:11" ht="14.25" customHeight="1" x14ac:dyDescent="0.25">
      <c r="A119" s="37">
        <v>43119</v>
      </c>
      <c r="B119" s="159">
        <v>290</v>
      </c>
      <c r="C119" s="24">
        <v>360</v>
      </c>
      <c r="D119" s="39">
        <v>326</v>
      </c>
      <c r="E119" s="128" t="s">
        <v>896</v>
      </c>
      <c r="F119" s="40"/>
      <c r="G119" s="41" t="s">
        <v>806</v>
      </c>
      <c r="H119" s="42"/>
      <c r="I119" s="35">
        <v>16800000</v>
      </c>
      <c r="J119" s="35">
        <v>15260000</v>
      </c>
      <c r="K119" s="35">
        <f t="shared" si="1"/>
        <v>1540000</v>
      </c>
    </row>
    <row r="120" spans="1:11" ht="14.25" customHeight="1" x14ac:dyDescent="0.25">
      <c r="A120" s="37">
        <v>43119</v>
      </c>
      <c r="B120" s="159">
        <v>317</v>
      </c>
      <c r="C120" s="24">
        <v>361</v>
      </c>
      <c r="D120" s="39">
        <v>331</v>
      </c>
      <c r="E120" s="128" t="s">
        <v>896</v>
      </c>
      <c r="F120" s="40"/>
      <c r="G120" s="41" t="s">
        <v>807</v>
      </c>
      <c r="H120" s="42"/>
      <c r="I120" s="35">
        <v>13600000</v>
      </c>
      <c r="J120" s="35">
        <v>12410000</v>
      </c>
      <c r="K120" s="35">
        <f t="shared" si="1"/>
        <v>1190000</v>
      </c>
    </row>
    <row r="121" spans="1:11" ht="14.25" customHeight="1" x14ac:dyDescent="0.25">
      <c r="A121" s="37">
        <v>43119</v>
      </c>
      <c r="B121" s="159">
        <v>323</v>
      </c>
      <c r="C121" s="24">
        <v>361</v>
      </c>
      <c r="D121" s="39">
        <v>332</v>
      </c>
      <c r="E121" s="128" t="s">
        <v>896</v>
      </c>
      <c r="F121" s="40"/>
      <c r="G121" s="41" t="s">
        <v>808</v>
      </c>
      <c r="H121" s="42"/>
      <c r="I121" s="35">
        <v>13600000</v>
      </c>
      <c r="J121" s="35">
        <v>12410000</v>
      </c>
      <c r="K121" s="35">
        <f t="shared" si="1"/>
        <v>1190000</v>
      </c>
    </row>
    <row r="122" spans="1:11" ht="14.25" customHeight="1" x14ac:dyDescent="0.25">
      <c r="A122" s="37">
        <v>43119</v>
      </c>
      <c r="B122" s="159">
        <v>325</v>
      </c>
      <c r="C122" s="24">
        <v>361</v>
      </c>
      <c r="D122" s="39">
        <v>333</v>
      </c>
      <c r="E122" s="128" t="s">
        <v>896</v>
      </c>
      <c r="F122" s="40"/>
      <c r="G122" s="41" t="s">
        <v>809</v>
      </c>
      <c r="H122" s="42"/>
      <c r="I122" s="35">
        <v>13600000</v>
      </c>
      <c r="J122" s="35">
        <v>12410000</v>
      </c>
      <c r="K122" s="35">
        <f t="shared" si="1"/>
        <v>1190000</v>
      </c>
    </row>
    <row r="123" spans="1:11" ht="14.25" customHeight="1" x14ac:dyDescent="0.25">
      <c r="A123" s="37">
        <v>43119</v>
      </c>
      <c r="B123" s="159">
        <v>326</v>
      </c>
      <c r="C123" s="24">
        <v>361</v>
      </c>
      <c r="D123" s="39">
        <v>334</v>
      </c>
      <c r="E123" s="128" t="s">
        <v>896</v>
      </c>
      <c r="F123" s="40"/>
      <c r="G123" s="41" t="s">
        <v>810</v>
      </c>
      <c r="H123" s="42"/>
      <c r="I123" s="35">
        <v>13600000</v>
      </c>
      <c r="J123" s="35">
        <v>10710000</v>
      </c>
      <c r="K123" s="35">
        <f t="shared" si="1"/>
        <v>2890000</v>
      </c>
    </row>
    <row r="124" spans="1:11" ht="14.25" customHeight="1" x14ac:dyDescent="0.25">
      <c r="A124" s="37">
        <v>43119</v>
      </c>
      <c r="B124" s="159">
        <v>321</v>
      </c>
      <c r="C124" s="24">
        <v>361</v>
      </c>
      <c r="D124" s="39">
        <v>346</v>
      </c>
      <c r="E124" s="128" t="s">
        <v>896</v>
      </c>
      <c r="F124" s="40"/>
      <c r="G124" s="41" t="s">
        <v>811</v>
      </c>
      <c r="H124" s="42"/>
      <c r="I124" s="35">
        <v>13600000</v>
      </c>
      <c r="J124" s="35">
        <v>12410000</v>
      </c>
      <c r="K124" s="35">
        <f t="shared" si="1"/>
        <v>1190000</v>
      </c>
    </row>
    <row r="125" spans="1:11" ht="14.25" customHeight="1" x14ac:dyDescent="0.25">
      <c r="A125" s="37">
        <v>43119</v>
      </c>
      <c r="B125" s="159">
        <v>327</v>
      </c>
      <c r="C125" s="24">
        <v>361</v>
      </c>
      <c r="D125" s="39">
        <v>348</v>
      </c>
      <c r="E125" s="128" t="s">
        <v>896</v>
      </c>
      <c r="F125" s="40"/>
      <c r="G125" s="41" t="s">
        <v>812</v>
      </c>
      <c r="H125" s="42"/>
      <c r="I125" s="35">
        <v>13600000</v>
      </c>
      <c r="J125" s="35">
        <v>12409994</v>
      </c>
      <c r="K125" s="35">
        <f t="shared" si="1"/>
        <v>1190006</v>
      </c>
    </row>
    <row r="126" spans="1:11" ht="14.25" customHeight="1" x14ac:dyDescent="0.25">
      <c r="A126" s="37">
        <v>43119</v>
      </c>
      <c r="B126" s="159">
        <v>286</v>
      </c>
      <c r="C126" s="24">
        <v>360</v>
      </c>
      <c r="D126" s="39">
        <v>354</v>
      </c>
      <c r="E126" s="128" t="s">
        <v>896</v>
      </c>
      <c r="F126" s="40"/>
      <c r="G126" s="41" t="s">
        <v>813</v>
      </c>
      <c r="H126" s="42"/>
      <c r="I126" s="35">
        <v>16800000</v>
      </c>
      <c r="J126" s="35">
        <v>15330000</v>
      </c>
      <c r="K126" s="35">
        <f t="shared" si="1"/>
        <v>1470000</v>
      </c>
    </row>
    <row r="127" spans="1:11" ht="14.25" customHeight="1" x14ac:dyDescent="0.25">
      <c r="A127" s="37">
        <v>43119</v>
      </c>
      <c r="B127" s="159">
        <v>313</v>
      </c>
      <c r="C127" s="24">
        <v>361</v>
      </c>
      <c r="D127" s="39">
        <v>356</v>
      </c>
      <c r="E127" s="128" t="s">
        <v>896</v>
      </c>
      <c r="F127" s="40"/>
      <c r="G127" s="41" t="s">
        <v>814</v>
      </c>
      <c r="H127" s="42"/>
      <c r="I127" s="35">
        <v>13600000</v>
      </c>
      <c r="J127" s="35">
        <v>12410000</v>
      </c>
      <c r="K127" s="35">
        <f t="shared" si="1"/>
        <v>1190000</v>
      </c>
    </row>
    <row r="128" spans="1:11" ht="14.25" customHeight="1" x14ac:dyDescent="0.25">
      <c r="A128" s="37">
        <v>43119</v>
      </c>
      <c r="B128" s="159">
        <v>314</v>
      </c>
      <c r="C128" s="24">
        <v>361</v>
      </c>
      <c r="D128" s="39">
        <v>357</v>
      </c>
      <c r="E128" s="128" t="s">
        <v>896</v>
      </c>
      <c r="F128" s="40"/>
      <c r="G128" s="41" t="s">
        <v>815</v>
      </c>
      <c r="H128" s="42"/>
      <c r="I128" s="35">
        <v>13600000</v>
      </c>
      <c r="J128" s="35">
        <v>12353333</v>
      </c>
      <c r="K128" s="35">
        <f t="shared" si="1"/>
        <v>1246667</v>
      </c>
    </row>
    <row r="129" spans="1:11" ht="14.25" customHeight="1" x14ac:dyDescent="0.25">
      <c r="A129" s="37">
        <v>43119</v>
      </c>
      <c r="B129" s="159">
        <v>315</v>
      </c>
      <c r="C129" s="24">
        <v>361</v>
      </c>
      <c r="D129" s="39">
        <v>358</v>
      </c>
      <c r="E129" s="128" t="s">
        <v>896</v>
      </c>
      <c r="F129" s="40"/>
      <c r="G129" s="41" t="s">
        <v>816</v>
      </c>
      <c r="H129" s="42"/>
      <c r="I129" s="35">
        <v>13600000</v>
      </c>
      <c r="J129" s="35">
        <v>12410000</v>
      </c>
      <c r="K129" s="35">
        <f t="shared" si="1"/>
        <v>1190000</v>
      </c>
    </row>
    <row r="130" spans="1:11" ht="14.25" customHeight="1" x14ac:dyDescent="0.25">
      <c r="A130" s="37">
        <v>43119</v>
      </c>
      <c r="B130" s="159">
        <v>320</v>
      </c>
      <c r="C130" s="24">
        <v>361</v>
      </c>
      <c r="D130" s="39">
        <v>364</v>
      </c>
      <c r="E130" s="128" t="s">
        <v>896</v>
      </c>
      <c r="F130" s="40"/>
      <c r="G130" s="41" t="s">
        <v>817</v>
      </c>
      <c r="H130" s="42"/>
      <c r="I130" s="35">
        <v>13600000</v>
      </c>
      <c r="J130" s="35">
        <v>12580000</v>
      </c>
      <c r="K130" s="35">
        <f t="shared" si="1"/>
        <v>1020000</v>
      </c>
    </row>
    <row r="131" spans="1:11" ht="14.25" customHeight="1" x14ac:dyDescent="0.25">
      <c r="A131" s="37">
        <v>43119</v>
      </c>
      <c r="B131" s="159">
        <v>319</v>
      </c>
      <c r="C131" s="24">
        <v>361</v>
      </c>
      <c r="D131" s="39">
        <v>366</v>
      </c>
      <c r="E131" s="128" t="s">
        <v>896</v>
      </c>
      <c r="F131" s="40"/>
      <c r="G131" s="41" t="s">
        <v>818</v>
      </c>
      <c r="H131" s="42"/>
      <c r="I131" s="35">
        <v>13600000</v>
      </c>
      <c r="J131" s="35">
        <v>12410000</v>
      </c>
      <c r="K131" s="35">
        <f t="shared" si="1"/>
        <v>1190000</v>
      </c>
    </row>
    <row r="132" spans="1:11" ht="14.25" customHeight="1" x14ac:dyDescent="0.25">
      <c r="A132" s="37">
        <v>43119</v>
      </c>
      <c r="B132" s="159">
        <v>318</v>
      </c>
      <c r="C132" s="24">
        <v>361</v>
      </c>
      <c r="D132" s="39">
        <v>367</v>
      </c>
      <c r="E132" s="128" t="s">
        <v>896</v>
      </c>
      <c r="F132" s="40"/>
      <c r="G132" s="41" t="s">
        <v>819</v>
      </c>
      <c r="H132" s="42"/>
      <c r="I132" s="35">
        <v>13600000</v>
      </c>
      <c r="J132" s="35">
        <v>12410000</v>
      </c>
      <c r="K132" s="35">
        <f t="shared" si="1"/>
        <v>1190000</v>
      </c>
    </row>
    <row r="133" spans="1:11" ht="14.25" customHeight="1" x14ac:dyDescent="0.25">
      <c r="A133" s="37">
        <v>43122</v>
      </c>
      <c r="B133" s="159">
        <v>287</v>
      </c>
      <c r="C133" s="24">
        <v>360</v>
      </c>
      <c r="D133" s="39">
        <v>370</v>
      </c>
      <c r="E133" s="128" t="s">
        <v>896</v>
      </c>
      <c r="F133" s="40"/>
      <c r="G133" s="41" t="s">
        <v>820</v>
      </c>
      <c r="H133" s="42"/>
      <c r="I133" s="35">
        <v>16800000</v>
      </c>
      <c r="J133" s="35">
        <v>15330000</v>
      </c>
      <c r="K133" s="35">
        <f t="shared" si="1"/>
        <v>1470000</v>
      </c>
    </row>
    <row r="134" spans="1:11" ht="14.25" customHeight="1" x14ac:dyDescent="0.25">
      <c r="A134" s="37">
        <v>43122</v>
      </c>
      <c r="B134" s="159">
        <v>324</v>
      </c>
      <c r="C134" s="24">
        <v>361</v>
      </c>
      <c r="D134" s="39">
        <v>371</v>
      </c>
      <c r="E134" s="128" t="s">
        <v>896</v>
      </c>
      <c r="F134" s="40"/>
      <c r="G134" s="41" t="s">
        <v>821</v>
      </c>
      <c r="H134" s="42"/>
      <c r="I134" s="35">
        <v>13600000</v>
      </c>
      <c r="J134" s="35">
        <v>12410000</v>
      </c>
      <c r="K134" s="35">
        <f t="shared" si="1"/>
        <v>1190000</v>
      </c>
    </row>
    <row r="135" spans="1:11" ht="14.25" customHeight="1" x14ac:dyDescent="0.25">
      <c r="A135" s="37">
        <v>43122</v>
      </c>
      <c r="B135" s="159">
        <v>328</v>
      </c>
      <c r="C135" s="24">
        <v>361</v>
      </c>
      <c r="D135" s="39">
        <v>372</v>
      </c>
      <c r="E135" s="128" t="s">
        <v>896</v>
      </c>
      <c r="F135" s="40"/>
      <c r="G135" s="41" t="s">
        <v>822</v>
      </c>
      <c r="H135" s="42"/>
      <c r="I135" s="35">
        <v>13600000</v>
      </c>
      <c r="J135" s="35">
        <v>5610000</v>
      </c>
      <c r="K135" s="35">
        <f t="shared" si="1"/>
        <v>7990000</v>
      </c>
    </row>
    <row r="136" spans="1:11" ht="14.25" customHeight="1" x14ac:dyDescent="0.25">
      <c r="A136" s="37">
        <v>43122</v>
      </c>
      <c r="B136" s="159">
        <v>329</v>
      </c>
      <c r="C136" s="24">
        <v>361</v>
      </c>
      <c r="D136" s="39">
        <v>376</v>
      </c>
      <c r="E136" s="128" t="s">
        <v>896</v>
      </c>
      <c r="F136" s="40"/>
      <c r="G136" s="41" t="s">
        <v>823</v>
      </c>
      <c r="H136" s="42"/>
      <c r="I136" s="35">
        <v>13600000</v>
      </c>
      <c r="J136" s="35">
        <v>10710000</v>
      </c>
      <c r="K136" s="35">
        <f t="shared" si="1"/>
        <v>2890000</v>
      </c>
    </row>
    <row r="137" spans="1:11" ht="14.25" customHeight="1" x14ac:dyDescent="0.25">
      <c r="A137" s="37">
        <v>43122</v>
      </c>
      <c r="B137" s="159">
        <v>429</v>
      </c>
      <c r="C137" s="24">
        <v>446</v>
      </c>
      <c r="D137" s="39">
        <v>378</v>
      </c>
      <c r="E137" s="128" t="s">
        <v>899</v>
      </c>
      <c r="F137" s="40"/>
      <c r="G137" s="41" t="s">
        <v>824</v>
      </c>
      <c r="H137" s="42"/>
      <c r="I137" s="35">
        <v>190400000</v>
      </c>
      <c r="J137" s="35">
        <v>149939999</v>
      </c>
      <c r="K137" s="35">
        <f t="shared" si="1"/>
        <v>40460001</v>
      </c>
    </row>
    <row r="138" spans="1:11" ht="14.25" customHeight="1" x14ac:dyDescent="0.25">
      <c r="A138" s="37">
        <v>43122</v>
      </c>
      <c r="B138" s="159">
        <v>291</v>
      </c>
      <c r="C138" s="24">
        <v>360</v>
      </c>
      <c r="D138" s="39">
        <v>380</v>
      </c>
      <c r="E138" s="128" t="s">
        <v>896</v>
      </c>
      <c r="F138" s="40"/>
      <c r="G138" s="41" t="s">
        <v>825</v>
      </c>
      <c r="H138" s="42"/>
      <c r="I138" s="35">
        <v>16800000</v>
      </c>
      <c r="J138" s="35">
        <v>15330000</v>
      </c>
      <c r="K138" s="35">
        <f t="shared" si="1"/>
        <v>1470000</v>
      </c>
    </row>
    <row r="139" spans="1:11" ht="14.25" customHeight="1" x14ac:dyDescent="0.25">
      <c r="A139" s="37">
        <v>43122</v>
      </c>
      <c r="B139" s="159">
        <v>405</v>
      </c>
      <c r="C139" s="24">
        <v>383</v>
      </c>
      <c r="D139" s="39">
        <v>397</v>
      </c>
      <c r="E139" s="128" t="s">
        <v>452</v>
      </c>
      <c r="F139" s="40"/>
      <c r="G139" s="41" t="s">
        <v>826</v>
      </c>
      <c r="H139" s="42"/>
      <c r="I139" s="35">
        <v>17600000</v>
      </c>
      <c r="J139" s="35">
        <v>16060000</v>
      </c>
      <c r="K139" s="35">
        <f t="shared" si="1"/>
        <v>1540000</v>
      </c>
    </row>
    <row r="140" spans="1:11" ht="14.25" customHeight="1" x14ac:dyDescent="0.25">
      <c r="A140" s="37">
        <v>43122</v>
      </c>
      <c r="B140" s="159">
        <v>409</v>
      </c>
      <c r="C140" s="24">
        <v>429</v>
      </c>
      <c r="D140" s="39">
        <v>398</v>
      </c>
      <c r="E140" s="128" t="s">
        <v>900</v>
      </c>
      <c r="F140" s="40"/>
      <c r="G140" s="41" t="s">
        <v>827</v>
      </c>
      <c r="H140" s="42"/>
      <c r="I140" s="35">
        <v>15628000</v>
      </c>
      <c r="J140" s="35">
        <v>15628000</v>
      </c>
      <c r="K140" s="35">
        <f t="shared" si="1"/>
        <v>0</v>
      </c>
    </row>
    <row r="141" spans="1:11" ht="14.25" customHeight="1" x14ac:dyDescent="0.25">
      <c r="A141" s="37">
        <v>43122</v>
      </c>
      <c r="B141" s="159">
        <v>413</v>
      </c>
      <c r="C141" s="24">
        <v>430</v>
      </c>
      <c r="D141" s="39">
        <v>399</v>
      </c>
      <c r="E141" s="128" t="s">
        <v>896</v>
      </c>
      <c r="F141" s="40"/>
      <c r="G141" s="41" t="s">
        <v>828</v>
      </c>
      <c r="H141" s="42"/>
      <c r="I141" s="35">
        <v>11840000</v>
      </c>
      <c r="J141" s="35">
        <v>11194667</v>
      </c>
      <c r="K141" s="35">
        <f t="shared" si="1"/>
        <v>645333</v>
      </c>
    </row>
    <row r="142" spans="1:11" ht="14.25" customHeight="1" x14ac:dyDescent="0.25">
      <c r="A142" s="37">
        <v>43122</v>
      </c>
      <c r="B142" s="159">
        <v>312</v>
      </c>
      <c r="C142" s="24">
        <v>361</v>
      </c>
      <c r="D142" s="39">
        <v>409</v>
      </c>
      <c r="E142" s="128" t="s">
        <v>896</v>
      </c>
      <c r="F142" s="40"/>
      <c r="G142" s="41" t="s">
        <v>829</v>
      </c>
      <c r="H142" s="42"/>
      <c r="I142" s="35">
        <v>13600000</v>
      </c>
      <c r="J142" s="35">
        <v>12353334</v>
      </c>
      <c r="K142" s="35">
        <f t="shared" si="1"/>
        <v>1246666</v>
      </c>
    </row>
    <row r="143" spans="1:11" ht="14.25" customHeight="1" x14ac:dyDescent="0.25">
      <c r="A143" s="37">
        <v>43122</v>
      </c>
      <c r="B143" s="159">
        <v>316</v>
      </c>
      <c r="C143" s="24">
        <v>361</v>
      </c>
      <c r="D143" s="39">
        <v>410</v>
      </c>
      <c r="E143" s="128" t="s">
        <v>896</v>
      </c>
      <c r="F143" s="40"/>
      <c r="G143" s="41" t="s">
        <v>830</v>
      </c>
      <c r="H143" s="42"/>
      <c r="I143" s="35">
        <v>13600000</v>
      </c>
      <c r="J143" s="35">
        <v>12353333</v>
      </c>
      <c r="K143" s="35">
        <f t="shared" si="1"/>
        <v>1246667</v>
      </c>
    </row>
    <row r="144" spans="1:11" ht="14.25" customHeight="1" x14ac:dyDescent="0.25">
      <c r="A144" s="37">
        <v>43122</v>
      </c>
      <c r="B144" s="159">
        <v>435</v>
      </c>
      <c r="C144" s="24">
        <v>443</v>
      </c>
      <c r="D144" s="39">
        <v>413</v>
      </c>
      <c r="E144" s="128" t="s">
        <v>897</v>
      </c>
      <c r="F144" s="40"/>
      <c r="G144" s="41" t="s">
        <v>831</v>
      </c>
      <c r="H144" s="42"/>
      <c r="I144" s="35">
        <v>56072000</v>
      </c>
      <c r="J144" s="35">
        <v>50932067</v>
      </c>
      <c r="K144" s="35">
        <f t="shared" si="1"/>
        <v>5139933</v>
      </c>
    </row>
    <row r="145" spans="1:11" ht="14.25" customHeight="1" x14ac:dyDescent="0.25">
      <c r="A145" s="37">
        <v>43123</v>
      </c>
      <c r="B145" s="159">
        <v>404</v>
      </c>
      <c r="C145" s="24">
        <v>385</v>
      </c>
      <c r="D145" s="39">
        <v>422</v>
      </c>
      <c r="E145" s="128" t="s">
        <v>901</v>
      </c>
      <c r="F145" s="40"/>
      <c r="G145" s="41" t="s">
        <v>832</v>
      </c>
      <c r="H145" s="42"/>
      <c r="I145" s="35">
        <v>39999600</v>
      </c>
      <c r="J145" s="35">
        <v>36332970</v>
      </c>
      <c r="K145" s="35">
        <f t="shared" si="1"/>
        <v>3666630</v>
      </c>
    </row>
    <row r="146" spans="1:11" ht="14.25" customHeight="1" x14ac:dyDescent="0.25">
      <c r="A146" s="37">
        <v>43123</v>
      </c>
      <c r="B146" s="159">
        <v>408</v>
      </c>
      <c r="C146" s="24">
        <v>386</v>
      </c>
      <c r="D146" s="39">
        <v>424</v>
      </c>
      <c r="E146" s="128" t="s">
        <v>902</v>
      </c>
      <c r="F146" s="40"/>
      <c r="G146" s="41" t="s">
        <v>833</v>
      </c>
      <c r="H146" s="42"/>
      <c r="I146" s="35">
        <v>44000000</v>
      </c>
      <c r="J146" s="35">
        <v>39966667</v>
      </c>
      <c r="K146" s="35">
        <f t="shared" si="1"/>
        <v>4033333</v>
      </c>
    </row>
    <row r="147" spans="1:11" ht="14.25" customHeight="1" x14ac:dyDescent="0.25">
      <c r="A147" s="37">
        <v>43123</v>
      </c>
      <c r="B147" s="159">
        <v>322</v>
      </c>
      <c r="C147" s="24">
        <v>361</v>
      </c>
      <c r="D147" s="39">
        <v>425</v>
      </c>
      <c r="E147" s="128" t="s">
        <v>896</v>
      </c>
      <c r="F147" s="40"/>
      <c r="G147" s="41" t="s">
        <v>834</v>
      </c>
      <c r="H147" s="42"/>
      <c r="I147" s="35">
        <v>13600000</v>
      </c>
      <c r="J147" s="35">
        <v>12353333</v>
      </c>
      <c r="K147" s="35">
        <f t="shared" si="1"/>
        <v>1246667</v>
      </c>
    </row>
    <row r="148" spans="1:11" ht="14.25" customHeight="1" x14ac:dyDescent="0.25">
      <c r="A148" s="37">
        <v>43123</v>
      </c>
      <c r="B148" s="159">
        <v>412</v>
      </c>
      <c r="C148" s="24">
        <v>391</v>
      </c>
      <c r="D148" s="39">
        <v>438</v>
      </c>
      <c r="E148" s="128" t="s">
        <v>903</v>
      </c>
      <c r="F148" s="40"/>
      <c r="G148" s="41" t="s">
        <v>835</v>
      </c>
      <c r="H148" s="42"/>
      <c r="I148" s="35">
        <v>64000000</v>
      </c>
      <c r="J148" s="35">
        <v>57866667</v>
      </c>
      <c r="K148" s="35">
        <f t="shared" si="1"/>
        <v>6133333</v>
      </c>
    </row>
    <row r="149" spans="1:11" ht="14.25" customHeight="1" x14ac:dyDescent="0.25">
      <c r="A149" s="37">
        <v>43123</v>
      </c>
      <c r="B149" s="159">
        <v>406</v>
      </c>
      <c r="C149" s="24">
        <v>384</v>
      </c>
      <c r="D149" s="39">
        <v>442</v>
      </c>
      <c r="E149" s="128" t="s">
        <v>452</v>
      </c>
      <c r="F149" s="40"/>
      <c r="G149" s="41" t="s">
        <v>836</v>
      </c>
      <c r="H149" s="42"/>
      <c r="I149" s="35">
        <v>17600000</v>
      </c>
      <c r="J149" s="35">
        <v>15986667</v>
      </c>
      <c r="K149" s="35">
        <f t="shared" si="1"/>
        <v>1613333</v>
      </c>
    </row>
    <row r="150" spans="1:11" ht="14.25" customHeight="1" x14ac:dyDescent="0.25">
      <c r="A150" s="37">
        <v>43123</v>
      </c>
      <c r="B150" s="159">
        <v>305</v>
      </c>
      <c r="C150" s="24">
        <v>348</v>
      </c>
      <c r="D150" s="39">
        <v>444</v>
      </c>
      <c r="E150" s="128" t="s">
        <v>904</v>
      </c>
      <c r="F150" s="40"/>
      <c r="G150" s="41" t="s">
        <v>837</v>
      </c>
      <c r="H150" s="42"/>
      <c r="I150" s="35">
        <v>24200000</v>
      </c>
      <c r="J150" s="35">
        <v>15913333</v>
      </c>
      <c r="K150" s="35">
        <f t="shared" si="1"/>
        <v>8286667</v>
      </c>
    </row>
    <row r="151" spans="1:11" ht="14.25" customHeight="1" x14ac:dyDescent="0.25">
      <c r="A151" s="37">
        <v>43123</v>
      </c>
      <c r="B151" s="159">
        <v>573</v>
      </c>
      <c r="C151" s="24">
        <v>338</v>
      </c>
      <c r="D151" s="39">
        <v>456</v>
      </c>
      <c r="E151" s="128" t="s">
        <v>905</v>
      </c>
      <c r="F151" s="40"/>
      <c r="G151" s="41" t="s">
        <v>838</v>
      </c>
      <c r="H151" s="42"/>
      <c r="I151" s="35">
        <v>18250000</v>
      </c>
      <c r="J151" s="35">
        <v>18250000</v>
      </c>
      <c r="K151" s="35">
        <f t="shared" si="1"/>
        <v>0</v>
      </c>
    </row>
    <row r="152" spans="1:11" ht="14.25" customHeight="1" x14ac:dyDescent="0.25">
      <c r="A152" s="37">
        <v>43123</v>
      </c>
      <c r="B152" s="159">
        <v>376</v>
      </c>
      <c r="C152" s="24">
        <v>390</v>
      </c>
      <c r="D152" s="39">
        <v>461</v>
      </c>
      <c r="E152" s="128" t="s">
        <v>906</v>
      </c>
      <c r="F152" s="40"/>
      <c r="G152" s="41" t="s">
        <v>839</v>
      </c>
      <c r="H152" s="42"/>
      <c r="I152" s="35">
        <v>18120000</v>
      </c>
      <c r="J152" s="35">
        <v>16308000</v>
      </c>
      <c r="K152" s="35">
        <f t="shared" si="1"/>
        <v>1812000</v>
      </c>
    </row>
    <row r="153" spans="1:11" ht="14.25" customHeight="1" x14ac:dyDescent="0.25">
      <c r="A153" s="37">
        <v>43124</v>
      </c>
      <c r="B153" s="159">
        <v>378</v>
      </c>
      <c r="C153" s="24">
        <v>389</v>
      </c>
      <c r="D153" s="39">
        <v>463</v>
      </c>
      <c r="E153" s="128" t="s">
        <v>906</v>
      </c>
      <c r="F153" s="40"/>
      <c r="G153" s="41" t="s">
        <v>840</v>
      </c>
      <c r="H153" s="42"/>
      <c r="I153" s="35">
        <v>18120000</v>
      </c>
      <c r="J153" s="35">
        <v>16308000</v>
      </c>
      <c r="K153" s="35">
        <f t="shared" si="1"/>
        <v>1812000</v>
      </c>
    </row>
    <row r="154" spans="1:11" ht="14.25" customHeight="1" x14ac:dyDescent="0.25">
      <c r="A154" s="37">
        <v>43124</v>
      </c>
      <c r="B154" s="159">
        <v>446</v>
      </c>
      <c r="C154" s="24">
        <v>460</v>
      </c>
      <c r="D154" s="39">
        <v>464</v>
      </c>
      <c r="E154" s="128" t="s">
        <v>907</v>
      </c>
      <c r="F154" s="40"/>
      <c r="G154" s="41" t="s">
        <v>841</v>
      </c>
      <c r="H154" s="42"/>
      <c r="I154" s="35">
        <v>42400000</v>
      </c>
      <c r="J154" s="35">
        <v>38336667</v>
      </c>
      <c r="K154" s="35">
        <f t="shared" si="1"/>
        <v>4063333</v>
      </c>
    </row>
    <row r="155" spans="1:11" ht="14.25" customHeight="1" x14ac:dyDescent="0.25">
      <c r="A155" s="37">
        <v>43124</v>
      </c>
      <c r="B155" s="159">
        <v>377</v>
      </c>
      <c r="C155" s="24">
        <v>388</v>
      </c>
      <c r="D155" s="39">
        <v>468</v>
      </c>
      <c r="E155" s="128" t="s">
        <v>906</v>
      </c>
      <c r="F155" s="40"/>
      <c r="G155" s="41" t="s">
        <v>842</v>
      </c>
      <c r="H155" s="42"/>
      <c r="I155" s="35">
        <v>18120000</v>
      </c>
      <c r="J155" s="35">
        <v>16308000</v>
      </c>
      <c r="K155" s="35">
        <f t="shared" si="1"/>
        <v>1812000</v>
      </c>
    </row>
    <row r="156" spans="1:11" ht="14.25" customHeight="1" x14ac:dyDescent="0.25">
      <c r="A156" s="37">
        <v>43124</v>
      </c>
      <c r="B156" s="159">
        <v>407</v>
      </c>
      <c r="C156" s="24">
        <v>387</v>
      </c>
      <c r="D156" s="39">
        <v>469</v>
      </c>
      <c r="E156" s="128" t="s">
        <v>900</v>
      </c>
      <c r="F156" s="40"/>
      <c r="G156" s="41" t="s">
        <v>843</v>
      </c>
      <c r="H156" s="42"/>
      <c r="I156" s="35">
        <v>31256000</v>
      </c>
      <c r="J156" s="35">
        <v>28130400</v>
      </c>
      <c r="K156" s="35">
        <f t="shared" si="1"/>
        <v>3125600</v>
      </c>
    </row>
    <row r="157" spans="1:11" ht="14.25" customHeight="1" x14ac:dyDescent="0.25">
      <c r="A157" s="37">
        <v>43124</v>
      </c>
      <c r="B157" s="159">
        <v>433</v>
      </c>
      <c r="C157" s="24">
        <v>481</v>
      </c>
      <c r="D157" s="39">
        <v>472</v>
      </c>
      <c r="E157" s="128" t="s">
        <v>902</v>
      </c>
      <c r="F157" s="40"/>
      <c r="G157" s="41" t="s">
        <v>844</v>
      </c>
      <c r="H157" s="42"/>
      <c r="I157" s="35">
        <v>44000000</v>
      </c>
      <c r="J157" s="35">
        <v>39600000</v>
      </c>
      <c r="K157" s="35">
        <f t="shared" si="1"/>
        <v>4400000</v>
      </c>
    </row>
    <row r="158" spans="1:11" ht="14.25" customHeight="1" x14ac:dyDescent="0.25">
      <c r="A158" s="37">
        <v>43124</v>
      </c>
      <c r="B158" s="159">
        <v>453</v>
      </c>
      <c r="C158" s="24">
        <v>466</v>
      </c>
      <c r="D158" s="39">
        <v>474</v>
      </c>
      <c r="E158" s="128" t="s">
        <v>896</v>
      </c>
      <c r="F158" s="40"/>
      <c r="G158" s="41" t="s">
        <v>845</v>
      </c>
      <c r="H158" s="42"/>
      <c r="I158" s="35">
        <v>13600000</v>
      </c>
      <c r="J158" s="35">
        <v>12296667</v>
      </c>
      <c r="K158" s="35">
        <f t="shared" si="1"/>
        <v>1303333</v>
      </c>
    </row>
    <row r="159" spans="1:11" ht="14.25" customHeight="1" x14ac:dyDescent="0.25">
      <c r="A159" s="37">
        <v>43124</v>
      </c>
      <c r="B159" s="159">
        <v>454</v>
      </c>
      <c r="C159" s="24">
        <v>465</v>
      </c>
      <c r="D159" s="39">
        <v>475</v>
      </c>
      <c r="E159" s="128" t="s">
        <v>896</v>
      </c>
      <c r="F159" s="40"/>
      <c r="G159" s="41" t="s">
        <v>846</v>
      </c>
      <c r="H159" s="42"/>
      <c r="I159" s="35">
        <v>13600000</v>
      </c>
      <c r="J159" s="35">
        <v>12296667</v>
      </c>
      <c r="K159" s="35">
        <f t="shared" si="1"/>
        <v>1303333</v>
      </c>
    </row>
    <row r="160" spans="1:11" ht="14.25" customHeight="1" x14ac:dyDescent="0.25">
      <c r="A160" s="37">
        <v>43124</v>
      </c>
      <c r="B160" s="159">
        <v>447</v>
      </c>
      <c r="C160" s="24">
        <v>464</v>
      </c>
      <c r="D160" s="39">
        <v>482</v>
      </c>
      <c r="E160" s="128" t="s">
        <v>452</v>
      </c>
      <c r="F160" s="40"/>
      <c r="G160" s="41" t="s">
        <v>847</v>
      </c>
      <c r="H160" s="42"/>
      <c r="I160" s="35">
        <v>17600000</v>
      </c>
      <c r="J160" s="35">
        <v>15840000</v>
      </c>
      <c r="K160" s="35">
        <f t="shared" si="1"/>
        <v>1760000</v>
      </c>
    </row>
    <row r="161" spans="1:11" ht="14.25" customHeight="1" x14ac:dyDescent="0.25">
      <c r="A161" s="37">
        <v>43124</v>
      </c>
      <c r="B161" s="159">
        <v>469</v>
      </c>
      <c r="C161" s="24">
        <v>473</v>
      </c>
      <c r="D161" s="39">
        <v>483</v>
      </c>
      <c r="E161" s="128" t="s">
        <v>908</v>
      </c>
      <c r="F161" s="40"/>
      <c r="G161" s="41" t="s">
        <v>848</v>
      </c>
      <c r="H161" s="42"/>
      <c r="I161" s="35">
        <v>40632000</v>
      </c>
      <c r="J161" s="35">
        <v>36399500</v>
      </c>
      <c r="K161" s="35">
        <f t="shared" si="1"/>
        <v>4232500</v>
      </c>
    </row>
    <row r="162" spans="1:11" ht="14.25" customHeight="1" x14ac:dyDescent="0.25">
      <c r="A162" s="37">
        <v>43125</v>
      </c>
      <c r="B162" s="159">
        <v>448</v>
      </c>
      <c r="C162" s="24">
        <v>463</v>
      </c>
      <c r="D162" s="39">
        <v>484</v>
      </c>
      <c r="E162" s="128" t="s">
        <v>452</v>
      </c>
      <c r="F162" s="40"/>
      <c r="G162" s="41" t="s">
        <v>849</v>
      </c>
      <c r="H162" s="42"/>
      <c r="I162" s="35">
        <v>17600000</v>
      </c>
      <c r="J162" s="35">
        <v>15400000</v>
      </c>
      <c r="K162" s="35">
        <f t="shared" si="1"/>
        <v>2200000</v>
      </c>
    </row>
    <row r="163" spans="1:11" ht="14.25" customHeight="1" x14ac:dyDescent="0.25">
      <c r="A163" s="37">
        <v>43125</v>
      </c>
      <c r="B163" s="159">
        <v>449</v>
      </c>
      <c r="C163" s="24">
        <v>462</v>
      </c>
      <c r="D163" s="39">
        <v>485</v>
      </c>
      <c r="E163" s="128" t="s">
        <v>452</v>
      </c>
      <c r="F163" s="40"/>
      <c r="G163" s="41" t="s">
        <v>850</v>
      </c>
      <c r="H163" s="42"/>
      <c r="I163" s="35">
        <v>17600000</v>
      </c>
      <c r="J163" s="35">
        <v>11220000</v>
      </c>
      <c r="K163" s="35">
        <f t="shared" si="1"/>
        <v>6380000</v>
      </c>
    </row>
    <row r="164" spans="1:11" ht="14.25" customHeight="1" x14ac:dyDescent="0.25">
      <c r="A164" s="37">
        <v>43125</v>
      </c>
      <c r="B164" s="159">
        <v>458</v>
      </c>
      <c r="C164" s="24">
        <v>458</v>
      </c>
      <c r="D164" s="39">
        <v>486</v>
      </c>
      <c r="E164" s="128" t="s">
        <v>896</v>
      </c>
      <c r="F164" s="40"/>
      <c r="G164" s="41" t="s">
        <v>851</v>
      </c>
      <c r="H164" s="42"/>
      <c r="I164" s="35">
        <v>16800000</v>
      </c>
      <c r="J164" s="35">
        <v>15120000</v>
      </c>
      <c r="K164" s="35">
        <f t="shared" si="1"/>
        <v>1680000</v>
      </c>
    </row>
    <row r="165" spans="1:11" ht="14.25" customHeight="1" x14ac:dyDescent="0.25">
      <c r="A165" s="37">
        <v>43125</v>
      </c>
      <c r="B165" s="159">
        <v>33</v>
      </c>
      <c r="C165" s="24">
        <v>316</v>
      </c>
      <c r="D165" s="39">
        <v>489</v>
      </c>
      <c r="E165" s="128" t="s">
        <v>909</v>
      </c>
      <c r="F165" s="40"/>
      <c r="G165" s="41" t="s">
        <v>852</v>
      </c>
      <c r="H165" s="42"/>
      <c r="I165" s="35">
        <v>3808372</v>
      </c>
      <c r="J165" s="35">
        <v>3808372</v>
      </c>
      <c r="K165" s="35">
        <f t="shared" si="1"/>
        <v>0</v>
      </c>
    </row>
    <row r="166" spans="1:11" ht="14.25" customHeight="1" x14ac:dyDescent="0.25">
      <c r="A166" s="37">
        <v>43125</v>
      </c>
      <c r="B166" s="159">
        <v>452</v>
      </c>
      <c r="C166" s="24">
        <v>467</v>
      </c>
      <c r="D166" s="39">
        <v>492</v>
      </c>
      <c r="E166" s="128" t="s">
        <v>896</v>
      </c>
      <c r="F166" s="40"/>
      <c r="G166" s="41" t="s">
        <v>853</v>
      </c>
      <c r="H166" s="42"/>
      <c r="I166" s="35">
        <v>13600000</v>
      </c>
      <c r="J166" s="35">
        <v>12240000</v>
      </c>
      <c r="K166" s="35">
        <f t="shared" si="1"/>
        <v>1360000</v>
      </c>
    </row>
    <row r="167" spans="1:11" ht="14.25" customHeight="1" x14ac:dyDescent="0.25">
      <c r="A167" s="37">
        <v>43125</v>
      </c>
      <c r="B167" s="159">
        <v>467</v>
      </c>
      <c r="C167" s="24">
        <v>482</v>
      </c>
      <c r="D167" s="39">
        <v>493</v>
      </c>
      <c r="E167" s="128" t="s">
        <v>910</v>
      </c>
      <c r="F167" s="40"/>
      <c r="G167" s="41" t="s">
        <v>854</v>
      </c>
      <c r="H167" s="42"/>
      <c r="I167" s="35">
        <v>97980000</v>
      </c>
      <c r="J167" s="35">
        <v>96113710</v>
      </c>
      <c r="K167" s="35">
        <f t="shared" si="1"/>
        <v>1866290</v>
      </c>
    </row>
    <row r="168" spans="1:11" ht="14.25" customHeight="1" x14ac:dyDescent="0.25">
      <c r="A168" s="37">
        <v>43125</v>
      </c>
      <c r="B168" s="159">
        <v>468</v>
      </c>
      <c r="C168" s="24">
        <v>472</v>
      </c>
      <c r="D168" s="39">
        <v>494</v>
      </c>
      <c r="E168" s="128" t="s">
        <v>908</v>
      </c>
      <c r="F168" s="40"/>
      <c r="G168" s="41" t="s">
        <v>855</v>
      </c>
      <c r="H168" s="42"/>
      <c r="I168" s="35">
        <v>40632000</v>
      </c>
      <c r="J168" s="35">
        <v>36568800</v>
      </c>
      <c r="K168" s="35">
        <f t="shared" si="1"/>
        <v>4063200</v>
      </c>
    </row>
    <row r="169" spans="1:11" ht="14.25" customHeight="1" x14ac:dyDescent="0.25">
      <c r="A169" s="37">
        <v>43125</v>
      </c>
      <c r="B169" s="159">
        <v>450</v>
      </c>
      <c r="C169" s="24">
        <v>469</v>
      </c>
      <c r="D169" s="39">
        <v>496</v>
      </c>
      <c r="E169" s="128" t="s">
        <v>896</v>
      </c>
      <c r="F169" s="40"/>
      <c r="G169" s="41" t="s">
        <v>856</v>
      </c>
      <c r="H169" s="42"/>
      <c r="I169" s="35">
        <v>13600000</v>
      </c>
      <c r="J169" s="35">
        <v>12013333</v>
      </c>
      <c r="K169" s="35">
        <f t="shared" si="1"/>
        <v>1586667</v>
      </c>
    </row>
    <row r="170" spans="1:11" ht="14.25" customHeight="1" x14ac:dyDescent="0.25">
      <c r="A170" s="37">
        <v>43125</v>
      </c>
      <c r="B170" s="159">
        <v>451</v>
      </c>
      <c r="C170" s="24">
        <v>468</v>
      </c>
      <c r="D170" s="39">
        <v>497</v>
      </c>
      <c r="E170" s="128" t="s">
        <v>896</v>
      </c>
      <c r="F170" s="40"/>
      <c r="G170" s="41" t="s">
        <v>857</v>
      </c>
      <c r="H170" s="42"/>
      <c r="I170" s="35">
        <v>13600000</v>
      </c>
      <c r="J170" s="35">
        <v>10313333</v>
      </c>
      <c r="K170" s="35">
        <f t="shared" si="1"/>
        <v>3286667</v>
      </c>
    </row>
    <row r="171" spans="1:11" ht="14.25" customHeight="1" x14ac:dyDescent="0.25">
      <c r="A171" s="37">
        <v>43125</v>
      </c>
      <c r="B171" s="159">
        <v>480</v>
      </c>
      <c r="C171" s="24">
        <v>495</v>
      </c>
      <c r="D171" s="39">
        <v>499</v>
      </c>
      <c r="E171" s="128" t="s">
        <v>911</v>
      </c>
      <c r="F171" s="40"/>
      <c r="G171" s="41" t="s">
        <v>858</v>
      </c>
      <c r="H171" s="42"/>
      <c r="I171" s="35">
        <v>53600000</v>
      </c>
      <c r="J171" s="35">
        <v>47123333</v>
      </c>
      <c r="K171" s="35">
        <f t="shared" si="1"/>
        <v>6476667</v>
      </c>
    </row>
    <row r="172" spans="1:11" ht="14.25" customHeight="1" x14ac:dyDescent="0.25">
      <c r="A172" s="37">
        <v>43125</v>
      </c>
      <c r="B172" s="159">
        <v>466</v>
      </c>
      <c r="C172" s="24">
        <v>479</v>
      </c>
      <c r="D172" s="39">
        <v>505</v>
      </c>
      <c r="E172" s="128" t="s">
        <v>908</v>
      </c>
      <c r="F172" s="40"/>
      <c r="G172" s="41" t="s">
        <v>859</v>
      </c>
      <c r="H172" s="42"/>
      <c r="I172" s="35">
        <v>40632000</v>
      </c>
      <c r="J172" s="35">
        <v>35722300</v>
      </c>
      <c r="K172" s="35">
        <f t="shared" si="1"/>
        <v>4909700</v>
      </c>
    </row>
    <row r="173" spans="1:11" ht="14.25" customHeight="1" x14ac:dyDescent="0.25">
      <c r="A173" s="37">
        <v>43125</v>
      </c>
      <c r="B173" s="159">
        <v>484</v>
      </c>
      <c r="C173" s="24">
        <v>506</v>
      </c>
      <c r="D173" s="39">
        <v>506</v>
      </c>
      <c r="E173" s="128" t="s">
        <v>908</v>
      </c>
      <c r="F173" s="40"/>
      <c r="G173" s="41" t="s">
        <v>860</v>
      </c>
      <c r="H173" s="42"/>
      <c r="I173" s="35">
        <v>40632000</v>
      </c>
      <c r="J173" s="35">
        <v>36399500</v>
      </c>
      <c r="K173" s="35">
        <f t="shared" si="1"/>
        <v>4232500</v>
      </c>
    </row>
    <row r="174" spans="1:11" ht="14.25" customHeight="1" x14ac:dyDescent="0.25">
      <c r="A174" s="37">
        <v>43125</v>
      </c>
      <c r="B174" s="159">
        <v>483</v>
      </c>
      <c r="C174" s="24">
        <v>494</v>
      </c>
      <c r="D174" s="39">
        <v>507</v>
      </c>
      <c r="E174" s="128" t="s">
        <v>908</v>
      </c>
      <c r="F174" s="40"/>
      <c r="G174" s="41" t="s">
        <v>861</v>
      </c>
      <c r="H174" s="42"/>
      <c r="I174" s="35">
        <v>40632000</v>
      </c>
      <c r="J174" s="35">
        <v>35891600</v>
      </c>
      <c r="K174" s="35">
        <f t="shared" si="1"/>
        <v>4740400</v>
      </c>
    </row>
    <row r="175" spans="1:11" ht="14.25" customHeight="1" x14ac:dyDescent="0.25">
      <c r="A175" s="37">
        <v>43125</v>
      </c>
      <c r="B175" s="159">
        <v>482</v>
      </c>
      <c r="C175" s="24">
        <v>488</v>
      </c>
      <c r="D175" s="39">
        <v>508</v>
      </c>
      <c r="E175" s="128" t="s">
        <v>912</v>
      </c>
      <c r="F175" s="40"/>
      <c r="G175" s="41" t="s">
        <v>862</v>
      </c>
      <c r="H175" s="42"/>
      <c r="I175" s="35">
        <v>42400000</v>
      </c>
      <c r="J175" s="35">
        <v>37983333</v>
      </c>
      <c r="K175" s="35">
        <f t="shared" si="1"/>
        <v>4416667</v>
      </c>
    </row>
    <row r="176" spans="1:11" ht="14.25" customHeight="1" x14ac:dyDescent="0.25">
      <c r="A176" s="37">
        <v>43125</v>
      </c>
      <c r="B176" s="159">
        <v>485</v>
      </c>
      <c r="C176" s="24">
        <v>507</v>
      </c>
      <c r="D176" s="39">
        <v>509</v>
      </c>
      <c r="E176" s="128" t="s">
        <v>908</v>
      </c>
      <c r="F176" s="40"/>
      <c r="G176" s="41" t="s">
        <v>863</v>
      </c>
      <c r="H176" s="42"/>
      <c r="I176" s="35">
        <v>40632000</v>
      </c>
      <c r="J176" s="35">
        <v>35722300</v>
      </c>
      <c r="K176" s="35">
        <f t="shared" si="1"/>
        <v>4909700</v>
      </c>
    </row>
    <row r="177" spans="1:11" ht="14.25" customHeight="1" x14ac:dyDescent="0.25">
      <c r="A177" s="37">
        <v>43125</v>
      </c>
      <c r="B177" s="159">
        <v>487</v>
      </c>
      <c r="C177" s="24">
        <v>508</v>
      </c>
      <c r="D177" s="39">
        <v>510</v>
      </c>
      <c r="E177" s="128" t="s">
        <v>913</v>
      </c>
      <c r="F177" s="40"/>
      <c r="G177" s="41" t="s">
        <v>864</v>
      </c>
      <c r="H177" s="42"/>
      <c r="I177" s="35">
        <v>89250000</v>
      </c>
      <c r="J177" s="35">
        <v>53550000</v>
      </c>
      <c r="K177" s="35">
        <f t="shared" si="1"/>
        <v>35700000</v>
      </c>
    </row>
    <row r="178" spans="1:11" ht="14.25" customHeight="1" x14ac:dyDescent="0.25">
      <c r="A178" s="37">
        <v>43126</v>
      </c>
      <c r="B178" s="159">
        <v>545</v>
      </c>
      <c r="C178" s="24">
        <v>565</v>
      </c>
      <c r="D178" s="39">
        <v>537</v>
      </c>
      <c r="E178" s="128" t="s">
        <v>488</v>
      </c>
      <c r="F178" s="40"/>
      <c r="G178" s="41" t="s">
        <v>865</v>
      </c>
      <c r="H178" s="42"/>
      <c r="I178" s="35">
        <v>36000000</v>
      </c>
      <c r="J178" s="35">
        <v>31800000</v>
      </c>
      <c r="K178" s="35">
        <f t="shared" si="1"/>
        <v>4200000</v>
      </c>
    </row>
    <row r="179" spans="1:11" ht="14.25" customHeight="1" x14ac:dyDescent="0.25">
      <c r="A179" s="37">
        <v>43126</v>
      </c>
      <c r="B179" s="159">
        <v>547</v>
      </c>
      <c r="C179" s="24">
        <v>581</v>
      </c>
      <c r="D179" s="39">
        <v>546</v>
      </c>
      <c r="E179" s="128" t="s">
        <v>914</v>
      </c>
      <c r="F179" s="40"/>
      <c r="G179" s="41" t="s">
        <v>866</v>
      </c>
      <c r="H179" s="42"/>
      <c r="I179" s="35">
        <v>32000000</v>
      </c>
      <c r="J179" s="35">
        <v>26266667</v>
      </c>
      <c r="K179" s="35">
        <f t="shared" si="1"/>
        <v>5733333</v>
      </c>
    </row>
    <row r="180" spans="1:11" ht="14.25" customHeight="1" x14ac:dyDescent="0.25">
      <c r="A180" s="37">
        <v>43126</v>
      </c>
      <c r="B180" s="159">
        <v>595</v>
      </c>
      <c r="C180" s="24">
        <v>616</v>
      </c>
      <c r="D180" s="39">
        <v>567</v>
      </c>
      <c r="E180" s="128" t="s">
        <v>915</v>
      </c>
      <c r="F180" s="40"/>
      <c r="G180" s="41" t="s">
        <v>867</v>
      </c>
      <c r="H180" s="42"/>
      <c r="I180" s="35">
        <v>30000000</v>
      </c>
      <c r="J180" s="35">
        <v>30000000</v>
      </c>
      <c r="K180" s="35">
        <f t="shared" si="1"/>
        <v>0</v>
      </c>
    </row>
    <row r="181" spans="1:11" ht="14.25" customHeight="1" x14ac:dyDescent="0.25">
      <c r="A181" s="37">
        <v>43126</v>
      </c>
      <c r="B181" s="159">
        <v>590</v>
      </c>
      <c r="C181" s="24">
        <v>607</v>
      </c>
      <c r="D181" s="39">
        <v>571</v>
      </c>
      <c r="E181" s="128" t="s">
        <v>916</v>
      </c>
      <c r="F181" s="40"/>
      <c r="G181" s="41" t="s">
        <v>800</v>
      </c>
      <c r="H181" s="42"/>
      <c r="I181" s="35">
        <v>16800000</v>
      </c>
      <c r="J181" s="35">
        <v>14770000</v>
      </c>
      <c r="K181" s="35">
        <f t="shared" si="1"/>
        <v>2030000</v>
      </c>
    </row>
    <row r="182" spans="1:11" ht="14.25" customHeight="1" x14ac:dyDescent="0.25">
      <c r="A182" s="37">
        <v>43126</v>
      </c>
      <c r="B182" s="159">
        <v>567</v>
      </c>
      <c r="C182" s="24">
        <v>606</v>
      </c>
      <c r="D182" s="39">
        <v>579</v>
      </c>
      <c r="E182" s="128" t="s">
        <v>917</v>
      </c>
      <c r="F182" s="40"/>
      <c r="G182" s="41" t="s">
        <v>868</v>
      </c>
      <c r="H182" s="42"/>
      <c r="I182" s="35">
        <v>16800000</v>
      </c>
      <c r="J182" s="35">
        <v>13580000</v>
      </c>
      <c r="K182" s="35">
        <f t="shared" si="1"/>
        <v>3220000</v>
      </c>
    </row>
    <row r="183" spans="1:11" ht="14.25" customHeight="1" x14ac:dyDescent="0.25">
      <c r="A183" s="37">
        <v>43126</v>
      </c>
      <c r="B183" s="159">
        <v>601</v>
      </c>
      <c r="C183" s="24">
        <v>637</v>
      </c>
      <c r="D183" s="39">
        <v>580</v>
      </c>
      <c r="E183" s="128" t="s">
        <v>918</v>
      </c>
      <c r="F183" s="40"/>
      <c r="G183" s="41" t="s">
        <v>869</v>
      </c>
      <c r="H183" s="42"/>
      <c r="I183" s="35">
        <v>31256000</v>
      </c>
      <c r="J183" s="35">
        <v>27479233</v>
      </c>
      <c r="K183" s="35">
        <f t="shared" si="1"/>
        <v>3776767</v>
      </c>
    </row>
    <row r="184" spans="1:11" ht="14.25" customHeight="1" x14ac:dyDescent="0.25">
      <c r="A184" s="37">
        <v>43126</v>
      </c>
      <c r="B184" s="159">
        <v>587</v>
      </c>
      <c r="C184" s="24">
        <v>632</v>
      </c>
      <c r="D184" s="39">
        <v>584</v>
      </c>
      <c r="E184" s="128" t="s">
        <v>919</v>
      </c>
      <c r="F184" s="40"/>
      <c r="G184" s="41" t="s">
        <v>870</v>
      </c>
      <c r="H184" s="42"/>
      <c r="I184" s="35">
        <v>36000000</v>
      </c>
      <c r="J184" s="35">
        <v>31650000</v>
      </c>
      <c r="K184" s="35">
        <f t="shared" si="1"/>
        <v>4350000</v>
      </c>
    </row>
    <row r="185" spans="1:11" ht="14.25" customHeight="1" x14ac:dyDescent="0.25">
      <c r="A185" s="37">
        <v>43126</v>
      </c>
      <c r="B185" s="159">
        <v>564</v>
      </c>
      <c r="C185" s="24">
        <v>567</v>
      </c>
      <c r="D185" s="39">
        <v>597</v>
      </c>
      <c r="E185" s="128" t="s">
        <v>920</v>
      </c>
      <c r="F185" s="40"/>
      <c r="G185" s="41" t="s">
        <v>871</v>
      </c>
      <c r="H185" s="42"/>
      <c r="I185" s="35">
        <v>28000000</v>
      </c>
      <c r="J185" s="35">
        <v>23566667</v>
      </c>
      <c r="K185" s="35">
        <f t="shared" si="1"/>
        <v>4433333</v>
      </c>
    </row>
    <row r="186" spans="1:11" ht="14.25" customHeight="1" x14ac:dyDescent="0.25">
      <c r="A186" s="37">
        <v>43126</v>
      </c>
      <c r="B186" s="159">
        <v>533</v>
      </c>
      <c r="C186" s="24">
        <v>566</v>
      </c>
      <c r="D186" s="39">
        <v>604</v>
      </c>
      <c r="E186" s="128" t="s">
        <v>921</v>
      </c>
      <c r="F186" s="40"/>
      <c r="G186" s="41" t="s">
        <v>872</v>
      </c>
      <c r="H186" s="42"/>
      <c r="I186" s="35">
        <v>18120000</v>
      </c>
      <c r="J186" s="35">
        <v>15930500</v>
      </c>
      <c r="K186" s="35">
        <f t="shared" si="1"/>
        <v>2189500</v>
      </c>
    </row>
    <row r="187" spans="1:11" ht="14.25" customHeight="1" x14ac:dyDescent="0.25">
      <c r="A187" s="37">
        <v>43126</v>
      </c>
      <c r="B187" s="159">
        <v>609</v>
      </c>
      <c r="C187" s="24">
        <v>639</v>
      </c>
      <c r="D187" s="39">
        <v>605</v>
      </c>
      <c r="E187" s="128" t="s">
        <v>922</v>
      </c>
      <c r="F187" s="40"/>
      <c r="G187" s="41" t="s">
        <v>873</v>
      </c>
      <c r="H187" s="42"/>
      <c r="I187" s="35">
        <f>42800000-18190000</f>
        <v>24610000</v>
      </c>
      <c r="J187" s="35">
        <v>20330000</v>
      </c>
      <c r="K187" s="35">
        <f t="shared" si="1"/>
        <v>4280000</v>
      </c>
    </row>
    <row r="188" spans="1:11" ht="14.25" customHeight="1" x14ac:dyDescent="0.25">
      <c r="A188" s="37">
        <v>43126</v>
      </c>
      <c r="B188" s="159">
        <v>614</v>
      </c>
      <c r="C188" s="24">
        <v>642</v>
      </c>
      <c r="D188" s="39">
        <v>610</v>
      </c>
      <c r="E188" s="128" t="s">
        <v>923</v>
      </c>
      <c r="F188" s="40"/>
      <c r="G188" s="41" t="s">
        <v>874</v>
      </c>
      <c r="H188" s="42"/>
      <c r="I188" s="35">
        <v>72000000</v>
      </c>
      <c r="J188" s="35">
        <v>63000000</v>
      </c>
      <c r="K188" s="35">
        <f t="shared" si="1"/>
        <v>9000000</v>
      </c>
    </row>
    <row r="189" spans="1:11" ht="14.25" customHeight="1" x14ac:dyDescent="0.25">
      <c r="A189" s="37">
        <v>43126</v>
      </c>
      <c r="B189" s="159">
        <v>611</v>
      </c>
      <c r="C189" s="24">
        <v>622</v>
      </c>
      <c r="D189" s="39">
        <v>613</v>
      </c>
      <c r="E189" s="128" t="s">
        <v>924</v>
      </c>
      <c r="F189" s="40"/>
      <c r="G189" s="41" t="s">
        <v>875</v>
      </c>
      <c r="H189" s="42"/>
      <c r="I189" s="35">
        <v>90000000</v>
      </c>
      <c r="J189" s="35">
        <v>87500000</v>
      </c>
      <c r="K189" s="35">
        <f t="shared" si="1"/>
        <v>2500000</v>
      </c>
    </row>
    <row r="190" spans="1:11" ht="14.25" customHeight="1" x14ac:dyDescent="0.25">
      <c r="A190" s="37">
        <v>43126</v>
      </c>
      <c r="B190" s="159">
        <v>613</v>
      </c>
      <c r="C190" s="24">
        <v>654</v>
      </c>
      <c r="D190" s="39">
        <v>620</v>
      </c>
      <c r="E190" s="128" t="s">
        <v>925</v>
      </c>
      <c r="F190" s="40"/>
      <c r="G190" s="41" t="s">
        <v>876</v>
      </c>
      <c r="H190" s="42"/>
      <c r="I190" s="35">
        <v>16000000</v>
      </c>
      <c r="J190" s="35">
        <v>14000000</v>
      </c>
      <c r="K190" s="35">
        <f t="shared" si="1"/>
        <v>2000000</v>
      </c>
    </row>
    <row r="191" spans="1:11" ht="14.25" customHeight="1" x14ac:dyDescent="0.25">
      <c r="A191" s="37">
        <v>43126</v>
      </c>
      <c r="B191" s="159">
        <v>605</v>
      </c>
      <c r="C191" s="24">
        <v>653</v>
      </c>
      <c r="D191" s="39">
        <v>623</v>
      </c>
      <c r="E191" s="128" t="s">
        <v>926</v>
      </c>
      <c r="F191" s="40"/>
      <c r="G191" s="41" t="s">
        <v>877</v>
      </c>
      <c r="H191" s="42"/>
      <c r="I191" s="35">
        <v>17600000</v>
      </c>
      <c r="J191" s="35">
        <v>15400000</v>
      </c>
      <c r="K191" s="35">
        <f t="shared" si="1"/>
        <v>2200000</v>
      </c>
    </row>
    <row r="192" spans="1:11" ht="14.25" customHeight="1" x14ac:dyDescent="0.25">
      <c r="A192" s="37">
        <v>43126</v>
      </c>
      <c r="B192" s="159">
        <v>592</v>
      </c>
      <c r="C192" s="24">
        <v>634</v>
      </c>
      <c r="D192" s="39">
        <v>625</v>
      </c>
      <c r="E192" s="128" t="s">
        <v>927</v>
      </c>
      <c r="F192" s="40"/>
      <c r="G192" s="41" t="s">
        <v>878</v>
      </c>
      <c r="H192" s="42"/>
      <c r="I192" s="35">
        <v>25395000</v>
      </c>
      <c r="J192" s="35">
        <v>25395000</v>
      </c>
      <c r="K192" s="35">
        <f t="shared" si="1"/>
        <v>0</v>
      </c>
    </row>
    <row r="193" spans="1:11" ht="14.25" customHeight="1" x14ac:dyDescent="0.25">
      <c r="A193" s="37">
        <v>43126</v>
      </c>
      <c r="B193" s="159">
        <v>616</v>
      </c>
      <c r="C193" s="24">
        <v>657</v>
      </c>
      <c r="D193" s="39">
        <v>626</v>
      </c>
      <c r="E193" s="128" t="s">
        <v>493</v>
      </c>
      <c r="F193" s="40"/>
      <c r="G193" s="41" t="s">
        <v>879</v>
      </c>
      <c r="H193" s="42"/>
      <c r="I193" s="35">
        <v>31256000</v>
      </c>
      <c r="J193" s="35">
        <v>27479233</v>
      </c>
      <c r="K193" s="35">
        <f t="shared" si="1"/>
        <v>3776767</v>
      </c>
    </row>
    <row r="194" spans="1:11" ht="14.25" customHeight="1" x14ac:dyDescent="0.25">
      <c r="A194" s="37">
        <v>43126</v>
      </c>
      <c r="B194" s="159">
        <v>619</v>
      </c>
      <c r="C194" s="24">
        <v>652</v>
      </c>
      <c r="D194" s="39">
        <v>628</v>
      </c>
      <c r="E194" s="128" t="s">
        <v>926</v>
      </c>
      <c r="F194" s="40"/>
      <c r="G194" s="41" t="s">
        <v>880</v>
      </c>
      <c r="H194" s="42"/>
      <c r="I194" s="35">
        <v>17600000</v>
      </c>
      <c r="J194" s="35">
        <v>15400000</v>
      </c>
      <c r="K194" s="35">
        <f t="shared" si="1"/>
        <v>2200000</v>
      </c>
    </row>
    <row r="195" spans="1:11" ht="14.25" customHeight="1" x14ac:dyDescent="0.25">
      <c r="A195" s="37">
        <v>43126</v>
      </c>
      <c r="B195" s="159">
        <v>622</v>
      </c>
      <c r="C195" s="24">
        <v>669</v>
      </c>
      <c r="D195" s="39">
        <v>631</v>
      </c>
      <c r="E195" s="128" t="s">
        <v>928</v>
      </c>
      <c r="F195" s="40"/>
      <c r="G195" s="41" t="s">
        <v>881</v>
      </c>
      <c r="H195" s="42"/>
      <c r="I195" s="35">
        <v>20000000</v>
      </c>
      <c r="J195" s="35">
        <v>20000000</v>
      </c>
      <c r="K195" s="35">
        <f t="shared" si="1"/>
        <v>0</v>
      </c>
    </row>
    <row r="196" spans="1:11" ht="14.25" customHeight="1" x14ac:dyDescent="0.25">
      <c r="A196" s="37">
        <v>43126</v>
      </c>
      <c r="B196" s="159">
        <v>607</v>
      </c>
      <c r="C196" s="24">
        <v>625</v>
      </c>
      <c r="D196" s="39">
        <v>639</v>
      </c>
      <c r="E196" s="128" t="s">
        <v>925</v>
      </c>
      <c r="F196" s="40"/>
      <c r="G196" s="41" t="s">
        <v>882</v>
      </c>
      <c r="H196" s="42"/>
      <c r="I196" s="35">
        <v>16000000</v>
      </c>
      <c r="J196" s="35">
        <v>13600000</v>
      </c>
      <c r="K196" s="35">
        <f t="shared" si="1"/>
        <v>2400000</v>
      </c>
    </row>
    <row r="197" spans="1:11" ht="14.25" customHeight="1" x14ac:dyDescent="0.25">
      <c r="A197" s="37">
        <v>43126</v>
      </c>
      <c r="B197" s="159">
        <v>560</v>
      </c>
      <c r="C197" s="24">
        <v>582</v>
      </c>
      <c r="D197" s="39">
        <v>643</v>
      </c>
      <c r="E197" s="128" t="s">
        <v>929</v>
      </c>
      <c r="F197" s="40"/>
      <c r="G197" s="41" t="s">
        <v>883</v>
      </c>
      <c r="H197" s="42"/>
      <c r="I197" s="35">
        <v>52000000</v>
      </c>
      <c r="J197" s="35">
        <v>45716667</v>
      </c>
      <c r="K197" s="35">
        <f t="shared" si="1"/>
        <v>6283333</v>
      </c>
    </row>
    <row r="198" spans="1:11" ht="14.25" customHeight="1" x14ac:dyDescent="0.25">
      <c r="A198" s="37">
        <v>43126</v>
      </c>
      <c r="B198" s="159">
        <v>624</v>
      </c>
      <c r="C198" s="24">
        <v>665</v>
      </c>
      <c r="D198" s="39">
        <v>653</v>
      </c>
      <c r="E198" s="128" t="s">
        <v>896</v>
      </c>
      <c r="F198" s="40"/>
      <c r="G198" s="41" t="s">
        <v>884</v>
      </c>
      <c r="H198" s="42"/>
      <c r="I198" s="35">
        <v>16800000</v>
      </c>
      <c r="J198" s="35">
        <v>3640000</v>
      </c>
      <c r="K198" s="35">
        <f t="shared" si="1"/>
        <v>13160000</v>
      </c>
    </row>
    <row r="199" spans="1:11" ht="14.25" customHeight="1" x14ac:dyDescent="0.25">
      <c r="A199" s="37">
        <v>43126</v>
      </c>
      <c r="B199" s="159">
        <v>640</v>
      </c>
      <c r="C199" s="24">
        <v>668</v>
      </c>
      <c r="D199" s="39">
        <v>654</v>
      </c>
      <c r="E199" s="128" t="s">
        <v>908</v>
      </c>
      <c r="F199" s="40"/>
      <c r="G199" s="41" t="s">
        <v>885</v>
      </c>
      <c r="H199" s="42"/>
      <c r="I199" s="35">
        <v>36000000</v>
      </c>
      <c r="J199" s="35">
        <v>31500000</v>
      </c>
      <c r="K199" s="35">
        <f t="shared" si="1"/>
        <v>4500000</v>
      </c>
    </row>
    <row r="200" spans="1:11" ht="14.25" customHeight="1" x14ac:dyDescent="0.25">
      <c r="A200" s="37">
        <v>43126</v>
      </c>
      <c r="B200" s="159">
        <v>621</v>
      </c>
      <c r="C200" s="24">
        <v>664</v>
      </c>
      <c r="D200" s="39">
        <v>656</v>
      </c>
      <c r="E200" s="128" t="s">
        <v>930</v>
      </c>
      <c r="F200" s="40"/>
      <c r="G200" s="41" t="s">
        <v>886</v>
      </c>
      <c r="H200" s="42"/>
      <c r="I200" s="35">
        <v>17600000</v>
      </c>
      <c r="J200" s="35">
        <v>15400000</v>
      </c>
      <c r="K200" s="35">
        <f t="shared" si="1"/>
        <v>2200000</v>
      </c>
    </row>
    <row r="201" spans="1:11" ht="14.25" customHeight="1" x14ac:dyDescent="0.25">
      <c r="A201" s="37">
        <v>43126</v>
      </c>
      <c r="B201" s="159">
        <v>634</v>
      </c>
      <c r="C201" s="24">
        <v>659</v>
      </c>
      <c r="D201" s="39">
        <v>658</v>
      </c>
      <c r="E201" s="128" t="s">
        <v>452</v>
      </c>
      <c r="F201" s="40"/>
      <c r="G201" s="41" t="s">
        <v>887</v>
      </c>
      <c r="H201" s="42"/>
      <c r="I201" s="35">
        <v>17600000</v>
      </c>
      <c r="J201" s="35">
        <v>15473333</v>
      </c>
      <c r="K201" s="35">
        <f t="shared" si="1"/>
        <v>2126667</v>
      </c>
    </row>
    <row r="202" spans="1:11" ht="14.25" customHeight="1" x14ac:dyDescent="0.25">
      <c r="A202" s="37">
        <v>43126</v>
      </c>
      <c r="B202" s="159">
        <v>630</v>
      </c>
      <c r="C202" s="24">
        <v>675</v>
      </c>
      <c r="D202" s="39">
        <v>661</v>
      </c>
      <c r="E202" s="128" t="s">
        <v>896</v>
      </c>
      <c r="F202" s="40"/>
      <c r="G202" s="41" t="s">
        <v>888</v>
      </c>
      <c r="H202" s="42"/>
      <c r="I202" s="35">
        <v>13600000</v>
      </c>
      <c r="J202" s="35">
        <v>11900000</v>
      </c>
      <c r="K202" s="35">
        <f t="shared" si="1"/>
        <v>1700000</v>
      </c>
    </row>
    <row r="203" spans="1:11" ht="14.25" customHeight="1" x14ac:dyDescent="0.25">
      <c r="A203" s="37">
        <v>43126</v>
      </c>
      <c r="B203" s="159">
        <v>647</v>
      </c>
      <c r="C203" s="24">
        <v>655</v>
      </c>
      <c r="D203" s="39">
        <v>663</v>
      </c>
      <c r="E203" s="128" t="s">
        <v>908</v>
      </c>
      <c r="F203" s="40"/>
      <c r="G203" s="41" t="s">
        <v>889</v>
      </c>
      <c r="H203" s="42"/>
      <c r="I203" s="35">
        <v>40632000</v>
      </c>
      <c r="J203" s="35">
        <v>15237000</v>
      </c>
      <c r="K203" s="35">
        <f t="shared" si="1"/>
        <v>25395000</v>
      </c>
    </row>
    <row r="204" spans="1:11" ht="14.25" customHeight="1" x14ac:dyDescent="0.25">
      <c r="A204" s="37">
        <v>43126</v>
      </c>
      <c r="B204" s="159">
        <v>648</v>
      </c>
      <c r="C204" s="24">
        <v>687</v>
      </c>
      <c r="D204" s="39">
        <v>666</v>
      </c>
      <c r="E204" s="128" t="s">
        <v>931</v>
      </c>
      <c r="F204" s="40"/>
      <c r="G204" s="41" t="s">
        <v>890</v>
      </c>
      <c r="H204" s="42"/>
      <c r="I204" s="35">
        <v>32000000</v>
      </c>
      <c r="J204" s="35">
        <v>28000000</v>
      </c>
      <c r="K204" s="35">
        <f t="shared" si="1"/>
        <v>4000000</v>
      </c>
    </row>
    <row r="205" spans="1:11" ht="14.25" customHeight="1" x14ac:dyDescent="0.25">
      <c r="A205" s="37">
        <v>43126</v>
      </c>
      <c r="B205" s="159">
        <v>629</v>
      </c>
      <c r="C205" s="24">
        <v>674</v>
      </c>
      <c r="D205" s="39">
        <v>672</v>
      </c>
      <c r="E205" s="128" t="s">
        <v>896</v>
      </c>
      <c r="F205" s="40"/>
      <c r="G205" s="41" t="s">
        <v>891</v>
      </c>
      <c r="H205" s="42"/>
      <c r="I205" s="35">
        <v>13600000</v>
      </c>
      <c r="J205" s="35">
        <v>11900000</v>
      </c>
      <c r="K205" s="35">
        <f t="shared" si="1"/>
        <v>1700000</v>
      </c>
    </row>
    <row r="206" spans="1:11" ht="14.25" customHeight="1" x14ac:dyDescent="0.25">
      <c r="A206" s="37">
        <v>43126</v>
      </c>
      <c r="B206" s="159">
        <v>628</v>
      </c>
      <c r="C206" s="24">
        <v>673</v>
      </c>
      <c r="D206" s="39">
        <v>674</v>
      </c>
      <c r="E206" s="128" t="s">
        <v>896</v>
      </c>
      <c r="F206" s="40"/>
      <c r="G206" s="41" t="s">
        <v>892</v>
      </c>
      <c r="H206" s="42"/>
      <c r="I206" s="35">
        <v>13600000</v>
      </c>
      <c r="J206" s="35">
        <v>11900000</v>
      </c>
      <c r="K206" s="35">
        <f t="shared" si="1"/>
        <v>1700000</v>
      </c>
    </row>
    <row r="207" spans="1:11" ht="14.25" customHeight="1" x14ac:dyDescent="0.25">
      <c r="A207" s="37">
        <v>43126</v>
      </c>
      <c r="B207" s="159">
        <v>659</v>
      </c>
      <c r="C207" s="24">
        <v>694</v>
      </c>
      <c r="D207" s="39">
        <v>675</v>
      </c>
      <c r="E207" s="128" t="s">
        <v>932</v>
      </c>
      <c r="F207" s="40"/>
      <c r="G207" s="41" t="s">
        <v>893</v>
      </c>
      <c r="H207" s="42"/>
      <c r="I207" s="35">
        <v>16800000</v>
      </c>
      <c r="J207" s="35">
        <v>14770000</v>
      </c>
      <c r="K207" s="35">
        <f t="shared" si="1"/>
        <v>2030000</v>
      </c>
    </row>
    <row r="208" spans="1:11" ht="14.25" customHeight="1" x14ac:dyDescent="0.25">
      <c r="A208" s="37">
        <v>43126</v>
      </c>
      <c r="B208" s="159">
        <v>660</v>
      </c>
      <c r="C208" s="24">
        <v>695</v>
      </c>
      <c r="D208" s="39">
        <v>676</v>
      </c>
      <c r="E208" s="128" t="s">
        <v>933</v>
      </c>
      <c r="F208" s="40"/>
      <c r="G208" s="41" t="s">
        <v>894</v>
      </c>
      <c r="H208" s="42"/>
      <c r="I208" s="35">
        <v>18120000</v>
      </c>
      <c r="J208" s="35">
        <v>15855000</v>
      </c>
      <c r="K208" s="35">
        <f t="shared" si="1"/>
        <v>2265000</v>
      </c>
    </row>
    <row r="209" spans="1:11" ht="14.25" customHeight="1" x14ac:dyDescent="0.25">
      <c r="A209" s="37">
        <v>43126</v>
      </c>
      <c r="B209" s="159">
        <v>627</v>
      </c>
      <c r="C209" s="24">
        <v>671</v>
      </c>
      <c r="D209" s="39">
        <v>679</v>
      </c>
      <c r="E209" s="128" t="s">
        <v>896</v>
      </c>
      <c r="F209" s="40"/>
      <c r="G209" s="41" t="s">
        <v>895</v>
      </c>
      <c r="H209" s="42"/>
      <c r="I209" s="35">
        <v>13600000</v>
      </c>
      <c r="J209" s="35">
        <v>11900000</v>
      </c>
      <c r="K209" s="35">
        <f t="shared" si="1"/>
        <v>1700000</v>
      </c>
    </row>
    <row r="210" spans="1:11" ht="14.25" customHeight="1" x14ac:dyDescent="0.25">
      <c r="A210" s="37">
        <v>43186</v>
      </c>
      <c r="B210" s="159" t="s">
        <v>1312</v>
      </c>
      <c r="C210" s="24">
        <v>754</v>
      </c>
      <c r="D210" s="39">
        <v>773</v>
      </c>
      <c r="E210" s="128" t="s">
        <v>1310</v>
      </c>
      <c r="F210" s="40"/>
      <c r="G210" s="41" t="s">
        <v>1310</v>
      </c>
      <c r="H210" s="42"/>
      <c r="I210" s="35">
        <v>17750000</v>
      </c>
      <c r="J210" s="35">
        <v>17750000</v>
      </c>
      <c r="K210" s="35">
        <f t="shared" si="1"/>
        <v>0</v>
      </c>
    </row>
    <row r="211" spans="1:11" ht="14.25" customHeight="1" x14ac:dyDescent="0.25">
      <c r="A211" s="37">
        <v>43224</v>
      </c>
      <c r="B211" s="159" t="s">
        <v>1337</v>
      </c>
      <c r="C211" s="24">
        <v>755</v>
      </c>
      <c r="D211" s="39">
        <v>816</v>
      </c>
      <c r="E211" s="128" t="s">
        <v>1338</v>
      </c>
      <c r="F211" s="40"/>
      <c r="G211" s="173" t="s">
        <v>1327</v>
      </c>
      <c r="H211" s="42"/>
      <c r="I211" s="35">
        <v>140700</v>
      </c>
      <c r="J211" s="35">
        <v>140700</v>
      </c>
      <c r="K211" s="35">
        <f t="shared" si="1"/>
        <v>0</v>
      </c>
    </row>
    <row r="212" spans="1:11" ht="14.25" customHeight="1" x14ac:dyDescent="0.25">
      <c r="A212" s="37">
        <v>43242</v>
      </c>
      <c r="B212" s="159" t="s">
        <v>1353</v>
      </c>
      <c r="C212" s="24">
        <v>786</v>
      </c>
      <c r="D212" s="39">
        <v>837</v>
      </c>
      <c r="E212" s="128" t="s">
        <v>1354</v>
      </c>
      <c r="F212" s="40"/>
      <c r="G212" s="176" t="s">
        <v>827</v>
      </c>
      <c r="H212" s="42"/>
      <c r="I212" s="35">
        <v>7814000</v>
      </c>
      <c r="J212" s="35">
        <v>7814000</v>
      </c>
      <c r="K212" s="35">
        <f t="shared" si="1"/>
        <v>0</v>
      </c>
    </row>
    <row r="213" spans="1:11" ht="14.25" customHeight="1" x14ac:dyDescent="0.25">
      <c r="A213" s="37">
        <v>43257</v>
      </c>
      <c r="B213" s="159" t="s">
        <v>1337</v>
      </c>
      <c r="C213" s="24">
        <v>755</v>
      </c>
      <c r="D213" s="39">
        <v>851</v>
      </c>
      <c r="E213" s="128" t="s">
        <v>1370</v>
      </c>
      <c r="F213" s="40"/>
      <c r="G213" s="180" t="s">
        <v>1327</v>
      </c>
      <c r="H213" s="42"/>
      <c r="I213" s="35">
        <v>69600</v>
      </c>
      <c r="J213" s="35">
        <v>69600</v>
      </c>
      <c r="K213" s="35">
        <f t="shared" si="1"/>
        <v>0</v>
      </c>
    </row>
    <row r="214" spans="1:11" ht="14.25" customHeight="1" x14ac:dyDescent="0.25">
      <c r="A214" s="37">
        <v>43266</v>
      </c>
      <c r="B214" s="159" t="s">
        <v>1312</v>
      </c>
      <c r="C214" s="24">
        <v>814</v>
      </c>
      <c r="D214" s="39">
        <v>874</v>
      </c>
      <c r="E214" s="128" t="s">
        <v>1374</v>
      </c>
      <c r="F214" s="40"/>
      <c r="G214" s="181" t="s">
        <v>838</v>
      </c>
      <c r="H214" s="42"/>
      <c r="I214" s="35">
        <v>10650000</v>
      </c>
      <c r="J214" s="35">
        <v>10650000</v>
      </c>
      <c r="K214" s="35">
        <f t="shared" si="1"/>
        <v>0</v>
      </c>
    </row>
    <row r="215" spans="1:11" ht="14.25" customHeight="1" x14ac:dyDescent="0.25">
      <c r="A215" s="37">
        <v>43272</v>
      </c>
      <c r="B215" s="159">
        <v>654</v>
      </c>
      <c r="C215" s="24">
        <v>693</v>
      </c>
      <c r="D215" s="39">
        <v>882</v>
      </c>
      <c r="E215" s="128" t="s">
        <v>932</v>
      </c>
      <c r="F215" s="40"/>
      <c r="G215" s="182" t="s">
        <v>1384</v>
      </c>
      <c r="H215" s="42"/>
      <c r="I215" s="35">
        <v>13300000</v>
      </c>
      <c r="J215" s="35">
        <v>4900000</v>
      </c>
      <c r="K215" s="35">
        <f t="shared" si="1"/>
        <v>8400000</v>
      </c>
    </row>
    <row r="216" spans="1:11" ht="14.25" customHeight="1" x14ac:dyDescent="0.25">
      <c r="A216" s="37">
        <v>43272</v>
      </c>
      <c r="B216" s="159">
        <v>625</v>
      </c>
      <c r="C216" s="24">
        <v>667</v>
      </c>
      <c r="D216" s="39">
        <v>883</v>
      </c>
      <c r="E216" s="128" t="s">
        <v>896</v>
      </c>
      <c r="F216" s="40"/>
      <c r="G216" s="182" t="s">
        <v>1385</v>
      </c>
      <c r="H216" s="42"/>
      <c r="I216" s="35">
        <v>13300000</v>
      </c>
      <c r="J216" s="35">
        <v>2800000</v>
      </c>
      <c r="K216" s="35">
        <f t="shared" ref="K216:K279" si="2">+I216-J216</f>
        <v>10500000</v>
      </c>
    </row>
    <row r="217" spans="1:11" ht="14.25" customHeight="1" x14ac:dyDescent="0.25">
      <c r="A217" s="37">
        <v>43272</v>
      </c>
      <c r="B217" s="159">
        <v>622</v>
      </c>
      <c r="C217" s="24">
        <v>816</v>
      </c>
      <c r="D217" s="39">
        <v>888</v>
      </c>
      <c r="E217" s="128" t="s">
        <v>1383</v>
      </c>
      <c r="F217" s="40"/>
      <c r="G217" s="182" t="s">
        <v>881</v>
      </c>
      <c r="H217" s="42"/>
      <c r="I217" s="35">
        <v>8000000</v>
      </c>
      <c r="J217" s="35">
        <v>8000000</v>
      </c>
      <c r="K217" s="35">
        <f t="shared" si="2"/>
        <v>0</v>
      </c>
    </row>
    <row r="218" spans="1:11" ht="14.25" customHeight="1" x14ac:dyDescent="0.25">
      <c r="A218" s="37">
        <v>43273</v>
      </c>
      <c r="B218" s="159" t="s">
        <v>1393</v>
      </c>
      <c r="C218" s="24">
        <v>818</v>
      </c>
      <c r="D218" s="39">
        <v>890</v>
      </c>
      <c r="E218" s="128" t="s">
        <v>1394</v>
      </c>
      <c r="F218" s="40"/>
      <c r="G218" s="183" t="s">
        <v>878</v>
      </c>
      <c r="H218" s="42"/>
      <c r="I218" s="35">
        <v>12697500</v>
      </c>
      <c r="J218" s="35">
        <v>9988700</v>
      </c>
      <c r="K218" s="35">
        <f t="shared" si="2"/>
        <v>2708800</v>
      </c>
    </row>
    <row r="219" spans="1:11" ht="14.25" customHeight="1" x14ac:dyDescent="0.25">
      <c r="A219" s="37">
        <v>43286</v>
      </c>
      <c r="B219" s="159" t="s">
        <v>1337</v>
      </c>
      <c r="C219" s="24">
        <v>755</v>
      </c>
      <c r="D219" s="39">
        <v>905</v>
      </c>
      <c r="E219" s="128" t="s">
        <v>1410</v>
      </c>
      <c r="F219" s="40"/>
      <c r="G219" s="184" t="s">
        <v>1327</v>
      </c>
      <c r="H219" s="42"/>
      <c r="I219" s="35">
        <v>69600</v>
      </c>
      <c r="J219" s="35">
        <v>69600</v>
      </c>
      <c r="K219" s="35">
        <f t="shared" si="2"/>
        <v>0</v>
      </c>
    </row>
    <row r="220" spans="1:11" ht="14.25" customHeight="1" x14ac:dyDescent="0.25">
      <c r="A220" s="37">
        <v>43294</v>
      </c>
      <c r="B220" s="159" t="s">
        <v>1414</v>
      </c>
      <c r="C220" s="24">
        <v>836</v>
      </c>
      <c r="D220" s="39">
        <v>915</v>
      </c>
      <c r="E220" s="128" t="s">
        <v>1415</v>
      </c>
      <c r="F220" s="40"/>
      <c r="G220" s="185" t="s">
        <v>1416</v>
      </c>
      <c r="H220" s="42"/>
      <c r="I220" s="35">
        <v>62500000</v>
      </c>
      <c r="J220" s="35">
        <v>10750000</v>
      </c>
      <c r="K220" s="35">
        <f t="shared" si="2"/>
        <v>51750000</v>
      </c>
    </row>
    <row r="221" spans="1:11" ht="14.25" customHeight="1" x14ac:dyDescent="0.25">
      <c r="A221" s="37">
        <v>43311</v>
      </c>
      <c r="B221" s="159" t="s">
        <v>1312</v>
      </c>
      <c r="C221" s="24">
        <v>851</v>
      </c>
      <c r="D221" s="39">
        <v>953</v>
      </c>
      <c r="E221" s="128" t="s">
        <v>1436</v>
      </c>
      <c r="F221" s="40"/>
      <c r="G221" s="185" t="s">
        <v>838</v>
      </c>
      <c r="H221" s="42"/>
      <c r="I221" s="35">
        <v>3550000</v>
      </c>
      <c r="J221" s="35">
        <v>0</v>
      </c>
      <c r="K221" s="35">
        <f t="shared" si="2"/>
        <v>3550000</v>
      </c>
    </row>
    <row r="222" spans="1:11" ht="14.25" customHeight="1" x14ac:dyDescent="0.25">
      <c r="A222" s="37">
        <v>43314</v>
      </c>
      <c r="B222" s="159">
        <v>701</v>
      </c>
      <c r="C222" s="24">
        <v>853</v>
      </c>
      <c r="D222" s="39">
        <v>959</v>
      </c>
      <c r="E222" s="128" t="s">
        <v>1439</v>
      </c>
      <c r="F222" s="40"/>
      <c r="G222" s="189" t="s">
        <v>827</v>
      </c>
      <c r="H222" s="42"/>
      <c r="I222" s="35">
        <v>19535000</v>
      </c>
      <c r="J222" s="35">
        <v>3646533</v>
      </c>
      <c r="K222" s="35">
        <f t="shared" si="2"/>
        <v>15888467</v>
      </c>
    </row>
    <row r="223" spans="1:11" ht="14.25" customHeight="1" x14ac:dyDescent="0.25">
      <c r="A223" s="37">
        <v>43315</v>
      </c>
      <c r="B223" s="159">
        <v>702</v>
      </c>
      <c r="C223" s="24">
        <v>852</v>
      </c>
      <c r="D223" s="39">
        <v>961</v>
      </c>
      <c r="E223" s="128" t="s">
        <v>1438</v>
      </c>
      <c r="F223" s="40"/>
      <c r="G223" s="189" t="s">
        <v>1449</v>
      </c>
      <c r="H223" s="42"/>
      <c r="I223" s="35">
        <v>27500000</v>
      </c>
      <c r="J223" s="35">
        <v>5133333</v>
      </c>
      <c r="K223" s="35">
        <f t="shared" si="2"/>
        <v>22366667</v>
      </c>
    </row>
    <row r="224" spans="1:11" ht="14.25" customHeight="1" x14ac:dyDescent="0.25">
      <c r="A224" s="37">
        <v>43322</v>
      </c>
      <c r="B224" s="159">
        <v>703</v>
      </c>
      <c r="C224" s="24">
        <v>852</v>
      </c>
      <c r="D224" s="39">
        <v>983</v>
      </c>
      <c r="E224" s="128" t="s">
        <v>1438</v>
      </c>
      <c r="F224" s="40"/>
      <c r="G224" s="185" t="s">
        <v>1450</v>
      </c>
      <c r="H224" s="42"/>
      <c r="I224" s="35">
        <v>27500000</v>
      </c>
      <c r="J224" s="35">
        <v>3850000</v>
      </c>
      <c r="K224" s="35">
        <f t="shared" si="2"/>
        <v>23650000</v>
      </c>
    </row>
    <row r="225" spans="1:11" ht="14.25" customHeight="1" x14ac:dyDescent="0.25">
      <c r="A225" s="37">
        <v>43322</v>
      </c>
      <c r="B225" s="159">
        <v>705</v>
      </c>
      <c r="C225" s="24">
        <v>793</v>
      </c>
      <c r="D225" s="39">
        <v>984</v>
      </c>
      <c r="E225" s="128" t="s">
        <v>1359</v>
      </c>
      <c r="F225" s="40"/>
      <c r="G225" s="190" t="s">
        <v>1458</v>
      </c>
      <c r="H225" s="42"/>
      <c r="I225" s="35">
        <v>100000000</v>
      </c>
      <c r="J225" s="35">
        <v>0</v>
      </c>
      <c r="K225" s="35">
        <f t="shared" si="2"/>
        <v>100000000</v>
      </c>
    </row>
    <row r="226" spans="1:11" ht="14.25" customHeight="1" x14ac:dyDescent="0.25">
      <c r="A226" s="37">
        <v>43322</v>
      </c>
      <c r="B226" s="159" t="s">
        <v>1337</v>
      </c>
      <c r="C226" s="24">
        <v>755</v>
      </c>
      <c r="D226" s="39">
        <v>988</v>
      </c>
      <c r="E226" s="128" t="s">
        <v>1459</v>
      </c>
      <c r="F226" s="40"/>
      <c r="G226" s="190" t="s">
        <v>1327</v>
      </c>
      <c r="H226" s="42"/>
      <c r="I226" s="35">
        <v>69600</v>
      </c>
      <c r="J226" s="35">
        <v>69600</v>
      </c>
      <c r="K226" s="35">
        <f t="shared" si="2"/>
        <v>0</v>
      </c>
    </row>
    <row r="227" spans="1:11" ht="14.25" customHeight="1" x14ac:dyDescent="0.25">
      <c r="A227" s="37">
        <v>43333</v>
      </c>
      <c r="B227" s="159" t="s">
        <v>1463</v>
      </c>
      <c r="C227" s="24">
        <v>870</v>
      </c>
      <c r="D227" s="39">
        <v>1010</v>
      </c>
      <c r="E227" s="128" t="s">
        <v>1465</v>
      </c>
      <c r="F227" s="40"/>
      <c r="G227" s="191" t="s">
        <v>1181</v>
      </c>
      <c r="H227" s="42"/>
      <c r="I227" s="35">
        <v>16000000</v>
      </c>
      <c r="J227" s="35">
        <v>0</v>
      </c>
      <c r="K227" s="35">
        <f t="shared" si="2"/>
        <v>16000000</v>
      </c>
    </row>
    <row r="228" spans="1:11" ht="14.25" customHeight="1" x14ac:dyDescent="0.25">
      <c r="A228" s="37">
        <v>43334</v>
      </c>
      <c r="B228" s="159" t="s">
        <v>1464</v>
      </c>
      <c r="C228" s="24">
        <v>872</v>
      </c>
      <c r="D228" s="39">
        <v>1024</v>
      </c>
      <c r="E228" s="128" t="s">
        <v>1466</v>
      </c>
      <c r="F228" s="40"/>
      <c r="G228" s="191" t="s">
        <v>1467</v>
      </c>
      <c r="H228" s="42"/>
      <c r="I228" s="35">
        <v>3516000</v>
      </c>
      <c r="J228" s="35">
        <v>156267</v>
      </c>
      <c r="K228" s="35">
        <f t="shared" si="2"/>
        <v>3359733</v>
      </c>
    </row>
    <row r="229" spans="1:11" ht="14.25" customHeight="1" x14ac:dyDescent="0.25">
      <c r="A229" s="37">
        <v>43340</v>
      </c>
      <c r="B229" s="159" t="s">
        <v>1477</v>
      </c>
      <c r="C229" s="24">
        <v>873</v>
      </c>
      <c r="D229" s="39">
        <v>1029</v>
      </c>
      <c r="E229" t="s">
        <v>897</v>
      </c>
      <c r="F229" s="40"/>
      <c r="G229" s="192" t="s">
        <v>1478</v>
      </c>
      <c r="H229" s="42"/>
      <c r="I229" s="35">
        <v>28000000</v>
      </c>
      <c r="J229" s="35">
        <v>0</v>
      </c>
      <c r="K229" s="35">
        <f t="shared" si="2"/>
        <v>28000000</v>
      </c>
    </row>
    <row r="230" spans="1:11" ht="14.25" customHeight="1" x14ac:dyDescent="0.25">
      <c r="A230" s="37">
        <v>43343</v>
      </c>
      <c r="B230" s="159">
        <v>28</v>
      </c>
      <c r="C230" s="24">
        <v>885</v>
      </c>
      <c r="D230" s="39">
        <v>1036</v>
      </c>
      <c r="E230" s="194" t="s">
        <v>1485</v>
      </c>
      <c r="F230" s="42"/>
      <c r="G230" s="194" t="s">
        <v>248</v>
      </c>
      <c r="H230" s="42"/>
      <c r="I230" s="35">
        <v>20060000</v>
      </c>
      <c r="J230" s="35">
        <v>0</v>
      </c>
      <c r="K230" s="35">
        <f t="shared" si="2"/>
        <v>20060000</v>
      </c>
    </row>
    <row r="231" spans="1:11" ht="14.25" customHeight="1" x14ac:dyDescent="0.25">
      <c r="A231" s="37">
        <v>43343</v>
      </c>
      <c r="B231" s="159">
        <v>115</v>
      </c>
      <c r="C231" s="24">
        <v>883</v>
      </c>
      <c r="D231" s="39">
        <v>1040</v>
      </c>
      <c r="E231" s="194" t="s">
        <v>1486</v>
      </c>
      <c r="F231" s="42"/>
      <c r="G231" s="194" t="s">
        <v>287</v>
      </c>
      <c r="H231" s="42"/>
      <c r="I231" s="35">
        <v>14960000</v>
      </c>
      <c r="J231" s="35">
        <v>0</v>
      </c>
      <c r="K231" s="35">
        <f t="shared" si="2"/>
        <v>14960000</v>
      </c>
    </row>
    <row r="232" spans="1:11" ht="14.25" customHeight="1" x14ac:dyDescent="0.25">
      <c r="A232" s="37">
        <v>43343</v>
      </c>
      <c r="B232" s="159">
        <v>79</v>
      </c>
      <c r="C232" s="24">
        <v>879</v>
      </c>
      <c r="D232" s="39">
        <v>1041</v>
      </c>
      <c r="E232" s="194" t="s">
        <v>1487</v>
      </c>
      <c r="F232" s="42"/>
      <c r="G232" s="194" t="s">
        <v>265</v>
      </c>
      <c r="H232" s="42"/>
      <c r="I232" s="35">
        <v>15103200</v>
      </c>
      <c r="J232" s="35">
        <v>0</v>
      </c>
      <c r="K232" s="35">
        <f t="shared" si="2"/>
        <v>15103200</v>
      </c>
    </row>
    <row r="233" spans="1:11" ht="14.25" customHeight="1" x14ac:dyDescent="0.25">
      <c r="A233" s="37">
        <v>43343</v>
      </c>
      <c r="B233" s="159">
        <v>11</v>
      </c>
      <c r="C233" s="24">
        <v>887</v>
      </c>
      <c r="D233" s="39">
        <v>1042</v>
      </c>
      <c r="E233" s="194" t="s">
        <v>1488</v>
      </c>
      <c r="F233" s="42"/>
      <c r="G233" s="194" t="s">
        <v>238</v>
      </c>
      <c r="H233" s="42"/>
      <c r="I233" s="35">
        <v>15800000</v>
      </c>
      <c r="J233" s="35">
        <v>0</v>
      </c>
      <c r="K233" s="35">
        <f t="shared" si="2"/>
        <v>15800000</v>
      </c>
    </row>
    <row r="234" spans="1:11" ht="14.25" customHeight="1" x14ac:dyDescent="0.25">
      <c r="A234" s="37">
        <v>43343</v>
      </c>
      <c r="B234" s="159">
        <v>3</v>
      </c>
      <c r="C234" s="24">
        <v>886</v>
      </c>
      <c r="D234" s="39">
        <v>1043</v>
      </c>
      <c r="E234" s="194" t="s">
        <v>1489</v>
      </c>
      <c r="F234" s="42"/>
      <c r="G234" s="194" t="s">
        <v>245</v>
      </c>
      <c r="H234" s="42"/>
      <c r="I234" s="35">
        <v>18530000</v>
      </c>
      <c r="J234" s="35">
        <v>0</v>
      </c>
      <c r="K234" s="35">
        <f t="shared" si="2"/>
        <v>18530000</v>
      </c>
    </row>
    <row r="235" spans="1:11" ht="14.25" customHeight="1" x14ac:dyDescent="0.25">
      <c r="A235" s="37">
        <v>43343</v>
      </c>
      <c r="B235" s="159">
        <v>99</v>
      </c>
      <c r="C235" s="24">
        <v>891</v>
      </c>
      <c r="D235" s="39">
        <v>1044</v>
      </c>
      <c r="E235" s="194" t="s">
        <v>1490</v>
      </c>
      <c r="F235" s="42"/>
      <c r="G235" s="194" t="s">
        <v>274</v>
      </c>
      <c r="H235" s="42"/>
      <c r="I235" s="35">
        <v>13280400</v>
      </c>
      <c r="J235" s="35">
        <v>0</v>
      </c>
      <c r="K235" s="35">
        <f t="shared" si="2"/>
        <v>13280400</v>
      </c>
    </row>
    <row r="236" spans="1:11" ht="14.25" customHeight="1" x14ac:dyDescent="0.25">
      <c r="A236" s="37">
        <v>43343</v>
      </c>
      <c r="B236" s="159">
        <v>31</v>
      </c>
      <c r="C236" s="24">
        <v>904</v>
      </c>
      <c r="D236" s="39">
        <v>1045</v>
      </c>
      <c r="E236" s="194" t="s">
        <v>1491</v>
      </c>
      <c r="F236" s="42"/>
      <c r="G236" s="194" t="s">
        <v>251</v>
      </c>
      <c r="H236" s="42"/>
      <c r="I236" s="35">
        <v>19496100</v>
      </c>
      <c r="J236" s="35">
        <v>0</v>
      </c>
      <c r="K236" s="35">
        <f t="shared" si="2"/>
        <v>19496100</v>
      </c>
    </row>
    <row r="237" spans="1:11" ht="14.25" customHeight="1" x14ac:dyDescent="0.25">
      <c r="A237" s="37">
        <v>43343</v>
      </c>
      <c r="B237" s="159">
        <v>24</v>
      </c>
      <c r="C237" s="24">
        <v>907</v>
      </c>
      <c r="D237" s="39">
        <v>1046</v>
      </c>
      <c r="E237" s="194" t="s">
        <v>1492</v>
      </c>
      <c r="F237" s="42"/>
      <c r="G237" s="194" t="s">
        <v>281</v>
      </c>
      <c r="H237" s="42"/>
      <c r="I237" s="35">
        <v>18662933</v>
      </c>
      <c r="J237" s="35">
        <v>0</v>
      </c>
      <c r="K237" s="35">
        <f t="shared" si="2"/>
        <v>18662933</v>
      </c>
    </row>
    <row r="238" spans="1:11" ht="14.25" customHeight="1" x14ac:dyDescent="0.25">
      <c r="A238" s="37">
        <v>43343</v>
      </c>
      <c r="B238" s="159">
        <v>56</v>
      </c>
      <c r="C238" s="24">
        <v>906</v>
      </c>
      <c r="D238" s="39">
        <v>1047</v>
      </c>
      <c r="E238" s="194" t="s">
        <v>1493</v>
      </c>
      <c r="F238" s="42"/>
      <c r="G238" s="194" t="s">
        <v>255</v>
      </c>
      <c r="H238" s="42"/>
      <c r="I238" s="35">
        <v>17550000</v>
      </c>
      <c r="J238" s="35">
        <v>0</v>
      </c>
      <c r="K238" s="35">
        <f t="shared" si="2"/>
        <v>17550000</v>
      </c>
    </row>
    <row r="239" spans="1:11" ht="14.25" customHeight="1" x14ac:dyDescent="0.25">
      <c r="A239" s="37">
        <v>43343</v>
      </c>
      <c r="B239" s="159">
        <v>23</v>
      </c>
      <c r="C239" s="24">
        <v>903</v>
      </c>
      <c r="D239" s="39">
        <v>1048</v>
      </c>
      <c r="E239" s="194" t="s">
        <v>1494</v>
      </c>
      <c r="F239" s="42"/>
      <c r="G239" s="194" t="s">
        <v>250</v>
      </c>
      <c r="H239" s="42"/>
      <c r="I239" s="35">
        <v>17550000</v>
      </c>
      <c r="J239" s="35">
        <v>0</v>
      </c>
      <c r="K239" s="35">
        <f t="shared" si="2"/>
        <v>17550000</v>
      </c>
    </row>
    <row r="240" spans="1:11" ht="14.25" customHeight="1" x14ac:dyDescent="0.25">
      <c r="A240" s="37">
        <v>43343</v>
      </c>
      <c r="B240" s="159">
        <v>89</v>
      </c>
      <c r="C240" s="24">
        <v>882</v>
      </c>
      <c r="D240" s="39">
        <v>1049</v>
      </c>
      <c r="E240" s="194" t="s">
        <v>1495</v>
      </c>
      <c r="F240" s="42"/>
      <c r="G240" s="194" t="s">
        <v>272</v>
      </c>
      <c r="H240" s="42"/>
      <c r="I240" s="35">
        <v>13410600</v>
      </c>
      <c r="J240" s="35">
        <v>0</v>
      </c>
      <c r="K240" s="35">
        <f t="shared" si="2"/>
        <v>13410600</v>
      </c>
    </row>
    <row r="241" spans="1:11" ht="14.25" customHeight="1" x14ac:dyDescent="0.25">
      <c r="A241" s="37">
        <v>43343</v>
      </c>
      <c r="B241" s="159">
        <v>107</v>
      </c>
      <c r="C241" s="24">
        <v>880</v>
      </c>
      <c r="D241" s="39">
        <v>1050</v>
      </c>
      <c r="E241" s="194" t="s">
        <v>1496</v>
      </c>
      <c r="F241" s="42"/>
      <c r="G241" s="194" t="s">
        <v>280</v>
      </c>
      <c r="H241" s="42"/>
      <c r="I241" s="35">
        <v>13410600</v>
      </c>
      <c r="J241" s="35">
        <v>0</v>
      </c>
      <c r="K241" s="35">
        <f t="shared" si="2"/>
        <v>13410600</v>
      </c>
    </row>
    <row r="242" spans="1:11" ht="14.25" customHeight="1" x14ac:dyDescent="0.25">
      <c r="A242" s="37">
        <v>43343</v>
      </c>
      <c r="B242" s="159">
        <v>94</v>
      </c>
      <c r="C242" s="24">
        <v>892</v>
      </c>
      <c r="D242" s="39">
        <v>1051</v>
      </c>
      <c r="E242" s="194" t="s">
        <v>1497</v>
      </c>
      <c r="F242" s="42"/>
      <c r="G242" s="194" t="s">
        <v>273</v>
      </c>
      <c r="H242" s="42"/>
      <c r="I242" s="35">
        <v>13410600</v>
      </c>
      <c r="J242" s="35">
        <v>0</v>
      </c>
      <c r="K242" s="35">
        <f t="shared" si="2"/>
        <v>13410600</v>
      </c>
    </row>
    <row r="243" spans="1:11" ht="14.25" customHeight="1" x14ac:dyDescent="0.25">
      <c r="A243" s="37">
        <v>43343</v>
      </c>
      <c r="B243" s="159">
        <v>601</v>
      </c>
      <c r="C243" s="24">
        <v>878</v>
      </c>
      <c r="D243" s="39">
        <v>1052</v>
      </c>
      <c r="E243" s="194" t="s">
        <v>1498</v>
      </c>
      <c r="F243" s="42"/>
      <c r="G243" s="194" t="s">
        <v>869</v>
      </c>
      <c r="H243" s="42"/>
      <c r="I243" s="35">
        <v>11851233</v>
      </c>
      <c r="J243" s="35">
        <v>0</v>
      </c>
      <c r="K243" s="35">
        <f t="shared" si="2"/>
        <v>11851233</v>
      </c>
    </row>
    <row r="244" spans="1:11" ht="14.25" customHeight="1" x14ac:dyDescent="0.25">
      <c r="A244" s="37">
        <v>43343</v>
      </c>
      <c r="B244" s="159">
        <v>27</v>
      </c>
      <c r="C244" s="24">
        <v>905</v>
      </c>
      <c r="D244" s="39">
        <v>1053</v>
      </c>
      <c r="E244" s="194" t="s">
        <v>1499</v>
      </c>
      <c r="F244" s="42"/>
      <c r="G244" s="194" t="s">
        <v>256</v>
      </c>
      <c r="H244" s="42"/>
      <c r="I244" s="35">
        <v>15600000</v>
      </c>
      <c r="J244" s="35">
        <v>0</v>
      </c>
      <c r="K244" s="35">
        <f t="shared" si="2"/>
        <v>15600000</v>
      </c>
    </row>
    <row r="245" spans="1:11" ht="14.25" customHeight="1" x14ac:dyDescent="0.25">
      <c r="A245" s="37">
        <v>43343</v>
      </c>
      <c r="B245" s="159">
        <v>141</v>
      </c>
      <c r="C245" s="24">
        <v>881</v>
      </c>
      <c r="D245" s="39">
        <v>1054</v>
      </c>
      <c r="E245" s="194" t="s">
        <v>1500</v>
      </c>
      <c r="F245" s="42"/>
      <c r="G245" s="194" t="s">
        <v>309</v>
      </c>
      <c r="H245" s="42"/>
      <c r="I245" s="35">
        <v>13333333</v>
      </c>
      <c r="J245" s="35">
        <v>0</v>
      </c>
      <c r="K245" s="35">
        <f t="shared" si="2"/>
        <v>13333333</v>
      </c>
    </row>
    <row r="246" spans="1:11" ht="14.25" customHeight="1" x14ac:dyDescent="0.25">
      <c r="A246" s="37">
        <v>43346</v>
      </c>
      <c r="B246" s="159">
        <v>616</v>
      </c>
      <c r="C246" s="24">
        <v>884</v>
      </c>
      <c r="D246" s="39">
        <v>1056</v>
      </c>
      <c r="E246" s="195" t="s">
        <v>1645</v>
      </c>
      <c r="F246" s="42"/>
      <c r="G246" s="195" t="s">
        <v>879</v>
      </c>
      <c r="H246" s="42"/>
      <c r="I246" s="35">
        <v>10679133</v>
      </c>
      <c r="J246" s="35">
        <v>0</v>
      </c>
      <c r="K246" s="35">
        <f t="shared" si="2"/>
        <v>10679133</v>
      </c>
    </row>
    <row r="247" spans="1:11" ht="14.25" customHeight="1" x14ac:dyDescent="0.25">
      <c r="A247" s="37">
        <v>43346</v>
      </c>
      <c r="B247" s="159">
        <v>67</v>
      </c>
      <c r="C247" s="24">
        <v>912</v>
      </c>
      <c r="D247" s="39">
        <v>1059</v>
      </c>
      <c r="E247" s="195" t="s">
        <v>1646</v>
      </c>
      <c r="F247" s="42"/>
      <c r="G247" s="195" t="s">
        <v>257</v>
      </c>
      <c r="H247" s="42"/>
      <c r="I247" s="35">
        <v>3750000</v>
      </c>
      <c r="J247" s="35">
        <v>0</v>
      </c>
      <c r="K247" s="35">
        <f t="shared" si="2"/>
        <v>3750000</v>
      </c>
    </row>
    <row r="248" spans="1:11" ht="14.25" customHeight="1" x14ac:dyDescent="0.25">
      <c r="A248" s="37">
        <v>43347</v>
      </c>
      <c r="B248" s="159">
        <v>84</v>
      </c>
      <c r="C248" s="24">
        <v>925</v>
      </c>
      <c r="D248" s="39">
        <v>1060</v>
      </c>
      <c r="E248" s="195" t="s">
        <v>1647</v>
      </c>
      <c r="F248" s="42"/>
      <c r="G248" s="195" t="s">
        <v>295</v>
      </c>
      <c r="H248" s="42"/>
      <c r="I248" s="35">
        <v>16996600</v>
      </c>
      <c r="J248" s="35">
        <v>0</v>
      </c>
      <c r="K248" s="35">
        <f t="shared" si="2"/>
        <v>16996600</v>
      </c>
    </row>
    <row r="249" spans="1:11" ht="14.25" customHeight="1" x14ac:dyDescent="0.25">
      <c r="A249" s="37">
        <v>43347</v>
      </c>
      <c r="B249" s="159">
        <v>83</v>
      </c>
      <c r="C249" s="24">
        <v>926</v>
      </c>
      <c r="D249" s="39">
        <v>1062</v>
      </c>
      <c r="E249" s="195" t="s">
        <v>1648</v>
      </c>
      <c r="F249" s="42"/>
      <c r="G249" s="195" t="s">
        <v>284</v>
      </c>
      <c r="H249" s="42"/>
      <c r="I249" s="35">
        <v>20160000</v>
      </c>
      <c r="J249" s="35">
        <v>0</v>
      </c>
      <c r="K249" s="35">
        <f t="shared" si="2"/>
        <v>20160000</v>
      </c>
    </row>
    <row r="250" spans="1:11" ht="14.25" customHeight="1" x14ac:dyDescent="0.25">
      <c r="A250" s="37">
        <v>43347</v>
      </c>
      <c r="B250" s="159">
        <v>33</v>
      </c>
      <c r="C250" s="24">
        <v>922</v>
      </c>
      <c r="D250" s="39">
        <v>1064</v>
      </c>
      <c r="E250" s="195" t="s">
        <v>1649</v>
      </c>
      <c r="F250" s="42"/>
      <c r="G250" s="195" t="s">
        <v>268</v>
      </c>
      <c r="H250" s="42"/>
      <c r="I250" s="35">
        <v>8506667</v>
      </c>
      <c r="J250" s="35">
        <v>0</v>
      </c>
      <c r="K250" s="35">
        <f t="shared" si="2"/>
        <v>8506667</v>
      </c>
    </row>
    <row r="251" spans="1:11" ht="14.25" customHeight="1" x14ac:dyDescent="0.25">
      <c r="A251" s="37">
        <v>43347</v>
      </c>
      <c r="B251" s="159">
        <v>35</v>
      </c>
      <c r="C251" s="24">
        <v>917</v>
      </c>
      <c r="D251" s="39">
        <v>1066</v>
      </c>
      <c r="E251" s="195" t="s">
        <v>1650</v>
      </c>
      <c r="F251" s="42"/>
      <c r="G251" s="195" t="s">
        <v>258</v>
      </c>
      <c r="H251" s="42"/>
      <c r="I251" s="35">
        <v>8506667</v>
      </c>
      <c r="J251" s="35">
        <v>0</v>
      </c>
      <c r="K251" s="35">
        <f t="shared" si="2"/>
        <v>8506667</v>
      </c>
    </row>
    <row r="252" spans="1:11" ht="14.25" customHeight="1" x14ac:dyDescent="0.25">
      <c r="A252" s="37">
        <v>43347</v>
      </c>
      <c r="B252" s="159">
        <v>36</v>
      </c>
      <c r="C252" s="24">
        <v>918</v>
      </c>
      <c r="D252" s="39">
        <v>1067</v>
      </c>
      <c r="E252" s="195" t="s">
        <v>1651</v>
      </c>
      <c r="F252" s="42"/>
      <c r="G252" s="195" t="s">
        <v>286</v>
      </c>
      <c r="H252" s="42"/>
      <c r="I252" s="35">
        <v>8140000</v>
      </c>
      <c r="J252" s="35">
        <v>0</v>
      </c>
      <c r="K252" s="35">
        <f t="shared" si="2"/>
        <v>8140000</v>
      </c>
    </row>
    <row r="253" spans="1:11" ht="14.25" customHeight="1" x14ac:dyDescent="0.25">
      <c r="A253" s="37">
        <v>43347</v>
      </c>
      <c r="B253" s="159">
        <v>114</v>
      </c>
      <c r="C253" s="24">
        <v>928</v>
      </c>
      <c r="D253" s="39">
        <v>1069</v>
      </c>
      <c r="E253" s="195" t="s">
        <v>1652</v>
      </c>
      <c r="F253" s="42"/>
      <c r="G253" s="195" t="s">
        <v>303</v>
      </c>
      <c r="H253" s="42"/>
      <c r="I253" s="35">
        <v>21210000</v>
      </c>
      <c r="J253" s="35">
        <v>0</v>
      </c>
      <c r="K253" s="35">
        <f t="shared" si="2"/>
        <v>21210000</v>
      </c>
    </row>
    <row r="254" spans="1:11" ht="14.25" customHeight="1" x14ac:dyDescent="0.25">
      <c r="A254" s="37">
        <v>43347</v>
      </c>
      <c r="B254" s="159">
        <v>118</v>
      </c>
      <c r="C254" s="24">
        <v>930</v>
      </c>
      <c r="D254" s="39">
        <v>1070</v>
      </c>
      <c r="E254" s="195" t="s">
        <v>1653</v>
      </c>
      <c r="F254" s="42"/>
      <c r="G254" s="195" t="s">
        <v>293</v>
      </c>
      <c r="H254" s="42"/>
      <c r="I254" s="35">
        <v>16996600</v>
      </c>
      <c r="J254" s="35">
        <v>0</v>
      </c>
      <c r="K254" s="35">
        <f t="shared" si="2"/>
        <v>16996600</v>
      </c>
    </row>
    <row r="255" spans="1:11" ht="14.25" customHeight="1" x14ac:dyDescent="0.25">
      <c r="A255" s="37">
        <v>43347</v>
      </c>
      <c r="B255" s="159">
        <v>109</v>
      </c>
      <c r="C255" s="24">
        <v>927</v>
      </c>
      <c r="D255" s="39">
        <v>1071</v>
      </c>
      <c r="E255" s="195" t="s">
        <v>1654</v>
      </c>
      <c r="F255" s="42"/>
      <c r="G255" s="195" t="s">
        <v>296</v>
      </c>
      <c r="H255" s="42"/>
      <c r="I255" s="35">
        <v>18516667</v>
      </c>
      <c r="J255" s="35">
        <v>0</v>
      </c>
      <c r="K255" s="35">
        <f t="shared" si="2"/>
        <v>18516667</v>
      </c>
    </row>
    <row r="256" spans="1:11" ht="14.25" customHeight="1" x14ac:dyDescent="0.25">
      <c r="A256" s="37">
        <v>43347</v>
      </c>
      <c r="B256" s="159">
        <v>467</v>
      </c>
      <c r="C256" s="24">
        <v>952</v>
      </c>
      <c r="D256" s="39">
        <v>1072</v>
      </c>
      <c r="E256" s="195" t="s">
        <v>1655</v>
      </c>
      <c r="F256" s="42"/>
      <c r="G256" s="195" t="s">
        <v>854</v>
      </c>
      <c r="H256" s="42"/>
      <c r="I256" s="35">
        <v>20995713</v>
      </c>
      <c r="J256" s="35">
        <v>0</v>
      </c>
      <c r="K256" s="35">
        <f t="shared" si="2"/>
        <v>20995713</v>
      </c>
    </row>
    <row r="257" spans="1:11" ht="14.25" customHeight="1" x14ac:dyDescent="0.25">
      <c r="A257" s="37">
        <v>43348</v>
      </c>
      <c r="B257" s="159" t="s">
        <v>1337</v>
      </c>
      <c r="C257" s="24">
        <v>755</v>
      </c>
      <c r="D257" s="39">
        <v>1078</v>
      </c>
      <c r="E257" s="195" t="s">
        <v>1656</v>
      </c>
      <c r="F257" s="42"/>
      <c r="G257" s="195" t="s">
        <v>1736</v>
      </c>
      <c r="H257" s="42"/>
      <c r="I257" s="35">
        <v>69600</v>
      </c>
      <c r="J257" s="35">
        <v>69600</v>
      </c>
      <c r="K257" s="35">
        <f t="shared" si="2"/>
        <v>0</v>
      </c>
    </row>
    <row r="258" spans="1:11" ht="14.25" customHeight="1" x14ac:dyDescent="0.25">
      <c r="A258" s="37">
        <v>43349</v>
      </c>
      <c r="B258" s="159">
        <v>170</v>
      </c>
      <c r="C258" s="24">
        <v>924</v>
      </c>
      <c r="D258" s="39">
        <v>1083</v>
      </c>
      <c r="E258" s="195" t="s">
        <v>1657</v>
      </c>
      <c r="F258" s="42"/>
      <c r="G258" s="195" t="s">
        <v>320</v>
      </c>
      <c r="H258" s="42"/>
      <c r="I258" s="35">
        <v>23603333</v>
      </c>
      <c r="J258" s="35">
        <v>0</v>
      </c>
      <c r="K258" s="35">
        <f t="shared" si="2"/>
        <v>23603333</v>
      </c>
    </row>
    <row r="259" spans="1:11" ht="14.25" customHeight="1" x14ac:dyDescent="0.25">
      <c r="A259" s="37">
        <v>43349</v>
      </c>
      <c r="B259" s="159">
        <v>69</v>
      </c>
      <c r="C259" s="24">
        <v>931</v>
      </c>
      <c r="D259" s="39">
        <v>1084</v>
      </c>
      <c r="E259" s="195" t="s">
        <v>1658</v>
      </c>
      <c r="F259" s="42"/>
      <c r="G259" s="195" t="s">
        <v>279</v>
      </c>
      <c r="H259" s="42"/>
      <c r="I259" s="35">
        <v>14250000</v>
      </c>
      <c r="J259" s="35">
        <v>0</v>
      </c>
      <c r="K259" s="35">
        <f t="shared" si="2"/>
        <v>14250000</v>
      </c>
    </row>
    <row r="260" spans="1:11" ht="14.25" customHeight="1" x14ac:dyDescent="0.25">
      <c r="A260" s="37">
        <v>43349</v>
      </c>
      <c r="B260" s="159">
        <v>134</v>
      </c>
      <c r="C260" s="24">
        <v>914</v>
      </c>
      <c r="D260" s="39">
        <v>1090</v>
      </c>
      <c r="E260" s="195" t="s">
        <v>1659</v>
      </c>
      <c r="F260" s="42"/>
      <c r="G260" s="195" t="s">
        <v>794</v>
      </c>
      <c r="H260" s="42"/>
      <c r="I260" s="35">
        <v>7553333</v>
      </c>
      <c r="J260" s="35">
        <v>0</v>
      </c>
      <c r="K260" s="35">
        <f t="shared" si="2"/>
        <v>7553333</v>
      </c>
    </row>
    <row r="261" spans="1:11" ht="14.25" customHeight="1" x14ac:dyDescent="0.25">
      <c r="A261" s="37">
        <v>43349</v>
      </c>
      <c r="B261" s="159">
        <v>40</v>
      </c>
      <c r="C261" s="24">
        <v>933</v>
      </c>
      <c r="D261" s="39">
        <v>1091</v>
      </c>
      <c r="E261" s="195" t="s">
        <v>1660</v>
      </c>
      <c r="F261" s="42"/>
      <c r="G261" s="195" t="s">
        <v>270</v>
      </c>
      <c r="H261" s="42"/>
      <c r="I261" s="35">
        <v>8213333</v>
      </c>
      <c r="J261" s="35">
        <v>0</v>
      </c>
      <c r="K261" s="35">
        <f t="shared" si="2"/>
        <v>8213333</v>
      </c>
    </row>
    <row r="262" spans="1:11" ht="14.25" customHeight="1" x14ac:dyDescent="0.25">
      <c r="A262" s="37">
        <v>43349</v>
      </c>
      <c r="B262" s="159">
        <v>132</v>
      </c>
      <c r="C262" s="24">
        <v>916</v>
      </c>
      <c r="D262" s="39">
        <v>1092</v>
      </c>
      <c r="E262" s="195" t="s">
        <v>1661</v>
      </c>
      <c r="F262" s="42"/>
      <c r="G262" s="195" t="s">
        <v>305</v>
      </c>
      <c r="H262" s="42"/>
      <c r="I262" s="35">
        <v>7993333</v>
      </c>
      <c r="J262" s="35">
        <v>0</v>
      </c>
      <c r="K262" s="35">
        <f t="shared" si="2"/>
        <v>7993333</v>
      </c>
    </row>
    <row r="263" spans="1:11" ht="14.25" customHeight="1" x14ac:dyDescent="0.25">
      <c r="A263" s="37">
        <v>43350</v>
      </c>
      <c r="B263" s="159">
        <v>136</v>
      </c>
      <c r="C263" s="24">
        <v>921</v>
      </c>
      <c r="D263" s="39">
        <v>1097</v>
      </c>
      <c r="E263" s="195" t="s">
        <v>1662</v>
      </c>
      <c r="F263" s="42"/>
      <c r="G263" s="195" t="s">
        <v>318</v>
      </c>
      <c r="H263" s="42"/>
      <c r="I263" s="35">
        <v>7773333</v>
      </c>
      <c r="J263" s="35">
        <v>0</v>
      </c>
      <c r="K263" s="35">
        <f t="shared" si="2"/>
        <v>7773333</v>
      </c>
    </row>
    <row r="264" spans="1:11" ht="14.25" customHeight="1" x14ac:dyDescent="0.25">
      <c r="A264" s="37">
        <v>43350</v>
      </c>
      <c r="B264" s="159">
        <v>44</v>
      </c>
      <c r="C264" s="24">
        <v>913</v>
      </c>
      <c r="D264" s="39">
        <v>1098</v>
      </c>
      <c r="E264" s="195" t="s">
        <v>1663</v>
      </c>
      <c r="F264" s="42"/>
      <c r="G264" s="195" t="s">
        <v>304</v>
      </c>
      <c r="H264" s="42"/>
      <c r="I264" s="35">
        <v>14325667</v>
      </c>
      <c r="J264" s="35">
        <v>0</v>
      </c>
      <c r="K264" s="35">
        <f t="shared" si="2"/>
        <v>14325667</v>
      </c>
    </row>
    <row r="265" spans="1:11" ht="14.25" customHeight="1" x14ac:dyDescent="0.25">
      <c r="A265" s="37">
        <v>43350</v>
      </c>
      <c r="B265" s="159">
        <v>82</v>
      </c>
      <c r="C265" s="24">
        <v>1002</v>
      </c>
      <c r="D265" s="39">
        <v>1105</v>
      </c>
      <c r="E265" s="195" t="s">
        <v>1664</v>
      </c>
      <c r="F265" s="42"/>
      <c r="G265" s="195" t="s">
        <v>283</v>
      </c>
      <c r="H265" s="42"/>
      <c r="I265" s="35">
        <v>21630000</v>
      </c>
      <c r="J265" s="35">
        <v>0</v>
      </c>
      <c r="K265" s="35">
        <f t="shared" si="2"/>
        <v>21630000</v>
      </c>
    </row>
    <row r="266" spans="1:11" ht="14.25" customHeight="1" x14ac:dyDescent="0.25">
      <c r="A266" s="37">
        <v>43350</v>
      </c>
      <c r="B266" s="159">
        <v>41</v>
      </c>
      <c r="C266" s="24">
        <v>920</v>
      </c>
      <c r="D266" s="39">
        <v>1108</v>
      </c>
      <c r="E266" s="195" t="s">
        <v>1665</v>
      </c>
      <c r="F266" s="42"/>
      <c r="G266" s="195" t="s">
        <v>276</v>
      </c>
      <c r="H266" s="42"/>
      <c r="I266" s="35">
        <v>8140000</v>
      </c>
      <c r="J266" s="35">
        <v>0</v>
      </c>
      <c r="K266" s="35">
        <f t="shared" si="2"/>
        <v>8140000</v>
      </c>
    </row>
    <row r="267" spans="1:11" ht="14.25" customHeight="1" x14ac:dyDescent="0.25">
      <c r="A267" s="37">
        <v>43350</v>
      </c>
      <c r="B267" s="159">
        <v>691</v>
      </c>
      <c r="C267" s="24">
        <v>950</v>
      </c>
      <c r="D267" s="39">
        <v>1109</v>
      </c>
      <c r="E267" s="195" t="s">
        <v>1666</v>
      </c>
      <c r="F267" s="42"/>
      <c r="G267" s="195" t="s">
        <v>1416</v>
      </c>
      <c r="H267" s="42"/>
      <c r="I267" s="35">
        <v>31250000</v>
      </c>
      <c r="J267" s="35">
        <v>0</v>
      </c>
      <c r="K267" s="35">
        <f t="shared" si="2"/>
        <v>31250000</v>
      </c>
    </row>
    <row r="268" spans="1:11" ht="14.25" customHeight="1" x14ac:dyDescent="0.25">
      <c r="A268" s="37">
        <v>43353</v>
      </c>
      <c r="B268" s="159">
        <v>122</v>
      </c>
      <c r="C268" s="24">
        <v>1087</v>
      </c>
      <c r="D268" s="39">
        <v>1116</v>
      </c>
      <c r="E268" s="195" t="s">
        <v>1667</v>
      </c>
      <c r="F268" s="42"/>
      <c r="G268" s="195" t="s">
        <v>297</v>
      </c>
      <c r="H268" s="42"/>
      <c r="I268" s="35">
        <v>13803333</v>
      </c>
      <c r="J268" s="35">
        <v>0</v>
      </c>
      <c r="K268" s="35">
        <f t="shared" si="2"/>
        <v>13803333</v>
      </c>
    </row>
    <row r="269" spans="1:11" ht="14.25" customHeight="1" x14ac:dyDescent="0.25">
      <c r="A269" s="37">
        <v>43353</v>
      </c>
      <c r="B269" s="159">
        <v>117</v>
      </c>
      <c r="C269" s="24">
        <v>1089</v>
      </c>
      <c r="D269" s="39">
        <v>1118</v>
      </c>
      <c r="E269" s="195" t="s">
        <v>1668</v>
      </c>
      <c r="F269" s="42"/>
      <c r="G269" s="195" t="s">
        <v>292</v>
      </c>
      <c r="H269" s="42"/>
      <c r="I269" s="35">
        <v>17675000</v>
      </c>
      <c r="J269" s="35">
        <v>0</v>
      </c>
      <c r="K269" s="35">
        <f t="shared" si="2"/>
        <v>17675000</v>
      </c>
    </row>
    <row r="270" spans="1:11" ht="14.25" customHeight="1" x14ac:dyDescent="0.25">
      <c r="A270" s="37">
        <v>43354</v>
      </c>
      <c r="B270" s="159">
        <v>142</v>
      </c>
      <c r="C270" s="24">
        <v>929</v>
      </c>
      <c r="D270" s="39">
        <v>1121</v>
      </c>
      <c r="E270" s="195" t="s">
        <v>1669</v>
      </c>
      <c r="F270" s="42"/>
      <c r="G270" s="195" t="s">
        <v>322</v>
      </c>
      <c r="H270" s="42"/>
      <c r="I270" s="35">
        <v>7248000</v>
      </c>
      <c r="J270" s="35">
        <v>0</v>
      </c>
      <c r="K270" s="35">
        <f t="shared" si="2"/>
        <v>7248000</v>
      </c>
    </row>
    <row r="271" spans="1:11" ht="14.25" customHeight="1" x14ac:dyDescent="0.25">
      <c r="A271" s="37">
        <v>43354</v>
      </c>
      <c r="B271" s="159">
        <v>148</v>
      </c>
      <c r="C271" s="24">
        <v>1082</v>
      </c>
      <c r="D271" s="39">
        <v>1131</v>
      </c>
      <c r="E271" s="195" t="s">
        <v>1670</v>
      </c>
      <c r="F271" s="42"/>
      <c r="G271" s="195" t="s">
        <v>313</v>
      </c>
      <c r="H271" s="42"/>
      <c r="I271" s="35">
        <v>16930000</v>
      </c>
      <c r="J271" s="35">
        <v>0</v>
      </c>
      <c r="K271" s="35">
        <f t="shared" si="2"/>
        <v>16930000</v>
      </c>
    </row>
    <row r="272" spans="1:11" ht="14.25" customHeight="1" x14ac:dyDescent="0.25">
      <c r="A272" s="37">
        <v>43354</v>
      </c>
      <c r="B272" s="159">
        <v>102</v>
      </c>
      <c r="C272" s="24">
        <v>1031</v>
      </c>
      <c r="D272" s="39">
        <v>1132</v>
      </c>
      <c r="E272" s="195" t="s">
        <v>1671</v>
      </c>
      <c r="F272" s="42"/>
      <c r="G272" s="195" t="s">
        <v>312</v>
      </c>
      <c r="H272" s="42"/>
      <c r="I272" s="35">
        <v>12150000</v>
      </c>
      <c r="J272" s="35">
        <v>0</v>
      </c>
      <c r="K272" s="35">
        <f t="shared" si="2"/>
        <v>12150000</v>
      </c>
    </row>
    <row r="273" spans="1:11" ht="14.25" customHeight="1" x14ac:dyDescent="0.25">
      <c r="A273" s="37">
        <v>43354</v>
      </c>
      <c r="B273" s="159">
        <v>123</v>
      </c>
      <c r="C273" s="24">
        <v>1032</v>
      </c>
      <c r="D273" s="39">
        <v>1133</v>
      </c>
      <c r="E273" s="195" t="s">
        <v>1672</v>
      </c>
      <c r="F273" s="42"/>
      <c r="G273" s="195" t="s">
        <v>300</v>
      </c>
      <c r="H273" s="42"/>
      <c r="I273" s="35">
        <v>17500000</v>
      </c>
      <c r="J273" s="35">
        <v>0</v>
      </c>
      <c r="K273" s="35">
        <f t="shared" si="2"/>
        <v>17500000</v>
      </c>
    </row>
    <row r="274" spans="1:11" ht="14.25" customHeight="1" x14ac:dyDescent="0.25">
      <c r="A274" s="37">
        <v>43354</v>
      </c>
      <c r="B274" s="159">
        <v>560</v>
      </c>
      <c r="C274" s="24">
        <v>1034</v>
      </c>
      <c r="D274" s="39">
        <v>1134</v>
      </c>
      <c r="E274" s="195" t="s">
        <v>1673</v>
      </c>
      <c r="F274" s="42"/>
      <c r="G274" s="195" t="s">
        <v>883</v>
      </c>
      <c r="H274" s="42"/>
      <c r="I274" s="35">
        <v>17766667</v>
      </c>
      <c r="J274" s="35">
        <v>0</v>
      </c>
      <c r="K274" s="35">
        <f t="shared" si="2"/>
        <v>17766667</v>
      </c>
    </row>
    <row r="275" spans="1:11" ht="14.25" customHeight="1" x14ac:dyDescent="0.25">
      <c r="A275" s="37">
        <v>43354</v>
      </c>
      <c r="B275" s="159">
        <v>101</v>
      </c>
      <c r="C275" s="24">
        <v>1033</v>
      </c>
      <c r="D275" s="39">
        <v>1135</v>
      </c>
      <c r="E275" s="195" t="s">
        <v>1674</v>
      </c>
      <c r="F275" s="42"/>
      <c r="G275" s="195" t="s">
        <v>317</v>
      </c>
      <c r="H275" s="42"/>
      <c r="I275" s="35">
        <v>12286667</v>
      </c>
      <c r="J275" s="35">
        <v>0</v>
      </c>
      <c r="K275" s="35">
        <f t="shared" si="2"/>
        <v>12286667</v>
      </c>
    </row>
    <row r="276" spans="1:11" ht="14.25" customHeight="1" x14ac:dyDescent="0.25">
      <c r="A276" s="37">
        <v>43354</v>
      </c>
      <c r="B276" s="159">
        <v>545</v>
      </c>
      <c r="C276" s="24">
        <v>1001</v>
      </c>
      <c r="D276" s="39">
        <v>1139</v>
      </c>
      <c r="E276" s="195" t="s">
        <v>1675</v>
      </c>
      <c r="F276" s="42"/>
      <c r="G276" s="195" t="s">
        <v>865</v>
      </c>
      <c r="H276" s="42"/>
      <c r="I276" s="35">
        <v>12450000</v>
      </c>
      <c r="J276" s="35">
        <v>0</v>
      </c>
      <c r="K276" s="35">
        <f t="shared" si="2"/>
        <v>12450000</v>
      </c>
    </row>
    <row r="277" spans="1:11" ht="14.25" customHeight="1" x14ac:dyDescent="0.25">
      <c r="A277" s="37">
        <v>43354</v>
      </c>
      <c r="B277" s="159">
        <v>147</v>
      </c>
      <c r="C277" s="24">
        <v>1073</v>
      </c>
      <c r="D277" s="39">
        <v>1140</v>
      </c>
      <c r="E277" s="195" t="s">
        <v>1676</v>
      </c>
      <c r="F277" s="42"/>
      <c r="G277" s="195" t="s">
        <v>314</v>
      </c>
      <c r="H277" s="42"/>
      <c r="I277" s="35">
        <v>13023333</v>
      </c>
      <c r="J277" s="35">
        <v>0</v>
      </c>
      <c r="K277" s="35">
        <f t="shared" si="2"/>
        <v>13023333</v>
      </c>
    </row>
    <row r="278" spans="1:11" ht="14.25" customHeight="1" x14ac:dyDescent="0.25">
      <c r="A278" s="37">
        <v>43354</v>
      </c>
      <c r="B278" s="159">
        <v>564</v>
      </c>
      <c r="C278" s="24">
        <v>1029</v>
      </c>
      <c r="D278" s="39">
        <v>1144</v>
      </c>
      <c r="E278" s="195" t="s">
        <v>1677</v>
      </c>
      <c r="F278" s="42"/>
      <c r="G278" s="195" t="s">
        <v>871</v>
      </c>
      <c r="H278" s="42"/>
      <c r="I278" s="35">
        <v>9566667</v>
      </c>
      <c r="J278" s="35">
        <v>0</v>
      </c>
      <c r="K278" s="35">
        <f t="shared" si="2"/>
        <v>9566667</v>
      </c>
    </row>
    <row r="279" spans="1:11" ht="14.25" customHeight="1" x14ac:dyDescent="0.25">
      <c r="A279" s="37">
        <v>43354</v>
      </c>
      <c r="B279" s="159">
        <v>150</v>
      </c>
      <c r="C279" s="24">
        <v>1102</v>
      </c>
      <c r="D279" s="39">
        <v>1160</v>
      </c>
      <c r="E279" s="195" t="s">
        <v>1678</v>
      </c>
      <c r="F279" s="42"/>
      <c r="G279" s="195" t="s">
        <v>310</v>
      </c>
      <c r="H279" s="42"/>
      <c r="I279" s="35">
        <v>12666667</v>
      </c>
      <c r="J279" s="35">
        <v>0</v>
      </c>
      <c r="K279" s="35">
        <f t="shared" si="2"/>
        <v>12666667</v>
      </c>
    </row>
    <row r="280" spans="1:11" ht="14.25" customHeight="1" x14ac:dyDescent="0.25">
      <c r="A280" s="37">
        <v>43354</v>
      </c>
      <c r="B280" s="159">
        <v>133</v>
      </c>
      <c r="C280" s="24">
        <v>915</v>
      </c>
      <c r="D280" s="39">
        <v>1169</v>
      </c>
      <c r="E280" s="195" t="s">
        <v>1679</v>
      </c>
      <c r="F280" s="42"/>
      <c r="G280" s="195" t="s">
        <v>306</v>
      </c>
      <c r="H280" s="42"/>
      <c r="I280" s="35">
        <v>7993333</v>
      </c>
      <c r="J280" s="35">
        <v>0</v>
      </c>
      <c r="K280" s="35">
        <f t="shared" ref="K280:K343" si="3">+I280-J280</f>
        <v>7993333</v>
      </c>
    </row>
    <row r="281" spans="1:11" ht="14.25" customHeight="1" x14ac:dyDescent="0.25">
      <c r="A281" s="37">
        <v>43354</v>
      </c>
      <c r="B281" s="159">
        <v>135</v>
      </c>
      <c r="C281" s="24">
        <v>1026</v>
      </c>
      <c r="D281" s="39">
        <v>1174</v>
      </c>
      <c r="E281" s="195" t="s">
        <v>1680</v>
      </c>
      <c r="F281" s="42"/>
      <c r="G281" s="195" t="s">
        <v>307</v>
      </c>
      <c r="H281" s="42"/>
      <c r="I281" s="35">
        <v>7406667</v>
      </c>
      <c r="J281" s="35">
        <v>0</v>
      </c>
      <c r="K281" s="35">
        <f t="shared" si="3"/>
        <v>7406667</v>
      </c>
    </row>
    <row r="282" spans="1:11" ht="14.25" customHeight="1" x14ac:dyDescent="0.25">
      <c r="A282" s="37">
        <v>43354</v>
      </c>
      <c r="B282" s="159">
        <v>38</v>
      </c>
      <c r="C282" s="24">
        <v>923</v>
      </c>
      <c r="D282" s="39">
        <v>1185</v>
      </c>
      <c r="E282" s="195" t="s">
        <v>1681</v>
      </c>
      <c r="F282" s="42"/>
      <c r="G282" s="195" t="s">
        <v>269</v>
      </c>
      <c r="H282" s="42"/>
      <c r="I282" s="35">
        <v>8213333</v>
      </c>
      <c r="J282" s="35">
        <v>0</v>
      </c>
      <c r="K282" s="35">
        <f t="shared" si="3"/>
        <v>8213333</v>
      </c>
    </row>
    <row r="283" spans="1:11" ht="14.25" customHeight="1" x14ac:dyDescent="0.25">
      <c r="A283" s="37">
        <v>43354</v>
      </c>
      <c r="B283" s="159">
        <v>42</v>
      </c>
      <c r="C283" s="24">
        <v>919</v>
      </c>
      <c r="D283" s="39">
        <v>1186</v>
      </c>
      <c r="E283" s="195" t="s">
        <v>1682</v>
      </c>
      <c r="F283" s="42"/>
      <c r="G283" s="195" t="s">
        <v>277</v>
      </c>
      <c r="H283" s="42"/>
      <c r="I283" s="35">
        <v>8213333</v>
      </c>
      <c r="J283" s="35">
        <v>0</v>
      </c>
      <c r="K283" s="35">
        <f t="shared" si="3"/>
        <v>8213333</v>
      </c>
    </row>
    <row r="284" spans="1:11" ht="14.25" customHeight="1" x14ac:dyDescent="0.25">
      <c r="A284" s="37">
        <v>43355</v>
      </c>
      <c r="B284" s="159">
        <v>405</v>
      </c>
      <c r="C284" s="24">
        <v>1071</v>
      </c>
      <c r="D284" s="39">
        <v>1197</v>
      </c>
      <c r="E284" s="195" t="s">
        <v>1683</v>
      </c>
      <c r="F284" s="42"/>
      <c r="G284" s="195" t="s">
        <v>826</v>
      </c>
      <c r="H284" s="42"/>
      <c r="I284" s="35">
        <v>7260000</v>
      </c>
      <c r="J284" s="35">
        <v>0</v>
      </c>
      <c r="K284" s="35">
        <f t="shared" si="3"/>
        <v>7260000</v>
      </c>
    </row>
    <row r="285" spans="1:11" ht="14.25" customHeight="1" x14ac:dyDescent="0.25">
      <c r="A285" s="37">
        <v>43355</v>
      </c>
      <c r="B285" s="159">
        <v>406</v>
      </c>
      <c r="C285" s="24">
        <v>1065</v>
      </c>
      <c r="D285" s="39">
        <v>1211</v>
      </c>
      <c r="E285" s="195" t="s">
        <v>1684</v>
      </c>
      <c r="F285" s="42"/>
      <c r="G285" s="195" t="s">
        <v>836</v>
      </c>
      <c r="H285" s="42"/>
      <c r="I285" s="35">
        <v>7186667</v>
      </c>
      <c r="J285" s="35">
        <v>0</v>
      </c>
      <c r="K285" s="35">
        <f t="shared" si="3"/>
        <v>7186667</v>
      </c>
    </row>
    <row r="286" spans="1:11" ht="14.25" customHeight="1" x14ac:dyDescent="0.25">
      <c r="A286" s="37">
        <v>43355</v>
      </c>
      <c r="B286" s="159">
        <v>547</v>
      </c>
      <c r="C286" s="24">
        <v>1009</v>
      </c>
      <c r="D286" s="39">
        <v>1225</v>
      </c>
      <c r="E286" s="195" t="s">
        <v>1685</v>
      </c>
      <c r="F286" s="42"/>
      <c r="G286" s="195" t="s">
        <v>866</v>
      </c>
      <c r="H286" s="42"/>
      <c r="I286" s="35">
        <v>10400000</v>
      </c>
      <c r="J286" s="35">
        <v>0</v>
      </c>
      <c r="K286" s="35">
        <f t="shared" si="3"/>
        <v>10400000</v>
      </c>
    </row>
    <row r="287" spans="1:11" ht="14.25" customHeight="1" x14ac:dyDescent="0.25">
      <c r="A287" s="37">
        <v>43356</v>
      </c>
      <c r="B287" s="159">
        <v>180</v>
      </c>
      <c r="C287" s="24">
        <v>1070</v>
      </c>
      <c r="D287" s="39">
        <v>1231</v>
      </c>
      <c r="E287" s="195" t="s">
        <v>1686</v>
      </c>
      <c r="F287" s="42"/>
      <c r="G287" s="195" t="s">
        <v>321</v>
      </c>
      <c r="H287" s="42"/>
      <c r="I287" s="35">
        <v>15040000</v>
      </c>
      <c r="J287" s="35">
        <v>0</v>
      </c>
      <c r="K287" s="35">
        <f t="shared" si="3"/>
        <v>15040000</v>
      </c>
    </row>
    <row r="288" spans="1:11" ht="14.25" customHeight="1" x14ac:dyDescent="0.25">
      <c r="A288" s="37">
        <v>43356</v>
      </c>
      <c r="B288" s="159">
        <v>448</v>
      </c>
      <c r="C288" s="24">
        <v>1019</v>
      </c>
      <c r="D288" s="39">
        <v>1247</v>
      </c>
      <c r="E288" s="195" t="s">
        <v>1687</v>
      </c>
      <c r="F288" s="42"/>
      <c r="G288" s="195" t="s">
        <v>849</v>
      </c>
      <c r="H288" s="42"/>
      <c r="I288" s="35">
        <v>6600000</v>
      </c>
      <c r="J288" s="35">
        <v>0</v>
      </c>
      <c r="K288" s="35">
        <f t="shared" si="3"/>
        <v>6600000</v>
      </c>
    </row>
    <row r="289" spans="1:11" ht="14.25" customHeight="1" x14ac:dyDescent="0.25">
      <c r="A289" s="37">
        <v>43356</v>
      </c>
      <c r="B289" s="159">
        <v>291</v>
      </c>
      <c r="C289" s="24">
        <v>1078</v>
      </c>
      <c r="D289" s="39">
        <v>1261</v>
      </c>
      <c r="E289" s="196" t="s">
        <v>1702</v>
      </c>
      <c r="F289" s="42"/>
      <c r="G289" s="196" t="s">
        <v>825</v>
      </c>
      <c r="H289" s="42"/>
      <c r="I289" s="35">
        <v>6300000</v>
      </c>
      <c r="J289" s="35">
        <v>0</v>
      </c>
      <c r="K289" s="35">
        <f t="shared" si="3"/>
        <v>6300000</v>
      </c>
    </row>
    <row r="290" spans="1:11" ht="14.25" customHeight="1" x14ac:dyDescent="0.25">
      <c r="A290" s="37">
        <v>43357</v>
      </c>
      <c r="B290" s="159">
        <v>153</v>
      </c>
      <c r="C290" s="24">
        <v>1249</v>
      </c>
      <c r="D290" s="39">
        <v>1273</v>
      </c>
      <c r="E290" s="196" t="s">
        <v>1723</v>
      </c>
      <c r="F290" s="42"/>
      <c r="G290" s="196" t="s">
        <v>316</v>
      </c>
      <c r="H290" s="42"/>
      <c r="I290" s="35">
        <v>10588933</v>
      </c>
      <c r="J290" s="35">
        <v>0</v>
      </c>
      <c r="K290" s="35">
        <f t="shared" si="3"/>
        <v>10588933</v>
      </c>
    </row>
    <row r="291" spans="1:11" ht="14.25" customHeight="1" x14ac:dyDescent="0.25">
      <c r="A291" s="37">
        <v>43357</v>
      </c>
      <c r="B291" s="159">
        <v>659</v>
      </c>
      <c r="C291" s="24">
        <v>1129</v>
      </c>
      <c r="D291" s="39">
        <v>1275</v>
      </c>
      <c r="E291" s="196" t="s">
        <v>1710</v>
      </c>
      <c r="F291" s="42"/>
      <c r="G291" s="196" t="s">
        <v>893</v>
      </c>
      <c r="H291" s="42"/>
      <c r="I291" s="35">
        <v>5740000</v>
      </c>
      <c r="J291" s="35">
        <v>0</v>
      </c>
      <c r="K291" s="35">
        <f t="shared" si="3"/>
        <v>5740000</v>
      </c>
    </row>
    <row r="292" spans="1:11" ht="14.25" customHeight="1" x14ac:dyDescent="0.25">
      <c r="A292" s="37">
        <v>43357</v>
      </c>
      <c r="B292" s="159">
        <v>660</v>
      </c>
      <c r="C292" s="24">
        <v>1131</v>
      </c>
      <c r="D292" s="39">
        <v>1276</v>
      </c>
      <c r="E292" s="196" t="s">
        <v>1711</v>
      </c>
      <c r="F292" s="42"/>
      <c r="G292" s="196" t="s">
        <v>894</v>
      </c>
      <c r="H292" s="42"/>
      <c r="I292" s="35">
        <v>6266500</v>
      </c>
      <c r="J292" s="35">
        <v>0</v>
      </c>
      <c r="K292" s="35">
        <f t="shared" si="3"/>
        <v>6266500</v>
      </c>
    </row>
    <row r="293" spans="1:11" ht="14.25" customHeight="1" x14ac:dyDescent="0.25">
      <c r="A293" s="37">
        <v>43357</v>
      </c>
      <c r="B293" s="159">
        <v>452</v>
      </c>
      <c r="C293" s="24">
        <v>1074</v>
      </c>
      <c r="D293" s="39">
        <v>1278</v>
      </c>
      <c r="E293" s="196" t="s">
        <v>1699</v>
      </c>
      <c r="F293" s="42"/>
      <c r="G293" s="196" t="s">
        <v>853</v>
      </c>
      <c r="H293" s="42"/>
      <c r="I293" s="35">
        <v>4930000</v>
      </c>
      <c r="J293" s="35">
        <v>0</v>
      </c>
      <c r="K293" s="35">
        <f t="shared" si="3"/>
        <v>4930000</v>
      </c>
    </row>
    <row r="294" spans="1:11" ht="14.25" customHeight="1" x14ac:dyDescent="0.25">
      <c r="A294" s="37">
        <v>43357</v>
      </c>
      <c r="B294" s="159">
        <v>323</v>
      </c>
      <c r="C294" s="24">
        <v>1254</v>
      </c>
      <c r="D294" s="39">
        <v>1286</v>
      </c>
      <c r="E294" s="196" t="s">
        <v>1727</v>
      </c>
      <c r="F294" s="42"/>
      <c r="G294" s="196" t="s">
        <v>808</v>
      </c>
      <c r="H294" s="42"/>
      <c r="I294" s="35">
        <v>5100000</v>
      </c>
      <c r="J294" s="35">
        <v>0</v>
      </c>
      <c r="K294" s="35">
        <f t="shared" si="3"/>
        <v>5100000</v>
      </c>
    </row>
    <row r="295" spans="1:11" ht="14.25" customHeight="1" x14ac:dyDescent="0.25">
      <c r="A295" s="37">
        <v>43357</v>
      </c>
      <c r="B295" s="159">
        <v>285</v>
      </c>
      <c r="C295" s="24">
        <v>1068</v>
      </c>
      <c r="D295" s="39">
        <v>1291</v>
      </c>
      <c r="E295" s="196" t="s">
        <v>1697</v>
      </c>
      <c r="F295" s="42"/>
      <c r="G295" s="196" t="s">
        <v>803</v>
      </c>
      <c r="H295" s="42"/>
      <c r="I295" s="35">
        <v>6510000</v>
      </c>
      <c r="J295" s="35">
        <v>0</v>
      </c>
      <c r="K295" s="35">
        <f t="shared" si="3"/>
        <v>6510000</v>
      </c>
    </row>
    <row r="296" spans="1:11" ht="14.25" customHeight="1" x14ac:dyDescent="0.25">
      <c r="A296" s="37">
        <v>43357</v>
      </c>
      <c r="B296" s="159">
        <v>320</v>
      </c>
      <c r="C296" s="24">
        <v>1064</v>
      </c>
      <c r="D296" s="39">
        <v>1292</v>
      </c>
      <c r="E296" s="196" t="s">
        <v>1696</v>
      </c>
      <c r="F296" s="42"/>
      <c r="G296" s="196" t="s">
        <v>817</v>
      </c>
      <c r="H296" s="42"/>
      <c r="I296" s="35">
        <v>5270000</v>
      </c>
      <c r="J296" s="35">
        <v>0</v>
      </c>
      <c r="K296" s="35">
        <f t="shared" si="3"/>
        <v>5270000</v>
      </c>
    </row>
    <row r="297" spans="1:11" ht="14.25" customHeight="1" x14ac:dyDescent="0.25">
      <c r="A297" s="37">
        <v>43357</v>
      </c>
      <c r="B297" s="159">
        <v>321</v>
      </c>
      <c r="C297" s="24">
        <v>1058</v>
      </c>
      <c r="D297" s="39">
        <v>1293</v>
      </c>
      <c r="E297" s="196" t="s">
        <v>1693</v>
      </c>
      <c r="F297" s="42"/>
      <c r="G297" s="196" t="s">
        <v>811</v>
      </c>
      <c r="H297" s="42"/>
      <c r="I297" s="35">
        <v>5100000</v>
      </c>
      <c r="J297" s="35">
        <v>0</v>
      </c>
      <c r="K297" s="35">
        <f t="shared" si="3"/>
        <v>5100000</v>
      </c>
    </row>
    <row r="298" spans="1:11" ht="14.25" customHeight="1" x14ac:dyDescent="0.25">
      <c r="A298" s="37">
        <v>43357</v>
      </c>
      <c r="B298" s="159">
        <v>286</v>
      </c>
      <c r="C298" s="24">
        <v>1079</v>
      </c>
      <c r="D298" s="39">
        <v>1294</v>
      </c>
      <c r="E298" s="196" t="s">
        <v>1703</v>
      </c>
      <c r="F298" s="42"/>
      <c r="G298" s="196" t="s">
        <v>813</v>
      </c>
      <c r="H298" s="42"/>
      <c r="I298" s="35">
        <v>6300000</v>
      </c>
      <c r="J298" s="35">
        <v>0</v>
      </c>
      <c r="K298" s="35">
        <f t="shared" si="3"/>
        <v>6300000</v>
      </c>
    </row>
    <row r="299" spans="1:11" ht="14.25" customHeight="1" x14ac:dyDescent="0.25">
      <c r="A299" s="37">
        <v>43357</v>
      </c>
      <c r="B299" s="159">
        <v>325</v>
      </c>
      <c r="C299" s="24">
        <v>1072</v>
      </c>
      <c r="D299" s="39">
        <v>1295</v>
      </c>
      <c r="E299" s="196" t="s">
        <v>1698</v>
      </c>
      <c r="F299" s="42"/>
      <c r="G299" s="196" t="s">
        <v>809</v>
      </c>
      <c r="H299" s="42"/>
      <c r="I299" s="35">
        <v>5100000</v>
      </c>
      <c r="J299" s="35">
        <v>0</v>
      </c>
      <c r="K299" s="35">
        <f t="shared" si="3"/>
        <v>5100000</v>
      </c>
    </row>
    <row r="300" spans="1:11" ht="14.25" customHeight="1" x14ac:dyDescent="0.25">
      <c r="A300" s="37">
        <v>43357</v>
      </c>
      <c r="B300" s="159">
        <v>313</v>
      </c>
      <c r="C300" s="24">
        <v>1086</v>
      </c>
      <c r="D300" s="39">
        <v>1296</v>
      </c>
      <c r="E300" s="196" t="s">
        <v>1706</v>
      </c>
      <c r="F300" s="42"/>
      <c r="G300" s="196" t="s">
        <v>814</v>
      </c>
      <c r="H300" s="42"/>
      <c r="I300" s="35">
        <v>5100000</v>
      </c>
      <c r="J300" s="35">
        <v>0</v>
      </c>
      <c r="K300" s="35">
        <f t="shared" si="3"/>
        <v>5100000</v>
      </c>
    </row>
    <row r="301" spans="1:11" ht="14.25" customHeight="1" x14ac:dyDescent="0.25">
      <c r="A301" s="37">
        <v>43357</v>
      </c>
      <c r="B301" s="159">
        <v>315</v>
      </c>
      <c r="C301" s="24">
        <v>1077</v>
      </c>
      <c r="D301" s="39">
        <v>1297</v>
      </c>
      <c r="E301" s="196" t="s">
        <v>1701</v>
      </c>
      <c r="F301" s="42"/>
      <c r="G301" s="196" t="s">
        <v>816</v>
      </c>
      <c r="H301" s="42"/>
      <c r="I301" s="35">
        <v>5100000</v>
      </c>
      <c r="J301" s="35">
        <v>0</v>
      </c>
      <c r="K301" s="35">
        <f t="shared" si="3"/>
        <v>5100000</v>
      </c>
    </row>
    <row r="302" spans="1:11" ht="14.25" customHeight="1" x14ac:dyDescent="0.25">
      <c r="A302" s="37">
        <v>43357</v>
      </c>
      <c r="B302" s="159">
        <v>172</v>
      </c>
      <c r="C302" s="24">
        <v>1115</v>
      </c>
      <c r="D302" s="39">
        <v>1300</v>
      </c>
      <c r="E302" s="196" t="s">
        <v>1709</v>
      </c>
      <c r="F302" s="42"/>
      <c r="G302" s="196" t="s">
        <v>797</v>
      </c>
      <c r="H302" s="42"/>
      <c r="I302" s="35">
        <v>21700000</v>
      </c>
      <c r="J302" s="35">
        <v>0</v>
      </c>
      <c r="K302" s="35">
        <f t="shared" si="3"/>
        <v>21700000</v>
      </c>
    </row>
    <row r="303" spans="1:11" ht="14.25" customHeight="1" x14ac:dyDescent="0.25">
      <c r="A303" s="37">
        <v>43360</v>
      </c>
      <c r="B303" s="159">
        <v>482</v>
      </c>
      <c r="C303" s="24">
        <v>1134</v>
      </c>
      <c r="D303" s="39">
        <v>1314</v>
      </c>
      <c r="E303" s="196" t="s">
        <v>1713</v>
      </c>
      <c r="F303" s="42"/>
      <c r="G303" s="196" t="s">
        <v>862</v>
      </c>
      <c r="H303" s="42"/>
      <c r="I303" s="35">
        <v>15193333</v>
      </c>
      <c r="J303" s="35">
        <v>0</v>
      </c>
      <c r="K303" s="35">
        <f t="shared" si="3"/>
        <v>15193333</v>
      </c>
    </row>
    <row r="304" spans="1:11" ht="14.25" customHeight="1" x14ac:dyDescent="0.25">
      <c r="A304" s="37">
        <v>43360</v>
      </c>
      <c r="B304" s="159">
        <v>324</v>
      </c>
      <c r="C304" s="24">
        <v>1081</v>
      </c>
      <c r="D304" s="39">
        <v>1315</v>
      </c>
      <c r="E304" s="196" t="s">
        <v>1704</v>
      </c>
      <c r="F304" s="42"/>
      <c r="G304" s="196" t="s">
        <v>821</v>
      </c>
      <c r="H304" s="42"/>
      <c r="I304" s="35">
        <v>5100000</v>
      </c>
      <c r="J304" s="35">
        <v>0</v>
      </c>
      <c r="K304" s="35">
        <f t="shared" si="3"/>
        <v>5100000</v>
      </c>
    </row>
    <row r="305" spans="1:11" ht="14.25" customHeight="1" x14ac:dyDescent="0.25">
      <c r="A305" s="37">
        <v>43360</v>
      </c>
      <c r="B305" s="159">
        <v>327</v>
      </c>
      <c r="C305" s="24">
        <v>1044</v>
      </c>
      <c r="D305" s="39">
        <v>1316</v>
      </c>
      <c r="E305" s="196" t="s">
        <v>1691</v>
      </c>
      <c r="F305" s="42"/>
      <c r="G305" s="196" t="s">
        <v>812</v>
      </c>
      <c r="H305" s="42"/>
      <c r="I305" s="35">
        <v>5100000</v>
      </c>
      <c r="J305" s="35">
        <v>0</v>
      </c>
      <c r="K305" s="35">
        <f t="shared" si="3"/>
        <v>5100000</v>
      </c>
    </row>
    <row r="306" spans="1:11" ht="14.25" customHeight="1" x14ac:dyDescent="0.25">
      <c r="A306" s="37">
        <v>43360</v>
      </c>
      <c r="B306" s="159">
        <v>317</v>
      </c>
      <c r="C306" s="24">
        <v>1083</v>
      </c>
      <c r="D306" s="39">
        <v>1317</v>
      </c>
      <c r="E306" s="196" t="s">
        <v>1705</v>
      </c>
      <c r="F306" s="42"/>
      <c r="G306" s="196" t="s">
        <v>807</v>
      </c>
      <c r="H306" s="42"/>
      <c r="I306" s="35">
        <v>5100000</v>
      </c>
      <c r="J306" s="35">
        <v>0</v>
      </c>
      <c r="K306" s="35">
        <f t="shared" si="3"/>
        <v>5100000</v>
      </c>
    </row>
    <row r="307" spans="1:11" ht="14.25" customHeight="1" x14ac:dyDescent="0.25">
      <c r="A307" s="37">
        <v>43360</v>
      </c>
      <c r="B307" s="159">
        <v>293</v>
      </c>
      <c r="C307" s="24">
        <v>1256</v>
      </c>
      <c r="D307" s="39">
        <v>1318</v>
      </c>
      <c r="E307" s="196" t="s">
        <v>1729</v>
      </c>
      <c r="F307" s="42"/>
      <c r="G307" s="196" t="s">
        <v>804</v>
      </c>
      <c r="H307" s="42"/>
      <c r="I307" s="35">
        <v>6300000</v>
      </c>
      <c r="J307" s="35">
        <v>0</v>
      </c>
      <c r="K307" s="35">
        <f t="shared" si="3"/>
        <v>6300000</v>
      </c>
    </row>
    <row r="308" spans="1:11" ht="14.25" customHeight="1" x14ac:dyDescent="0.25">
      <c r="A308" s="37">
        <v>43360</v>
      </c>
      <c r="B308" s="159">
        <v>318</v>
      </c>
      <c r="C308" s="24">
        <v>1255</v>
      </c>
      <c r="D308" s="39">
        <v>1319</v>
      </c>
      <c r="E308" s="196" t="s">
        <v>1728</v>
      </c>
      <c r="F308" s="42"/>
      <c r="G308" s="196" t="s">
        <v>819</v>
      </c>
      <c r="H308" s="42"/>
      <c r="I308" s="35">
        <v>5100000</v>
      </c>
      <c r="J308" s="35">
        <v>0</v>
      </c>
      <c r="K308" s="35">
        <f t="shared" si="3"/>
        <v>5100000</v>
      </c>
    </row>
    <row r="309" spans="1:11" ht="14.25" customHeight="1" x14ac:dyDescent="0.25">
      <c r="A309" s="37">
        <v>43360</v>
      </c>
      <c r="B309" s="159">
        <v>322</v>
      </c>
      <c r="C309" s="24">
        <v>1272</v>
      </c>
      <c r="D309" s="39">
        <v>1320</v>
      </c>
      <c r="E309" s="196" t="s">
        <v>1732</v>
      </c>
      <c r="F309" s="42"/>
      <c r="G309" s="196" t="s">
        <v>834</v>
      </c>
      <c r="H309" s="42"/>
      <c r="I309" s="35">
        <v>5043333</v>
      </c>
      <c r="J309" s="35">
        <v>0</v>
      </c>
      <c r="K309" s="35">
        <f t="shared" si="3"/>
        <v>5043333</v>
      </c>
    </row>
    <row r="310" spans="1:11" ht="14.25" customHeight="1" x14ac:dyDescent="0.25">
      <c r="A310" s="37">
        <v>43360</v>
      </c>
      <c r="B310" s="159">
        <v>312</v>
      </c>
      <c r="C310" s="24">
        <v>1253</v>
      </c>
      <c r="D310" s="39">
        <v>1321</v>
      </c>
      <c r="E310" s="196" t="s">
        <v>1990</v>
      </c>
      <c r="F310" s="42"/>
      <c r="G310" s="196" t="s">
        <v>829</v>
      </c>
      <c r="H310" s="42"/>
      <c r="I310" s="35">
        <v>5043333</v>
      </c>
      <c r="J310" s="35">
        <v>0</v>
      </c>
      <c r="K310" s="35">
        <f t="shared" si="3"/>
        <v>5043333</v>
      </c>
    </row>
    <row r="311" spans="1:11" ht="14.25" customHeight="1" x14ac:dyDescent="0.25">
      <c r="A311" s="37">
        <v>43360</v>
      </c>
      <c r="B311" s="159">
        <v>314</v>
      </c>
      <c r="C311" s="24">
        <v>1242</v>
      </c>
      <c r="D311" s="39">
        <v>1322</v>
      </c>
      <c r="E311" s="196" t="s">
        <v>1720</v>
      </c>
      <c r="F311" s="42"/>
      <c r="G311" s="196" t="s">
        <v>815</v>
      </c>
      <c r="H311" s="42"/>
      <c r="I311" s="35">
        <v>5043333</v>
      </c>
      <c r="J311" s="35">
        <v>0</v>
      </c>
      <c r="K311" s="35">
        <f t="shared" si="3"/>
        <v>5043333</v>
      </c>
    </row>
    <row r="312" spans="1:11" ht="14.25" customHeight="1" x14ac:dyDescent="0.25">
      <c r="A312" s="37">
        <v>43360</v>
      </c>
      <c r="B312" s="159">
        <v>627</v>
      </c>
      <c r="C312" s="24">
        <v>1239</v>
      </c>
      <c r="D312" s="39">
        <v>1323</v>
      </c>
      <c r="E312" s="196" t="s">
        <v>1718</v>
      </c>
      <c r="F312" s="42"/>
      <c r="G312" s="196" t="s">
        <v>895</v>
      </c>
      <c r="H312" s="42"/>
      <c r="I312" s="35">
        <v>4590000</v>
      </c>
      <c r="J312" s="35">
        <v>0</v>
      </c>
      <c r="K312" s="35">
        <f t="shared" si="3"/>
        <v>4590000</v>
      </c>
    </row>
    <row r="313" spans="1:11" ht="14.25" customHeight="1" x14ac:dyDescent="0.25">
      <c r="A313" s="37">
        <v>43360</v>
      </c>
      <c r="B313" s="159">
        <v>453</v>
      </c>
      <c r="C313" s="24">
        <v>1062</v>
      </c>
      <c r="D313" s="39">
        <v>1324</v>
      </c>
      <c r="E313" s="196" t="s">
        <v>1695</v>
      </c>
      <c r="F313" s="42"/>
      <c r="G313" s="196" t="s">
        <v>845</v>
      </c>
      <c r="H313" s="42"/>
      <c r="I313" s="35">
        <v>4986667</v>
      </c>
      <c r="J313" s="35">
        <v>0</v>
      </c>
      <c r="K313" s="35">
        <f t="shared" si="3"/>
        <v>4986667</v>
      </c>
    </row>
    <row r="314" spans="1:11" ht="14.25" customHeight="1" x14ac:dyDescent="0.25">
      <c r="A314" s="37">
        <v>43360</v>
      </c>
      <c r="B314" s="159">
        <v>450</v>
      </c>
      <c r="C314" s="24">
        <v>1252</v>
      </c>
      <c r="D314" s="39">
        <v>1325</v>
      </c>
      <c r="E314" s="196" t="s">
        <v>1726</v>
      </c>
      <c r="F314" s="42"/>
      <c r="G314" s="196" t="s">
        <v>856</v>
      </c>
      <c r="H314" s="42"/>
      <c r="I314" s="35">
        <v>4703333</v>
      </c>
      <c r="J314" s="35">
        <v>0</v>
      </c>
      <c r="K314" s="35">
        <f t="shared" si="3"/>
        <v>4703333</v>
      </c>
    </row>
    <row r="315" spans="1:11" ht="14.25" customHeight="1" x14ac:dyDescent="0.25">
      <c r="A315" s="37">
        <v>43360</v>
      </c>
      <c r="B315" s="159">
        <v>311</v>
      </c>
      <c r="C315" s="24">
        <v>1041</v>
      </c>
      <c r="D315" s="39">
        <v>1331</v>
      </c>
      <c r="E315" s="196" t="s">
        <v>1690</v>
      </c>
      <c r="F315" s="42"/>
      <c r="G315" s="196" t="s">
        <v>802</v>
      </c>
      <c r="H315" s="42"/>
      <c r="I315" s="35">
        <v>5100000</v>
      </c>
      <c r="J315" s="35">
        <v>0</v>
      </c>
      <c r="K315" s="35">
        <f t="shared" si="3"/>
        <v>5100000</v>
      </c>
    </row>
    <row r="316" spans="1:11" ht="14.25" customHeight="1" x14ac:dyDescent="0.25">
      <c r="A316" s="37">
        <v>43360</v>
      </c>
      <c r="B316" s="159">
        <v>37</v>
      </c>
      <c r="C316" s="24">
        <v>1024</v>
      </c>
      <c r="D316" s="39">
        <v>1342</v>
      </c>
      <c r="E316" s="196" t="s">
        <v>1689</v>
      </c>
      <c r="F316" s="42"/>
      <c r="G316" s="196" t="s">
        <v>288</v>
      </c>
      <c r="H316" s="42"/>
      <c r="I316" s="35">
        <v>7186667</v>
      </c>
      <c r="J316" s="35">
        <v>0</v>
      </c>
      <c r="K316" s="35">
        <f t="shared" si="3"/>
        <v>7186667</v>
      </c>
    </row>
    <row r="317" spans="1:11" ht="14.25" customHeight="1" x14ac:dyDescent="0.25">
      <c r="A317" s="37">
        <v>43361</v>
      </c>
      <c r="B317" s="159">
        <v>289</v>
      </c>
      <c r="C317" s="24">
        <v>1075</v>
      </c>
      <c r="D317" s="39">
        <v>1355</v>
      </c>
      <c r="E317" s="196" t="s">
        <v>1700</v>
      </c>
      <c r="F317" s="42"/>
      <c r="G317" s="196" t="s">
        <v>800</v>
      </c>
      <c r="H317" s="42"/>
      <c r="I317" s="35">
        <v>6300000</v>
      </c>
      <c r="J317" s="35">
        <v>0</v>
      </c>
      <c r="K317" s="35">
        <f t="shared" si="3"/>
        <v>6300000</v>
      </c>
    </row>
    <row r="318" spans="1:11" ht="14.25" customHeight="1" x14ac:dyDescent="0.25">
      <c r="A318" s="37">
        <v>43361</v>
      </c>
      <c r="B318" s="159">
        <v>629</v>
      </c>
      <c r="C318" s="24">
        <v>1235</v>
      </c>
      <c r="D318" s="39">
        <v>1357</v>
      </c>
      <c r="E318" s="196" t="s">
        <v>1715</v>
      </c>
      <c r="F318" s="42"/>
      <c r="G318" s="196" t="s">
        <v>891</v>
      </c>
      <c r="H318" s="42"/>
      <c r="I318" s="35">
        <v>4590000</v>
      </c>
      <c r="J318" s="35">
        <v>0</v>
      </c>
      <c r="K318" s="35">
        <f t="shared" si="3"/>
        <v>4590000</v>
      </c>
    </row>
    <row r="319" spans="1:11" ht="14.25" customHeight="1" x14ac:dyDescent="0.25">
      <c r="A319" s="37">
        <v>43361</v>
      </c>
      <c r="B319" s="159">
        <v>722</v>
      </c>
      <c r="C319" s="24">
        <v>1296</v>
      </c>
      <c r="D319" s="39">
        <v>1361</v>
      </c>
      <c r="E319" s="196" t="s">
        <v>1991</v>
      </c>
      <c r="F319" s="42"/>
      <c r="G319" s="196" t="s">
        <v>1998</v>
      </c>
      <c r="H319" s="42"/>
      <c r="I319" s="35">
        <v>14000000</v>
      </c>
      <c r="J319" s="35">
        <v>0</v>
      </c>
      <c r="K319" s="35">
        <f t="shared" si="3"/>
        <v>14000000</v>
      </c>
    </row>
    <row r="320" spans="1:11" ht="14.25" customHeight="1" x14ac:dyDescent="0.25">
      <c r="A320" s="37">
        <v>43361</v>
      </c>
      <c r="B320" s="159">
        <v>288</v>
      </c>
      <c r="C320" s="24">
        <v>1047</v>
      </c>
      <c r="D320" s="39">
        <v>1368</v>
      </c>
      <c r="E320" s="196" t="s">
        <v>1692</v>
      </c>
      <c r="F320" s="42"/>
      <c r="G320" s="196" t="s">
        <v>805</v>
      </c>
      <c r="H320" s="42"/>
      <c r="I320" s="35">
        <v>6300000</v>
      </c>
      <c r="J320" s="35">
        <v>0</v>
      </c>
      <c r="K320" s="35">
        <f t="shared" si="3"/>
        <v>6300000</v>
      </c>
    </row>
    <row r="321" spans="1:11" ht="14.25" customHeight="1" x14ac:dyDescent="0.25">
      <c r="A321" s="37">
        <v>43361</v>
      </c>
      <c r="B321" s="159">
        <v>590</v>
      </c>
      <c r="C321" s="24">
        <v>1251</v>
      </c>
      <c r="D321" s="39">
        <v>1375</v>
      </c>
      <c r="E321" s="196" t="s">
        <v>1725</v>
      </c>
      <c r="F321" s="42"/>
      <c r="G321" s="196" t="s">
        <v>800</v>
      </c>
      <c r="H321" s="42"/>
      <c r="I321" s="35">
        <v>5740000</v>
      </c>
      <c r="J321" s="35">
        <v>0</v>
      </c>
      <c r="K321" s="35">
        <f t="shared" si="3"/>
        <v>5740000</v>
      </c>
    </row>
    <row r="322" spans="1:11" ht="14.25" customHeight="1" x14ac:dyDescent="0.25">
      <c r="A322" s="37">
        <v>43361</v>
      </c>
      <c r="B322" s="159">
        <v>290</v>
      </c>
      <c r="C322" s="24">
        <v>1246</v>
      </c>
      <c r="D322" s="39">
        <v>1376</v>
      </c>
      <c r="E322" s="196" t="s">
        <v>1722</v>
      </c>
      <c r="F322" s="42"/>
      <c r="G322" s="196" t="s">
        <v>806</v>
      </c>
      <c r="H322" s="42"/>
      <c r="I322" s="35">
        <v>6230000</v>
      </c>
      <c r="J322" s="35">
        <v>0</v>
      </c>
      <c r="K322" s="35">
        <f t="shared" si="3"/>
        <v>6230000</v>
      </c>
    </row>
    <row r="323" spans="1:11" ht="14.25" customHeight="1" x14ac:dyDescent="0.25">
      <c r="A323" s="37">
        <v>43361</v>
      </c>
      <c r="B323" s="159">
        <v>454</v>
      </c>
      <c r="C323" s="24">
        <v>1060</v>
      </c>
      <c r="D323" s="39">
        <v>1383</v>
      </c>
      <c r="E323" s="196" t="s">
        <v>1694</v>
      </c>
      <c r="F323" s="42"/>
      <c r="G323" s="196" t="s">
        <v>846</v>
      </c>
      <c r="H323" s="42"/>
      <c r="I323" s="35">
        <v>4986667</v>
      </c>
      <c r="J323" s="35">
        <v>0</v>
      </c>
      <c r="K323" s="35">
        <f t="shared" si="3"/>
        <v>4986667</v>
      </c>
    </row>
    <row r="324" spans="1:11" ht="14.25" customHeight="1" x14ac:dyDescent="0.25">
      <c r="A324" s="37">
        <v>43361</v>
      </c>
      <c r="B324" s="159">
        <v>67</v>
      </c>
      <c r="C324" s="24">
        <v>1316</v>
      </c>
      <c r="D324" s="39">
        <v>1391</v>
      </c>
      <c r="E324" s="196" t="s">
        <v>1992</v>
      </c>
      <c r="F324" s="42"/>
      <c r="G324" s="196" t="s">
        <v>257</v>
      </c>
      <c r="H324" s="42"/>
      <c r="I324" s="35">
        <v>25500000</v>
      </c>
      <c r="J324" s="35">
        <v>0</v>
      </c>
      <c r="K324" s="35">
        <f t="shared" si="3"/>
        <v>25500000</v>
      </c>
    </row>
    <row r="325" spans="1:11" ht="14.25" customHeight="1" x14ac:dyDescent="0.25">
      <c r="A325" s="37">
        <v>43361</v>
      </c>
      <c r="B325" s="159">
        <v>435</v>
      </c>
      <c r="C325" s="24">
        <v>1268</v>
      </c>
      <c r="D325" s="39">
        <v>1393</v>
      </c>
      <c r="E325" s="196" t="s">
        <v>1731</v>
      </c>
      <c r="F325" s="42"/>
      <c r="G325" s="196" t="s">
        <v>831</v>
      </c>
      <c r="H325" s="42"/>
      <c r="I325" s="35">
        <v>20793367</v>
      </c>
      <c r="J325" s="35">
        <v>0</v>
      </c>
      <c r="K325" s="35">
        <f t="shared" si="3"/>
        <v>20793367</v>
      </c>
    </row>
    <row r="326" spans="1:11" ht="14.25" customHeight="1" x14ac:dyDescent="0.25">
      <c r="A326" s="37">
        <v>43361</v>
      </c>
      <c r="B326" s="159">
        <v>404</v>
      </c>
      <c r="C326" s="24">
        <v>1274</v>
      </c>
      <c r="D326" s="39">
        <v>1396</v>
      </c>
      <c r="E326" s="196" t="s">
        <v>1733</v>
      </c>
      <c r="F326" s="42"/>
      <c r="G326" s="196" t="s">
        <v>832</v>
      </c>
      <c r="H326" s="42"/>
      <c r="I326" s="35">
        <v>14833185</v>
      </c>
      <c r="J326" s="35">
        <v>0</v>
      </c>
      <c r="K326" s="35">
        <f t="shared" si="3"/>
        <v>14833185</v>
      </c>
    </row>
    <row r="327" spans="1:11" ht="14.25" customHeight="1" x14ac:dyDescent="0.25">
      <c r="A327" s="37">
        <v>43361</v>
      </c>
      <c r="B327" s="159">
        <v>447</v>
      </c>
      <c r="C327" s="24">
        <v>1021</v>
      </c>
      <c r="D327" s="39">
        <v>1398</v>
      </c>
      <c r="E327" s="196" t="s">
        <v>1688</v>
      </c>
      <c r="F327" s="42"/>
      <c r="G327" s="196" t="s">
        <v>847</v>
      </c>
      <c r="H327" s="42"/>
      <c r="I327" s="35">
        <v>7040000</v>
      </c>
      <c r="J327" s="35">
        <v>0</v>
      </c>
      <c r="K327" s="35">
        <f t="shared" si="3"/>
        <v>7040000</v>
      </c>
    </row>
    <row r="328" spans="1:11" ht="14.25" customHeight="1" x14ac:dyDescent="0.25">
      <c r="A328" s="37">
        <v>43362</v>
      </c>
      <c r="B328" s="159">
        <v>407</v>
      </c>
      <c r="C328" s="24">
        <v>1276</v>
      </c>
      <c r="D328" s="39">
        <v>1402</v>
      </c>
      <c r="E328" s="196" t="s">
        <v>1735</v>
      </c>
      <c r="F328" s="42"/>
      <c r="G328" s="196" t="s">
        <v>843</v>
      </c>
      <c r="H328" s="42"/>
      <c r="I328" s="35">
        <v>11330300</v>
      </c>
      <c r="J328" s="35">
        <v>0</v>
      </c>
      <c r="K328" s="35">
        <f t="shared" si="3"/>
        <v>11330300</v>
      </c>
    </row>
    <row r="329" spans="1:11" ht="14.25" customHeight="1" x14ac:dyDescent="0.25">
      <c r="A329" s="37">
        <v>43362</v>
      </c>
      <c r="B329" s="159">
        <v>376</v>
      </c>
      <c r="C329" s="24">
        <v>1275</v>
      </c>
      <c r="D329" s="39">
        <v>1403</v>
      </c>
      <c r="E329" s="196" t="s">
        <v>1734</v>
      </c>
      <c r="F329" s="42"/>
      <c r="G329" s="196" t="s">
        <v>839</v>
      </c>
      <c r="H329" s="42"/>
      <c r="I329" s="35">
        <v>6568500</v>
      </c>
      <c r="J329" s="35">
        <v>0</v>
      </c>
      <c r="K329" s="35">
        <f t="shared" si="3"/>
        <v>6568500</v>
      </c>
    </row>
    <row r="330" spans="1:11" ht="14.25" customHeight="1" x14ac:dyDescent="0.25">
      <c r="A330" s="37">
        <v>43362</v>
      </c>
      <c r="B330" s="159">
        <v>408</v>
      </c>
      <c r="C330" s="24">
        <v>1267</v>
      </c>
      <c r="D330" s="39">
        <v>1404</v>
      </c>
      <c r="E330" s="196" t="s">
        <v>1730</v>
      </c>
      <c r="F330" s="42"/>
      <c r="G330" s="196" t="s">
        <v>833</v>
      </c>
      <c r="H330" s="42"/>
      <c r="I330" s="35">
        <v>16316667</v>
      </c>
      <c r="J330" s="35">
        <v>0</v>
      </c>
      <c r="K330" s="35">
        <f t="shared" si="3"/>
        <v>16316667</v>
      </c>
    </row>
    <row r="331" spans="1:11" ht="14.25" customHeight="1" x14ac:dyDescent="0.25">
      <c r="A331" s="37">
        <v>43362</v>
      </c>
      <c r="B331" s="159">
        <v>378</v>
      </c>
      <c r="C331" s="24">
        <v>1289</v>
      </c>
      <c r="D331" s="39">
        <v>1405</v>
      </c>
      <c r="E331" s="196" t="s">
        <v>1993</v>
      </c>
      <c r="F331" s="42"/>
      <c r="G331" s="196" t="s">
        <v>840</v>
      </c>
      <c r="H331" s="42"/>
      <c r="I331" s="35">
        <v>6568500</v>
      </c>
      <c r="J331" s="35">
        <v>0</v>
      </c>
      <c r="K331" s="35">
        <f t="shared" si="3"/>
        <v>6568500</v>
      </c>
    </row>
    <row r="332" spans="1:11" ht="14.25" customHeight="1" x14ac:dyDescent="0.25">
      <c r="A332" s="37">
        <v>43362</v>
      </c>
      <c r="B332" s="159">
        <v>587</v>
      </c>
      <c r="C332" s="24">
        <v>1099</v>
      </c>
      <c r="D332" s="39">
        <v>1415</v>
      </c>
      <c r="E332" s="196" t="s">
        <v>1708</v>
      </c>
      <c r="F332" s="42"/>
      <c r="G332" s="196" t="s">
        <v>870</v>
      </c>
      <c r="H332" s="42"/>
      <c r="I332" s="35">
        <v>12300000</v>
      </c>
      <c r="J332" s="35">
        <v>0</v>
      </c>
      <c r="K332" s="35">
        <f t="shared" si="3"/>
        <v>12300000</v>
      </c>
    </row>
    <row r="333" spans="1:11" ht="14.25" customHeight="1" x14ac:dyDescent="0.25">
      <c r="A333" s="37">
        <v>43362</v>
      </c>
      <c r="B333" s="159">
        <v>480</v>
      </c>
      <c r="C333" s="24">
        <v>1096</v>
      </c>
      <c r="D333" s="39">
        <v>1416</v>
      </c>
      <c r="E333" s="196" t="s">
        <v>1707</v>
      </c>
      <c r="F333" s="42"/>
      <c r="G333" s="196" t="s">
        <v>858</v>
      </c>
      <c r="H333" s="42"/>
      <c r="I333" s="35">
        <v>18313333</v>
      </c>
      <c r="J333" s="35">
        <v>0</v>
      </c>
      <c r="K333" s="35">
        <f t="shared" si="3"/>
        <v>18313333</v>
      </c>
    </row>
    <row r="334" spans="1:11" ht="14.25" customHeight="1" x14ac:dyDescent="0.25">
      <c r="A334" s="37">
        <v>43362</v>
      </c>
      <c r="B334" s="159">
        <v>640</v>
      </c>
      <c r="C334" s="24">
        <v>1294</v>
      </c>
      <c r="D334" s="39">
        <v>1417</v>
      </c>
      <c r="E334" s="196" t="s">
        <v>1994</v>
      </c>
      <c r="F334" s="42"/>
      <c r="G334" s="196" t="s">
        <v>885</v>
      </c>
      <c r="H334" s="42"/>
      <c r="I334" s="35">
        <v>12150000</v>
      </c>
      <c r="J334" s="35">
        <v>0</v>
      </c>
      <c r="K334" s="35">
        <f t="shared" si="3"/>
        <v>12150000</v>
      </c>
    </row>
    <row r="335" spans="1:11" ht="14.25" customHeight="1" x14ac:dyDescent="0.25">
      <c r="A335" s="37">
        <v>43363</v>
      </c>
      <c r="B335" s="159">
        <v>630</v>
      </c>
      <c r="C335" s="24">
        <v>1250</v>
      </c>
      <c r="D335" s="39">
        <v>1421</v>
      </c>
      <c r="E335" s="196" t="s">
        <v>1724</v>
      </c>
      <c r="F335" s="42"/>
      <c r="G335" s="196" t="s">
        <v>888</v>
      </c>
      <c r="H335" s="42"/>
      <c r="I335" s="35">
        <v>4590000</v>
      </c>
      <c r="J335" s="35">
        <v>0</v>
      </c>
      <c r="K335" s="35">
        <f t="shared" si="3"/>
        <v>4590000</v>
      </c>
    </row>
    <row r="336" spans="1:11" ht="14.25" customHeight="1" x14ac:dyDescent="0.25">
      <c r="A336" s="37">
        <v>43363</v>
      </c>
      <c r="B336" s="159">
        <v>484</v>
      </c>
      <c r="C336" s="24">
        <v>1291</v>
      </c>
      <c r="D336" s="39">
        <v>1426</v>
      </c>
      <c r="E336" s="196" t="s">
        <v>1995</v>
      </c>
      <c r="F336" s="42"/>
      <c r="G336" s="196" t="s">
        <v>860</v>
      </c>
      <c r="H336" s="42"/>
      <c r="I336" s="35">
        <v>14559800</v>
      </c>
      <c r="J336" s="35">
        <v>0</v>
      </c>
      <c r="K336" s="35">
        <f t="shared" si="3"/>
        <v>14559800</v>
      </c>
    </row>
    <row r="337" spans="1:11" ht="14.25" customHeight="1" x14ac:dyDescent="0.25">
      <c r="A337" s="37">
        <v>43363</v>
      </c>
      <c r="B337" s="159">
        <v>485</v>
      </c>
      <c r="C337" s="24">
        <v>1292</v>
      </c>
      <c r="D337" s="39">
        <v>1427</v>
      </c>
      <c r="E337" s="196" t="s">
        <v>1996</v>
      </c>
      <c r="F337" s="42"/>
      <c r="G337" s="196" t="s">
        <v>863</v>
      </c>
      <c r="H337" s="42"/>
      <c r="I337" s="35">
        <v>13882600</v>
      </c>
      <c r="J337" s="35">
        <v>0</v>
      </c>
      <c r="K337" s="35">
        <f t="shared" si="3"/>
        <v>13882600</v>
      </c>
    </row>
    <row r="338" spans="1:11" ht="14.25" customHeight="1" x14ac:dyDescent="0.25">
      <c r="A338" s="37">
        <v>43363</v>
      </c>
      <c r="B338" s="159">
        <v>469</v>
      </c>
      <c r="C338" s="24">
        <v>1293</v>
      </c>
      <c r="D338" s="39">
        <v>1428</v>
      </c>
      <c r="E338" s="196" t="s">
        <v>1997</v>
      </c>
      <c r="F338" s="42"/>
      <c r="G338" s="196" t="s">
        <v>848</v>
      </c>
      <c r="H338" s="42"/>
      <c r="I338" s="35">
        <v>14559800</v>
      </c>
      <c r="J338" s="35">
        <v>0</v>
      </c>
      <c r="K338" s="35">
        <f t="shared" si="3"/>
        <v>14559800</v>
      </c>
    </row>
    <row r="339" spans="1:11" ht="14.25" customHeight="1" x14ac:dyDescent="0.25">
      <c r="A339" s="37">
        <v>43363</v>
      </c>
      <c r="B339" s="159">
        <v>613</v>
      </c>
      <c r="C339" s="24">
        <v>1238</v>
      </c>
      <c r="D339" s="39">
        <v>1435</v>
      </c>
      <c r="E339" s="196" t="s">
        <v>1717</v>
      </c>
      <c r="F339" s="42"/>
      <c r="G339" s="196" t="s">
        <v>876</v>
      </c>
      <c r="H339" s="42"/>
      <c r="I339" s="35">
        <v>5400000</v>
      </c>
      <c r="J339" s="35">
        <v>0</v>
      </c>
      <c r="K339" s="35">
        <f t="shared" si="3"/>
        <v>5400000</v>
      </c>
    </row>
    <row r="340" spans="1:11" ht="14.25" customHeight="1" x14ac:dyDescent="0.25">
      <c r="A340" s="37">
        <v>43363</v>
      </c>
      <c r="B340" s="159">
        <v>621</v>
      </c>
      <c r="C340" s="24">
        <v>1153</v>
      </c>
      <c r="D340" s="39">
        <v>1440</v>
      </c>
      <c r="E340" s="200" t="s">
        <v>1714</v>
      </c>
      <c r="F340" s="42"/>
      <c r="G340" s="200" t="s">
        <v>886</v>
      </c>
      <c r="H340" s="42"/>
      <c r="I340" s="35">
        <v>5940000</v>
      </c>
      <c r="J340" s="35">
        <v>0</v>
      </c>
      <c r="K340" s="35">
        <f t="shared" si="3"/>
        <v>5940000</v>
      </c>
    </row>
    <row r="341" spans="1:11" ht="14.25" customHeight="1" x14ac:dyDescent="0.25">
      <c r="A341" s="37">
        <v>43363</v>
      </c>
      <c r="B341" s="159">
        <v>605</v>
      </c>
      <c r="C341" s="24">
        <v>1241</v>
      </c>
      <c r="D341" s="39">
        <v>1441</v>
      </c>
      <c r="E341" s="200" t="s">
        <v>1719</v>
      </c>
      <c r="F341" s="42"/>
      <c r="G341" s="200" t="s">
        <v>877</v>
      </c>
      <c r="H341" s="42"/>
      <c r="I341" s="35">
        <v>5940000</v>
      </c>
      <c r="J341" s="35">
        <v>0</v>
      </c>
      <c r="K341" s="35">
        <f t="shared" si="3"/>
        <v>5940000</v>
      </c>
    </row>
    <row r="342" spans="1:11" ht="14.25" customHeight="1" x14ac:dyDescent="0.25">
      <c r="A342" s="37">
        <v>43363</v>
      </c>
      <c r="B342" s="159">
        <v>614</v>
      </c>
      <c r="C342" s="24">
        <v>1236</v>
      </c>
      <c r="D342" s="39">
        <v>1443</v>
      </c>
      <c r="E342" s="200" t="s">
        <v>1716</v>
      </c>
      <c r="F342" s="42"/>
      <c r="G342" s="200" t="s">
        <v>874</v>
      </c>
      <c r="H342" s="42"/>
      <c r="I342" s="35">
        <v>24300000</v>
      </c>
      <c r="J342" s="35">
        <v>0</v>
      </c>
      <c r="K342" s="35">
        <f t="shared" si="3"/>
        <v>24300000</v>
      </c>
    </row>
    <row r="343" spans="1:11" ht="14.25" customHeight="1" x14ac:dyDescent="0.25">
      <c r="A343" s="37">
        <v>43363</v>
      </c>
      <c r="B343" s="159">
        <v>221</v>
      </c>
      <c r="C343" s="24">
        <v>1313</v>
      </c>
      <c r="D343" s="39">
        <v>1444</v>
      </c>
      <c r="E343" s="200" t="s">
        <v>1999</v>
      </c>
      <c r="F343" s="42"/>
      <c r="G343" s="200" t="s">
        <v>798</v>
      </c>
      <c r="H343" s="42"/>
      <c r="I343" s="35">
        <v>6953867</v>
      </c>
      <c r="J343" s="35">
        <v>0</v>
      </c>
      <c r="K343" s="35">
        <f t="shared" si="3"/>
        <v>6953867</v>
      </c>
    </row>
    <row r="344" spans="1:11" ht="14.25" customHeight="1" x14ac:dyDescent="0.25">
      <c r="A344" s="37">
        <v>43363</v>
      </c>
      <c r="B344" s="159">
        <v>241</v>
      </c>
      <c r="C344" s="24">
        <v>1318</v>
      </c>
      <c r="D344" s="39">
        <v>1445</v>
      </c>
      <c r="E344" s="200" t="s">
        <v>2000</v>
      </c>
      <c r="F344" s="42"/>
      <c r="G344" s="200" t="s">
        <v>799</v>
      </c>
      <c r="H344" s="42"/>
      <c r="I344" s="35">
        <v>7032000</v>
      </c>
      <c r="J344" s="35">
        <v>0</v>
      </c>
      <c r="K344" s="35">
        <f t="shared" ref="K344:K354" si="4">+I344-J344</f>
        <v>7032000</v>
      </c>
    </row>
    <row r="345" spans="1:11" ht="14.25" customHeight="1" x14ac:dyDescent="0.25">
      <c r="A345" s="37">
        <v>43364</v>
      </c>
      <c r="B345" s="159">
        <v>567</v>
      </c>
      <c r="C345" s="24">
        <v>1244</v>
      </c>
      <c r="D345" s="39">
        <v>1448</v>
      </c>
      <c r="E345" s="200" t="s">
        <v>1721</v>
      </c>
      <c r="F345" s="42"/>
      <c r="G345" s="200" t="s">
        <v>868</v>
      </c>
      <c r="H345" s="42"/>
      <c r="I345" s="35">
        <v>5670000</v>
      </c>
      <c r="J345" s="35">
        <v>0</v>
      </c>
      <c r="K345" s="35">
        <f t="shared" si="4"/>
        <v>5670000</v>
      </c>
    </row>
    <row r="346" spans="1:11" ht="14.25" customHeight="1" x14ac:dyDescent="0.25">
      <c r="A346" s="37">
        <v>43364</v>
      </c>
      <c r="B346" s="159">
        <v>433</v>
      </c>
      <c r="C346" s="24">
        <v>1334</v>
      </c>
      <c r="D346" s="39">
        <v>1451</v>
      </c>
      <c r="E346" s="200" t="s">
        <v>2029</v>
      </c>
      <c r="F346" s="42"/>
      <c r="G346" s="200" t="s">
        <v>844</v>
      </c>
      <c r="H346" s="42"/>
      <c r="I346" s="35">
        <v>15950000</v>
      </c>
      <c r="J346" s="35">
        <v>0</v>
      </c>
      <c r="K346" s="35">
        <f t="shared" si="4"/>
        <v>15950000</v>
      </c>
    </row>
    <row r="347" spans="1:11" ht="14.25" customHeight="1" x14ac:dyDescent="0.25">
      <c r="A347" s="37">
        <v>43364</v>
      </c>
      <c r="B347" s="159">
        <v>287</v>
      </c>
      <c r="C347" s="24">
        <v>1331</v>
      </c>
      <c r="D347" s="39">
        <v>1454</v>
      </c>
      <c r="E347" s="200" t="s">
        <v>2030</v>
      </c>
      <c r="F347" s="42"/>
      <c r="G347" s="200" t="s">
        <v>820</v>
      </c>
      <c r="H347" s="42"/>
      <c r="I347" s="35">
        <v>6300000</v>
      </c>
      <c r="J347" s="35">
        <v>0</v>
      </c>
      <c r="K347" s="35">
        <f t="shared" si="4"/>
        <v>6300000</v>
      </c>
    </row>
    <row r="348" spans="1:11" ht="14.25" customHeight="1" x14ac:dyDescent="0.25">
      <c r="A348" s="37">
        <v>43364</v>
      </c>
      <c r="B348" s="159">
        <v>316</v>
      </c>
      <c r="C348" s="24">
        <v>1328</v>
      </c>
      <c r="D348" s="39">
        <v>1456</v>
      </c>
      <c r="E348" s="200" t="s">
        <v>2031</v>
      </c>
      <c r="F348" s="42"/>
      <c r="G348" s="200" t="s">
        <v>830</v>
      </c>
      <c r="H348" s="42"/>
      <c r="I348" s="35">
        <v>5043333</v>
      </c>
      <c r="J348" s="35">
        <v>0</v>
      </c>
      <c r="K348" s="35">
        <f t="shared" si="4"/>
        <v>5043333</v>
      </c>
    </row>
    <row r="349" spans="1:11" ht="14.25" customHeight="1" x14ac:dyDescent="0.25">
      <c r="A349" s="37">
        <v>43364</v>
      </c>
      <c r="B349" s="159">
        <v>319</v>
      </c>
      <c r="C349" s="24">
        <v>1330</v>
      </c>
      <c r="D349" s="39">
        <v>1468</v>
      </c>
      <c r="E349" s="200" t="s">
        <v>2032</v>
      </c>
      <c r="F349" s="42"/>
      <c r="G349" s="200" t="s">
        <v>818</v>
      </c>
      <c r="H349" s="42"/>
      <c r="I349" s="35">
        <v>5100000</v>
      </c>
      <c r="J349" s="35">
        <v>0</v>
      </c>
      <c r="K349" s="35">
        <f t="shared" si="4"/>
        <v>5100000</v>
      </c>
    </row>
    <row r="350" spans="1:11" ht="14.25" customHeight="1" x14ac:dyDescent="0.25">
      <c r="A350" s="37">
        <v>43364</v>
      </c>
      <c r="B350" s="159">
        <v>34</v>
      </c>
      <c r="C350" s="24">
        <v>1347</v>
      </c>
      <c r="D350" s="39">
        <v>1474</v>
      </c>
      <c r="E350" s="200" t="s">
        <v>2033</v>
      </c>
      <c r="F350" s="42"/>
      <c r="G350" s="200" t="s">
        <v>275</v>
      </c>
      <c r="H350" s="42"/>
      <c r="I350" s="35">
        <v>6453333</v>
      </c>
      <c r="J350" s="35">
        <v>0</v>
      </c>
      <c r="K350" s="35">
        <f t="shared" si="4"/>
        <v>6453333</v>
      </c>
    </row>
    <row r="351" spans="1:11" ht="14.25" customHeight="1" x14ac:dyDescent="0.25">
      <c r="A351" s="37">
        <v>43367</v>
      </c>
      <c r="B351" s="159">
        <v>533</v>
      </c>
      <c r="C351" s="24">
        <v>1338</v>
      </c>
      <c r="D351" s="39">
        <v>1477</v>
      </c>
      <c r="E351" s="200" t="s">
        <v>2034</v>
      </c>
      <c r="F351" s="42"/>
      <c r="G351" s="200" t="s">
        <v>872</v>
      </c>
      <c r="H351" s="42"/>
      <c r="I351" s="35">
        <v>6191000</v>
      </c>
      <c r="J351" s="35">
        <v>0</v>
      </c>
      <c r="K351" s="35">
        <f t="shared" si="4"/>
        <v>6191000</v>
      </c>
    </row>
    <row r="352" spans="1:11" ht="14.25" customHeight="1" x14ac:dyDescent="0.25">
      <c r="A352" s="37">
        <v>43367</v>
      </c>
      <c r="B352" s="159">
        <v>458</v>
      </c>
      <c r="C352" s="24">
        <v>1351</v>
      </c>
      <c r="D352" s="39">
        <v>1489</v>
      </c>
      <c r="E352" s="201" t="s">
        <v>2053</v>
      </c>
      <c r="F352" s="42"/>
      <c r="G352" s="201" t="s">
        <v>851</v>
      </c>
      <c r="H352" s="42"/>
      <c r="I352" s="35">
        <v>6090000</v>
      </c>
      <c r="J352" s="35">
        <v>0</v>
      </c>
      <c r="K352" s="35">
        <f t="shared" si="4"/>
        <v>6090000</v>
      </c>
    </row>
    <row r="353" spans="1:11" ht="14.25" customHeight="1" x14ac:dyDescent="0.25">
      <c r="A353" s="37">
        <v>43368</v>
      </c>
      <c r="B353" s="159">
        <v>619</v>
      </c>
      <c r="C353" s="24">
        <v>1346</v>
      </c>
      <c r="D353" s="39">
        <v>1491</v>
      </c>
      <c r="E353" s="201" t="s">
        <v>2036</v>
      </c>
      <c r="F353" s="42"/>
      <c r="G353" s="201" t="s">
        <v>880</v>
      </c>
      <c r="H353" s="42"/>
      <c r="I353" s="35">
        <v>5940000</v>
      </c>
      <c r="J353" s="35">
        <v>0</v>
      </c>
      <c r="K353" s="35">
        <f t="shared" si="4"/>
        <v>5940000</v>
      </c>
    </row>
    <row r="354" spans="1:11" ht="14.25" customHeight="1" x14ac:dyDescent="0.25">
      <c r="A354" s="37">
        <v>43369</v>
      </c>
      <c r="B354" s="159" t="s">
        <v>2058</v>
      </c>
      <c r="C354" s="24">
        <v>1340</v>
      </c>
      <c r="D354" s="39">
        <v>1494</v>
      </c>
      <c r="E354" s="202" t="s">
        <v>2035</v>
      </c>
      <c r="F354" s="42"/>
      <c r="G354" s="202" t="s">
        <v>2059</v>
      </c>
      <c r="H354" s="42"/>
      <c r="I354" s="35">
        <v>18000000</v>
      </c>
      <c r="J354" s="35">
        <v>0</v>
      </c>
      <c r="K354" s="35">
        <f t="shared" si="4"/>
        <v>18000000</v>
      </c>
    </row>
    <row r="355" spans="1:11" ht="14.25" customHeight="1" x14ac:dyDescent="0.25">
      <c r="A355" s="37"/>
      <c r="B355" s="159"/>
      <c r="C355" s="24"/>
      <c r="D355" s="39"/>
      <c r="E355" s="202"/>
      <c r="F355" s="42"/>
      <c r="G355" s="202"/>
      <c r="H355" s="42"/>
      <c r="I355" s="35"/>
      <c r="J355" s="35"/>
      <c r="K355" s="35"/>
    </row>
    <row r="356" spans="1:11" ht="14.25" customHeight="1" x14ac:dyDescent="0.25">
      <c r="A356" s="37"/>
      <c r="B356" s="159"/>
      <c r="C356" s="24"/>
      <c r="D356" s="39"/>
      <c r="E356" s="200"/>
      <c r="F356" s="42"/>
      <c r="G356" s="200"/>
      <c r="H356" s="42"/>
      <c r="I356" s="35"/>
      <c r="J356" s="35"/>
      <c r="K356" s="35"/>
    </row>
    <row r="357" spans="1:11" ht="14.25" customHeight="1" x14ac:dyDescent="0.25">
      <c r="A357" s="37"/>
      <c r="B357" s="38"/>
      <c r="C357" s="133"/>
      <c r="D357" s="39"/>
      <c r="E357" s="128"/>
      <c r="F357" s="40"/>
      <c r="G357" s="41"/>
      <c r="H357" s="42"/>
      <c r="I357" s="35"/>
      <c r="J357" s="35"/>
      <c r="K357" s="35"/>
    </row>
    <row r="358" spans="1:11" x14ac:dyDescent="0.25">
      <c r="A358" s="25"/>
      <c r="B358" s="26"/>
      <c r="C358" s="26"/>
      <c r="D358" s="26"/>
      <c r="E358" s="26"/>
      <c r="F358" s="26"/>
      <c r="G358" s="203" t="s">
        <v>22</v>
      </c>
      <c r="H358" s="204"/>
      <c r="I358" s="44">
        <f>SUM(I18:I357)</f>
        <v>8516887466</v>
      </c>
      <c r="J358" s="44">
        <f>SUM(J18:J357)</f>
        <v>5658669140</v>
      </c>
      <c r="K358" s="137">
        <f>SUM(K18:K357)</f>
        <v>2858218326</v>
      </c>
    </row>
    <row r="359" spans="1:11" ht="12.75" customHeight="1" x14ac:dyDescent="0.25">
      <c r="A359" s="25"/>
      <c r="B359" s="26"/>
      <c r="C359" s="26"/>
      <c r="D359" s="26"/>
      <c r="E359" s="26"/>
      <c r="F359" s="26"/>
      <c r="G359" s="26"/>
      <c r="H359" s="26"/>
      <c r="I359" s="30"/>
      <c r="J359" s="53"/>
      <c r="K359" s="31"/>
    </row>
    <row r="360" spans="1:11" ht="24.95" customHeight="1" x14ac:dyDescent="0.25">
      <c r="A360" s="149" t="s">
        <v>29</v>
      </c>
      <c r="B360" s="150" t="s">
        <v>23</v>
      </c>
      <c r="C360" s="149" t="s">
        <v>9</v>
      </c>
      <c r="D360" s="151" t="s">
        <v>0</v>
      </c>
      <c r="E360" s="149" t="s">
        <v>18</v>
      </c>
      <c r="F360" s="149" t="s">
        <v>25</v>
      </c>
      <c r="G360" s="149" t="s">
        <v>19</v>
      </c>
      <c r="H360" s="149" t="s">
        <v>30</v>
      </c>
      <c r="I360" s="149" t="s">
        <v>15</v>
      </c>
      <c r="J360" s="149" t="s">
        <v>31</v>
      </c>
      <c r="K360" s="149" t="s">
        <v>6</v>
      </c>
    </row>
    <row r="361" spans="1:11" ht="24.95" customHeight="1" x14ac:dyDescent="0.25">
      <c r="A361" s="152">
        <v>7741687000</v>
      </c>
      <c r="B361" s="152">
        <v>900000000</v>
      </c>
      <c r="C361" s="152">
        <v>0</v>
      </c>
      <c r="D361" s="153">
        <f>+A361+B361-C361</f>
        <v>8641687000</v>
      </c>
      <c r="E361" s="153">
        <f>+I358</f>
        <v>8516887466</v>
      </c>
      <c r="F361" s="154">
        <f>+E361/D361</f>
        <v>0.98555842927428405</v>
      </c>
      <c r="G361" s="153">
        <f>+I14</f>
        <v>34329567</v>
      </c>
      <c r="H361" s="153">
        <f>+D361-E361-G361</f>
        <v>90469967</v>
      </c>
      <c r="I361" s="156">
        <f>+J358</f>
        <v>5658669140</v>
      </c>
      <c r="J361" s="154">
        <f>+I361/D361</f>
        <v>0.65481070304906897</v>
      </c>
      <c r="K361" s="156">
        <f>+K358</f>
        <v>2858218326</v>
      </c>
    </row>
    <row r="362" spans="1:11" x14ac:dyDescent="0.25">
      <c r="A362" s="155">
        <v>1</v>
      </c>
      <c r="B362" s="155">
        <v>2</v>
      </c>
      <c r="C362" s="155">
        <v>3</v>
      </c>
      <c r="D362" s="155" t="s">
        <v>5</v>
      </c>
      <c r="E362" s="155">
        <v>5</v>
      </c>
      <c r="F362" s="155" t="s">
        <v>21</v>
      </c>
      <c r="G362" s="155">
        <v>7</v>
      </c>
      <c r="H362" s="155" t="s">
        <v>12</v>
      </c>
      <c r="I362" s="155">
        <v>9</v>
      </c>
      <c r="J362" s="155" t="s">
        <v>33</v>
      </c>
      <c r="K362" s="155" t="s">
        <v>34</v>
      </c>
    </row>
    <row r="364" spans="1:11" x14ac:dyDescent="0.25">
      <c r="G364" s="113"/>
      <c r="I364" s="113"/>
    </row>
    <row r="366" spans="1:11" x14ac:dyDescent="0.25">
      <c r="B366" s="113"/>
      <c r="H366" s="113"/>
    </row>
    <row r="367" spans="1:11" x14ac:dyDescent="0.25">
      <c r="I367" s="113"/>
    </row>
  </sheetData>
  <mergeCells count="15">
    <mergeCell ref="A6:A7"/>
    <mergeCell ref="B6:B7"/>
    <mergeCell ref="D6:D7"/>
    <mergeCell ref="E6:H6"/>
    <mergeCell ref="I6:I7"/>
    <mergeCell ref="J6:K7"/>
    <mergeCell ref="E7:H7"/>
    <mergeCell ref="G358:H358"/>
    <mergeCell ref="G14:H14"/>
    <mergeCell ref="A16:A17"/>
    <mergeCell ref="E16:H16"/>
    <mergeCell ref="I16:I17"/>
    <mergeCell ref="J16:J17"/>
    <mergeCell ref="E17:F17"/>
    <mergeCell ref="G17:H17"/>
  </mergeCells>
  <printOptions horizontalCentered="1" verticalCentered="1"/>
  <pageMargins left="0.19685039370078741" right="0.19685039370078741" top="0.39370078740157483" bottom="0.39370078740157483" header="0" footer="0"/>
  <pageSetup scale="70" orientation="landscape" horizontalDpi="4294967293" r:id="rId1"/>
  <headerFooter>
    <oddHeader>&amp;R&amp;D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opLeftCell="A52" workbookViewId="0">
      <selection activeCell="I14" sqref="I14"/>
    </sheetView>
  </sheetViews>
  <sheetFormatPr baseColWidth="10" defaultRowHeight="15" x14ac:dyDescent="0.25"/>
  <cols>
    <col min="1" max="4" width="14.7109375" style="3" customWidth="1"/>
    <col min="5" max="5" width="15.7109375" style="3" customWidth="1"/>
    <col min="6" max="6" width="14.7109375" style="3" customWidth="1"/>
    <col min="7" max="11" width="15.7109375" style="3" customWidth="1"/>
    <col min="12" max="16384" width="11.42578125" style="3"/>
  </cols>
  <sheetData>
    <row r="1" spans="1:11" ht="12.75" customHeight="1" x14ac:dyDescent="0.25">
      <c r="A1" s="1" t="s">
        <v>32</v>
      </c>
      <c r="B1" s="1"/>
      <c r="C1" s="1"/>
      <c r="D1" s="1"/>
      <c r="E1" s="2"/>
      <c r="F1" s="1"/>
      <c r="G1" s="2"/>
      <c r="H1" s="2"/>
      <c r="I1" s="2"/>
      <c r="J1" s="2"/>
      <c r="K1" s="2"/>
    </row>
    <row r="2" spans="1:11" ht="12.75" customHeight="1" x14ac:dyDescent="0.25">
      <c r="A2" s="2"/>
      <c r="B2" s="2"/>
      <c r="C2" s="2"/>
      <c r="D2" s="2"/>
      <c r="E2" s="2"/>
      <c r="F2" s="2"/>
      <c r="G2" s="2"/>
      <c r="H2" s="2"/>
      <c r="I2" s="2"/>
      <c r="J2" s="2"/>
      <c r="K2" s="4"/>
    </row>
    <row r="3" spans="1:11" ht="15" customHeight="1" x14ac:dyDescent="0.25">
      <c r="A3" s="142">
        <v>1120</v>
      </c>
      <c r="B3" s="143" t="s">
        <v>45</v>
      </c>
      <c r="C3" s="144"/>
      <c r="D3" s="144"/>
      <c r="E3" s="145"/>
      <c r="F3" s="146"/>
      <c r="G3" s="146"/>
      <c r="H3" s="146"/>
      <c r="I3" s="146"/>
      <c r="J3" s="147"/>
      <c r="K3" s="147"/>
    </row>
    <row r="4" spans="1:11" ht="15" customHeight="1" x14ac:dyDescent="0.25">
      <c r="A4" s="142" t="s">
        <v>44</v>
      </c>
      <c r="B4" s="143" t="s">
        <v>46</v>
      </c>
      <c r="C4" s="144"/>
      <c r="D4" s="144"/>
      <c r="E4" s="145"/>
      <c r="F4" s="146"/>
      <c r="G4" s="146"/>
      <c r="H4" s="146"/>
      <c r="I4" s="146"/>
      <c r="J4" s="147"/>
      <c r="K4" s="147" t="s">
        <v>1965</v>
      </c>
    </row>
    <row r="5" spans="1:11" ht="12.75" customHeight="1" x14ac:dyDescent="0.25">
      <c r="A5" s="5"/>
      <c r="B5" s="5"/>
      <c r="C5" s="5"/>
      <c r="D5" s="5"/>
      <c r="E5" s="5"/>
      <c r="F5" s="5"/>
      <c r="G5" s="5"/>
      <c r="H5" s="5"/>
      <c r="I5" s="5"/>
      <c r="J5" s="5"/>
      <c r="K5" s="6"/>
    </row>
    <row r="6" spans="1:11" x14ac:dyDescent="0.25">
      <c r="A6" s="205" t="s">
        <v>7</v>
      </c>
      <c r="B6" s="210" t="s">
        <v>35</v>
      </c>
      <c r="C6" s="49"/>
      <c r="D6" s="205" t="s">
        <v>20</v>
      </c>
      <c r="E6" s="207" t="s">
        <v>19</v>
      </c>
      <c r="F6" s="208"/>
      <c r="G6" s="208"/>
      <c r="H6" s="209"/>
      <c r="I6" s="205" t="s">
        <v>10</v>
      </c>
      <c r="J6" s="212" t="s">
        <v>28</v>
      </c>
      <c r="K6" s="213"/>
    </row>
    <row r="7" spans="1:11" x14ac:dyDescent="0.25">
      <c r="A7" s="206"/>
      <c r="B7" s="211"/>
      <c r="C7" s="50"/>
      <c r="D7" s="206"/>
      <c r="E7" s="207" t="s">
        <v>4</v>
      </c>
      <c r="F7" s="208"/>
      <c r="G7" s="208"/>
      <c r="H7" s="209"/>
      <c r="I7" s="206"/>
      <c r="J7" s="214"/>
      <c r="K7" s="215"/>
    </row>
    <row r="8" spans="1:11" ht="15" customHeight="1" x14ac:dyDescent="0.25">
      <c r="A8" s="15"/>
      <c r="B8" s="22"/>
      <c r="C8" s="16"/>
      <c r="D8" s="24"/>
      <c r="E8" s="22"/>
      <c r="F8" s="17"/>
      <c r="G8" s="18"/>
      <c r="H8" s="19"/>
      <c r="I8" s="35"/>
      <c r="J8" s="10"/>
      <c r="K8" s="16"/>
    </row>
    <row r="9" spans="1:11" ht="15" customHeight="1" x14ac:dyDescent="0.25">
      <c r="A9" s="15">
        <v>43174</v>
      </c>
      <c r="B9" s="216" t="s">
        <v>74</v>
      </c>
      <c r="C9" s="217"/>
      <c r="D9" s="24">
        <v>745</v>
      </c>
      <c r="E9" s="22" t="s">
        <v>1307</v>
      </c>
      <c r="F9" s="163"/>
      <c r="G9" s="163"/>
      <c r="H9" s="163"/>
      <c r="I9" s="35">
        <f>46565333-37111120</f>
        <v>9454213</v>
      </c>
      <c r="J9" s="10" t="s">
        <v>443</v>
      </c>
      <c r="K9" s="16"/>
    </row>
    <row r="10" spans="1:11" ht="15" customHeight="1" x14ac:dyDescent="0.25">
      <c r="A10" s="15">
        <v>43229</v>
      </c>
      <c r="B10" s="174" t="s">
        <v>74</v>
      </c>
      <c r="C10" s="163"/>
      <c r="D10" s="24">
        <v>779</v>
      </c>
      <c r="E10" s="22" t="s">
        <v>1342</v>
      </c>
      <c r="F10" s="163"/>
      <c r="G10" s="163"/>
      <c r="H10" s="163"/>
      <c r="I10" s="35">
        <f>143708400-143657710</f>
        <v>50690</v>
      </c>
      <c r="J10" s="10" t="s">
        <v>443</v>
      </c>
      <c r="K10" s="16"/>
    </row>
    <row r="11" spans="1:11" ht="15" customHeight="1" x14ac:dyDescent="0.25">
      <c r="A11" s="15">
        <v>43276</v>
      </c>
      <c r="B11" s="200" t="s">
        <v>2040</v>
      </c>
      <c r="C11" s="163"/>
      <c r="D11" s="24">
        <v>823</v>
      </c>
      <c r="E11" s="22" t="s">
        <v>1395</v>
      </c>
      <c r="F11" s="163"/>
      <c r="G11" s="163"/>
      <c r="H11" s="163"/>
      <c r="I11" s="35">
        <v>29059107</v>
      </c>
      <c r="J11" s="10"/>
      <c r="K11" s="16"/>
    </row>
    <row r="12" spans="1:11" ht="15" customHeight="1" x14ac:dyDescent="0.25">
      <c r="A12" s="15">
        <v>43341</v>
      </c>
      <c r="B12" s="200" t="s">
        <v>74</v>
      </c>
      <c r="C12" s="163"/>
      <c r="D12" s="24">
        <v>900</v>
      </c>
      <c r="E12" s="22" t="s">
        <v>2038</v>
      </c>
      <c r="F12" s="163"/>
      <c r="G12" s="163"/>
      <c r="H12" s="163"/>
      <c r="I12" s="35">
        <v>5316628</v>
      </c>
      <c r="J12" s="10"/>
      <c r="K12" s="16"/>
    </row>
    <row r="13" spans="1:11" ht="15" customHeight="1" x14ac:dyDescent="0.25">
      <c r="A13" s="15">
        <v>43342</v>
      </c>
      <c r="B13" s="200" t="s">
        <v>74</v>
      </c>
      <c r="C13" s="163"/>
      <c r="D13" s="24">
        <v>901</v>
      </c>
      <c r="E13" s="22" t="s">
        <v>1481</v>
      </c>
      <c r="F13" s="163"/>
      <c r="G13" s="163"/>
      <c r="H13" s="163"/>
      <c r="I13" s="35">
        <v>44136464</v>
      </c>
      <c r="J13" s="10"/>
      <c r="K13" s="16"/>
    </row>
    <row r="14" spans="1:11" ht="15" customHeight="1" x14ac:dyDescent="0.25">
      <c r="A14" s="15">
        <v>43363</v>
      </c>
      <c r="B14" s="200" t="s">
        <v>74</v>
      </c>
      <c r="C14" s="163"/>
      <c r="D14" s="24">
        <v>1337</v>
      </c>
      <c r="E14" s="22" t="s">
        <v>2041</v>
      </c>
      <c r="F14" s="163"/>
      <c r="G14" s="163"/>
      <c r="H14" s="163"/>
      <c r="I14" s="35">
        <v>139866560</v>
      </c>
      <c r="J14" s="10"/>
      <c r="K14" s="16"/>
    </row>
    <row r="15" spans="1:11" ht="12.75" customHeight="1" x14ac:dyDescent="0.25">
      <c r="A15" s="15"/>
      <c r="B15" s="22"/>
      <c r="C15" s="164"/>
      <c r="D15" s="165"/>
      <c r="E15" s="10"/>
      <c r="F15" s="17"/>
      <c r="G15" s="17"/>
      <c r="H15" s="16"/>
      <c r="I15" s="35"/>
      <c r="J15" s="21"/>
      <c r="K15" s="19"/>
    </row>
    <row r="16" spans="1:11" x14ac:dyDescent="0.25">
      <c r="A16" s="25"/>
      <c r="B16" s="26"/>
      <c r="C16" s="26"/>
      <c r="D16" s="26"/>
      <c r="E16" s="26"/>
      <c r="F16" s="26"/>
      <c r="G16" s="203" t="s">
        <v>22</v>
      </c>
      <c r="H16" s="204"/>
      <c r="I16" s="27">
        <f>SUM(I8:I15)</f>
        <v>227883662</v>
      </c>
      <c r="J16" s="28"/>
      <c r="K16" s="29"/>
    </row>
    <row r="17" spans="1:11" ht="12.75" customHeight="1" x14ac:dyDescent="0.25">
      <c r="A17" s="25"/>
      <c r="B17" s="26"/>
      <c r="C17" s="26"/>
      <c r="D17" s="26"/>
      <c r="E17" s="26"/>
      <c r="F17" s="26"/>
      <c r="G17" s="26"/>
      <c r="H17" s="26"/>
      <c r="I17" s="30"/>
      <c r="J17" s="30"/>
      <c r="K17" s="31"/>
    </row>
    <row r="18" spans="1:11" x14ac:dyDescent="0.25">
      <c r="A18" s="205" t="s">
        <v>7</v>
      </c>
      <c r="B18" s="45" t="s">
        <v>16</v>
      </c>
      <c r="C18" s="51" t="s">
        <v>26</v>
      </c>
      <c r="D18" s="32" t="s">
        <v>26</v>
      </c>
      <c r="E18" s="207" t="s">
        <v>18</v>
      </c>
      <c r="F18" s="208"/>
      <c r="G18" s="208"/>
      <c r="H18" s="209"/>
      <c r="I18" s="205" t="s">
        <v>10</v>
      </c>
      <c r="J18" s="205" t="s">
        <v>8</v>
      </c>
      <c r="K18" s="51" t="s">
        <v>1</v>
      </c>
    </row>
    <row r="19" spans="1:11" x14ac:dyDescent="0.25">
      <c r="A19" s="206"/>
      <c r="B19" s="52" t="s">
        <v>17</v>
      </c>
      <c r="C19" s="52" t="s">
        <v>14</v>
      </c>
      <c r="D19" s="52" t="s">
        <v>13</v>
      </c>
      <c r="E19" s="207" t="s">
        <v>4</v>
      </c>
      <c r="F19" s="209"/>
      <c r="G19" s="207" t="s">
        <v>11</v>
      </c>
      <c r="H19" s="209"/>
      <c r="I19" s="206"/>
      <c r="J19" s="206"/>
      <c r="K19" s="52" t="s">
        <v>2</v>
      </c>
    </row>
    <row r="20" spans="1:11" ht="15" customHeight="1" x14ac:dyDescent="0.25">
      <c r="A20" s="15">
        <v>43110</v>
      </c>
      <c r="B20" s="36" t="s">
        <v>333</v>
      </c>
      <c r="C20" s="34">
        <v>137</v>
      </c>
      <c r="D20" s="34">
        <v>101</v>
      </c>
      <c r="E20" s="10" t="s">
        <v>551</v>
      </c>
      <c r="F20" s="23"/>
      <c r="G20" t="s">
        <v>326</v>
      </c>
      <c r="H20" s="16"/>
      <c r="I20" s="35">
        <v>46000000</v>
      </c>
      <c r="J20" s="35">
        <v>44083333</v>
      </c>
      <c r="K20" s="35">
        <f>+I20-J20</f>
        <v>1916667</v>
      </c>
    </row>
    <row r="21" spans="1:11" ht="15" customHeight="1" x14ac:dyDescent="0.25">
      <c r="A21" s="15">
        <v>43111</v>
      </c>
      <c r="B21" s="36" t="s">
        <v>334</v>
      </c>
      <c r="C21" s="34">
        <v>154</v>
      </c>
      <c r="D21" s="34">
        <v>115</v>
      </c>
      <c r="E21" s="10" t="s">
        <v>552</v>
      </c>
      <c r="F21" s="23"/>
      <c r="G21" s="47" t="s">
        <v>943</v>
      </c>
      <c r="H21" s="16"/>
      <c r="I21" s="35">
        <f>25127000-1005080</f>
        <v>24121920</v>
      </c>
      <c r="J21" s="35">
        <v>24121920</v>
      </c>
      <c r="K21" s="35">
        <f>+I21-J21</f>
        <v>0</v>
      </c>
    </row>
    <row r="22" spans="1:11" ht="15" customHeight="1" x14ac:dyDescent="0.25">
      <c r="A22" s="15">
        <v>43111</v>
      </c>
      <c r="B22" s="36" t="s">
        <v>340</v>
      </c>
      <c r="C22" s="34">
        <v>155</v>
      </c>
      <c r="D22" s="34">
        <v>130</v>
      </c>
      <c r="E22" s="10" t="s">
        <v>553</v>
      </c>
      <c r="F22" s="23"/>
      <c r="G22" s="22" t="s">
        <v>327</v>
      </c>
      <c r="H22" s="16"/>
      <c r="I22" s="35">
        <v>17600000</v>
      </c>
      <c r="J22" s="35">
        <v>17600000</v>
      </c>
      <c r="K22" s="35">
        <f t="shared" ref="K22:K64" si="0">+I22-J22</f>
        <v>0</v>
      </c>
    </row>
    <row r="23" spans="1:11" ht="15" customHeight="1" x14ac:dyDescent="0.25">
      <c r="A23" s="15">
        <v>43115</v>
      </c>
      <c r="B23" s="36" t="s">
        <v>335</v>
      </c>
      <c r="C23" s="34">
        <v>205</v>
      </c>
      <c r="D23" s="34">
        <v>166</v>
      </c>
      <c r="E23" s="10" t="s">
        <v>554</v>
      </c>
      <c r="F23" s="23"/>
      <c r="G23" s="41" t="s">
        <v>328</v>
      </c>
      <c r="H23" s="16"/>
      <c r="I23" s="35">
        <f>32800000-19680000</f>
        <v>13120000</v>
      </c>
      <c r="J23" s="35">
        <v>13120000</v>
      </c>
      <c r="K23" s="35">
        <f t="shared" si="0"/>
        <v>0</v>
      </c>
    </row>
    <row r="24" spans="1:11" ht="15" customHeight="1" x14ac:dyDescent="0.25">
      <c r="A24" s="15">
        <v>43115</v>
      </c>
      <c r="B24" s="36" t="s">
        <v>336</v>
      </c>
      <c r="C24" s="34">
        <v>186</v>
      </c>
      <c r="D24" s="34">
        <v>170</v>
      </c>
      <c r="E24" s="10" t="s">
        <v>555</v>
      </c>
      <c r="F24" s="23"/>
      <c r="G24" s="41" t="s">
        <v>329</v>
      </c>
      <c r="H24" s="16"/>
      <c r="I24" s="35">
        <v>71500000</v>
      </c>
      <c r="J24" s="35">
        <v>48966667</v>
      </c>
      <c r="K24" s="35">
        <f t="shared" si="0"/>
        <v>22533333</v>
      </c>
    </row>
    <row r="25" spans="1:11" ht="15" customHeight="1" x14ac:dyDescent="0.25">
      <c r="A25" s="15">
        <v>43115</v>
      </c>
      <c r="B25" s="36" t="s">
        <v>337</v>
      </c>
      <c r="C25" s="34">
        <v>207</v>
      </c>
      <c r="D25" s="34">
        <v>173</v>
      </c>
      <c r="E25" s="10" t="s">
        <v>556</v>
      </c>
      <c r="F25" s="23"/>
      <c r="G25" s="41" t="s">
        <v>330</v>
      </c>
      <c r="H25" s="16"/>
      <c r="I25" s="35">
        <v>37800000</v>
      </c>
      <c r="J25" s="35">
        <v>35437500</v>
      </c>
      <c r="K25" s="35">
        <f t="shared" si="0"/>
        <v>2362500</v>
      </c>
    </row>
    <row r="26" spans="1:11" x14ac:dyDescent="0.25">
      <c r="A26" s="15">
        <v>43115</v>
      </c>
      <c r="B26" s="36" t="s">
        <v>338</v>
      </c>
      <c r="C26" s="34">
        <v>225</v>
      </c>
      <c r="D26" s="34">
        <v>193</v>
      </c>
      <c r="E26" s="10" t="s">
        <v>557</v>
      </c>
      <c r="F26" s="23"/>
      <c r="G26" s="47" t="s">
        <v>331</v>
      </c>
      <c r="H26" s="23"/>
      <c r="I26" s="35">
        <v>26800000</v>
      </c>
      <c r="J26" s="35">
        <v>25125000</v>
      </c>
      <c r="K26" s="35">
        <f t="shared" si="0"/>
        <v>1675000</v>
      </c>
    </row>
    <row r="27" spans="1:11" x14ac:dyDescent="0.25">
      <c r="A27" s="15">
        <v>43115</v>
      </c>
      <c r="B27" s="36" t="s">
        <v>339</v>
      </c>
      <c r="C27" s="34">
        <v>206</v>
      </c>
      <c r="D27" s="34">
        <v>194</v>
      </c>
      <c r="E27" s="10" t="s">
        <v>558</v>
      </c>
      <c r="F27" s="23"/>
      <c r="G27" s="22" t="s">
        <v>332</v>
      </c>
      <c r="H27" s="23"/>
      <c r="I27" s="35">
        <v>39992000</v>
      </c>
      <c r="J27" s="35">
        <v>37325867</v>
      </c>
      <c r="K27" s="35">
        <f t="shared" si="0"/>
        <v>2666133</v>
      </c>
    </row>
    <row r="28" spans="1:11" x14ac:dyDescent="0.25">
      <c r="A28" s="15">
        <v>43116</v>
      </c>
      <c r="B28" s="38" t="s">
        <v>444</v>
      </c>
      <c r="C28" s="39">
        <v>218</v>
      </c>
      <c r="D28" s="39">
        <v>220</v>
      </c>
      <c r="E28" s="10" t="s">
        <v>559</v>
      </c>
      <c r="F28" s="40"/>
      <c r="G28" s="41" t="s">
        <v>446</v>
      </c>
      <c r="H28" s="42"/>
      <c r="I28" s="35">
        <v>29400000</v>
      </c>
      <c r="J28" s="35">
        <v>27440000</v>
      </c>
      <c r="K28" s="35">
        <f t="shared" si="0"/>
        <v>1960000</v>
      </c>
    </row>
    <row r="29" spans="1:11" x14ac:dyDescent="0.25">
      <c r="A29" s="15">
        <v>43116</v>
      </c>
      <c r="B29" s="38" t="s">
        <v>445</v>
      </c>
      <c r="C29" s="39">
        <v>224</v>
      </c>
      <c r="D29" s="39">
        <v>222</v>
      </c>
      <c r="E29" s="10" t="s">
        <v>560</v>
      </c>
      <c r="F29" s="40"/>
      <c r="G29" s="41" t="s">
        <v>447</v>
      </c>
      <c r="H29" s="42"/>
      <c r="I29" s="35">
        <v>75200000</v>
      </c>
      <c r="J29" s="35">
        <v>70500000</v>
      </c>
      <c r="K29" s="35">
        <f t="shared" si="0"/>
        <v>4700000</v>
      </c>
    </row>
    <row r="30" spans="1:11" x14ac:dyDescent="0.25">
      <c r="A30" s="15">
        <v>43124</v>
      </c>
      <c r="B30" s="38" t="s">
        <v>607</v>
      </c>
      <c r="C30" s="39">
        <v>475</v>
      </c>
      <c r="D30" s="39">
        <v>462</v>
      </c>
      <c r="E30" s="129" t="s">
        <v>934</v>
      </c>
      <c r="F30" s="40"/>
      <c r="G30" s="41" t="s">
        <v>944</v>
      </c>
      <c r="H30" s="42"/>
      <c r="I30" s="35">
        <v>30624000</v>
      </c>
      <c r="J30" s="35">
        <v>27689200</v>
      </c>
      <c r="K30" s="35">
        <f t="shared" si="0"/>
        <v>2934800</v>
      </c>
    </row>
    <row r="31" spans="1:11" x14ac:dyDescent="0.25">
      <c r="A31" s="15">
        <v>43125</v>
      </c>
      <c r="B31" s="159">
        <v>471</v>
      </c>
      <c r="C31" s="39">
        <v>496</v>
      </c>
      <c r="D31" s="39">
        <v>498</v>
      </c>
      <c r="E31" s="129" t="s">
        <v>935</v>
      </c>
      <c r="F31" s="40"/>
      <c r="G31" s="41" t="s">
        <v>945</v>
      </c>
      <c r="H31" s="42"/>
      <c r="I31" s="35">
        <v>39992000</v>
      </c>
      <c r="J31" s="35">
        <v>35826167</v>
      </c>
      <c r="K31" s="35">
        <f t="shared" si="0"/>
        <v>4165833</v>
      </c>
    </row>
    <row r="32" spans="1:11" x14ac:dyDescent="0.25">
      <c r="A32" s="15">
        <v>43125</v>
      </c>
      <c r="B32" s="159">
        <v>416</v>
      </c>
      <c r="C32" s="39">
        <v>543</v>
      </c>
      <c r="D32" s="39">
        <v>512</v>
      </c>
      <c r="E32" s="129" t="s">
        <v>936</v>
      </c>
      <c r="F32" s="40"/>
      <c r="G32" s="41" t="s">
        <v>946</v>
      </c>
      <c r="H32" s="42"/>
      <c r="I32" s="35">
        <v>56000000</v>
      </c>
      <c r="J32" s="35">
        <v>49466667</v>
      </c>
      <c r="K32" s="35">
        <f t="shared" si="0"/>
        <v>6533333</v>
      </c>
    </row>
    <row r="33" spans="1:11" x14ac:dyDescent="0.25">
      <c r="A33" s="15">
        <v>43125</v>
      </c>
      <c r="B33" s="159">
        <v>507</v>
      </c>
      <c r="C33" s="39">
        <v>528</v>
      </c>
      <c r="D33" s="39">
        <v>516</v>
      </c>
      <c r="E33" s="129" t="s">
        <v>937</v>
      </c>
      <c r="F33" s="40"/>
      <c r="G33" s="41" t="s">
        <v>947</v>
      </c>
      <c r="H33" s="42"/>
      <c r="I33" s="35">
        <v>56000000</v>
      </c>
      <c r="J33" s="35">
        <v>49466667</v>
      </c>
      <c r="K33" s="35">
        <f t="shared" si="0"/>
        <v>6533333</v>
      </c>
    </row>
    <row r="34" spans="1:11" x14ac:dyDescent="0.25">
      <c r="A34" s="15">
        <v>43126</v>
      </c>
      <c r="B34" s="159">
        <v>497</v>
      </c>
      <c r="C34" s="39">
        <v>497</v>
      </c>
      <c r="D34" s="39">
        <v>525</v>
      </c>
      <c r="E34" s="129" t="s">
        <v>938</v>
      </c>
      <c r="F34" s="40"/>
      <c r="G34" s="41" t="s">
        <v>948</v>
      </c>
      <c r="H34" s="42"/>
      <c r="I34" s="35">
        <v>48000000</v>
      </c>
      <c r="J34" s="35">
        <v>42400000</v>
      </c>
      <c r="K34" s="35">
        <f t="shared" si="0"/>
        <v>5600000</v>
      </c>
    </row>
    <row r="35" spans="1:11" x14ac:dyDescent="0.25">
      <c r="A35" s="15">
        <v>43126</v>
      </c>
      <c r="B35" s="159">
        <v>520</v>
      </c>
      <c r="C35" s="39">
        <v>545</v>
      </c>
      <c r="D35" s="39">
        <v>533</v>
      </c>
      <c r="E35" s="129" t="s">
        <v>939</v>
      </c>
      <c r="F35" s="40"/>
      <c r="G35" s="41" t="s">
        <v>949</v>
      </c>
      <c r="H35" s="42"/>
      <c r="I35" s="35">
        <v>42800000</v>
      </c>
      <c r="J35" s="35">
        <v>37806667</v>
      </c>
      <c r="K35" s="35">
        <f t="shared" si="0"/>
        <v>4993333</v>
      </c>
    </row>
    <row r="36" spans="1:11" x14ac:dyDescent="0.25">
      <c r="A36" s="15">
        <v>43126</v>
      </c>
      <c r="B36" s="159">
        <v>532</v>
      </c>
      <c r="C36" s="39">
        <v>527</v>
      </c>
      <c r="D36" s="39">
        <v>541</v>
      </c>
      <c r="E36" s="129" t="s">
        <v>940</v>
      </c>
      <c r="F36" s="40"/>
      <c r="G36" s="41" t="s">
        <v>950</v>
      </c>
      <c r="H36" s="42"/>
      <c r="I36" s="35">
        <v>27600000</v>
      </c>
      <c r="J36" s="35">
        <v>24150000</v>
      </c>
      <c r="K36" s="35">
        <f t="shared" si="0"/>
        <v>3450000</v>
      </c>
    </row>
    <row r="37" spans="1:11" x14ac:dyDescent="0.25">
      <c r="A37" s="15">
        <v>43126</v>
      </c>
      <c r="B37" s="159">
        <v>509</v>
      </c>
      <c r="C37" s="39">
        <v>526</v>
      </c>
      <c r="D37" s="39">
        <v>578</v>
      </c>
      <c r="E37" s="129" t="s">
        <v>941</v>
      </c>
      <c r="F37" s="40"/>
      <c r="G37" s="41" t="s">
        <v>951</v>
      </c>
      <c r="H37" s="42"/>
      <c r="I37" s="35">
        <v>39992000</v>
      </c>
      <c r="J37" s="35">
        <v>35159633</v>
      </c>
      <c r="K37" s="35">
        <f t="shared" si="0"/>
        <v>4832367</v>
      </c>
    </row>
    <row r="38" spans="1:11" x14ac:dyDescent="0.25">
      <c r="A38" s="15">
        <v>43126</v>
      </c>
      <c r="B38" s="159">
        <v>561</v>
      </c>
      <c r="C38" s="39">
        <v>579</v>
      </c>
      <c r="D38" s="39">
        <v>591</v>
      </c>
      <c r="E38" s="129" t="s">
        <v>942</v>
      </c>
      <c r="F38" s="40"/>
      <c r="G38" s="41" t="s">
        <v>952</v>
      </c>
      <c r="H38" s="42"/>
      <c r="I38" s="35">
        <v>56000000</v>
      </c>
      <c r="J38" s="35">
        <v>49466667</v>
      </c>
      <c r="K38" s="35">
        <f t="shared" si="0"/>
        <v>6533333</v>
      </c>
    </row>
    <row r="39" spans="1:11" x14ac:dyDescent="0.25">
      <c r="A39" s="15">
        <v>43146</v>
      </c>
      <c r="B39" s="159" t="s">
        <v>1280</v>
      </c>
      <c r="C39" s="39">
        <v>705</v>
      </c>
      <c r="D39" s="39">
        <v>697</v>
      </c>
      <c r="E39" s="129" t="s">
        <v>1271</v>
      </c>
      <c r="F39" s="40"/>
      <c r="G39" s="41" t="s">
        <v>1281</v>
      </c>
      <c r="H39" s="42"/>
      <c r="I39" s="35">
        <v>344207017</v>
      </c>
      <c r="J39" s="35">
        <v>344207017</v>
      </c>
      <c r="K39" s="35">
        <f t="shared" si="0"/>
        <v>0</v>
      </c>
    </row>
    <row r="40" spans="1:11" x14ac:dyDescent="0.25">
      <c r="A40" s="15">
        <v>43171</v>
      </c>
      <c r="B40" s="159" t="s">
        <v>1300</v>
      </c>
      <c r="C40" s="39">
        <v>734</v>
      </c>
      <c r="D40" s="39">
        <v>751</v>
      </c>
      <c r="E40" s="129" t="s">
        <v>1301</v>
      </c>
      <c r="F40" s="40"/>
      <c r="G40" s="166" t="s">
        <v>1302</v>
      </c>
      <c r="H40" s="42"/>
      <c r="I40" s="35">
        <v>214573660</v>
      </c>
      <c r="J40" s="35">
        <v>33258982</v>
      </c>
      <c r="K40" s="35">
        <f t="shared" si="0"/>
        <v>181314678</v>
      </c>
    </row>
    <row r="41" spans="1:11" x14ac:dyDescent="0.25">
      <c r="A41" s="15">
        <v>43223</v>
      </c>
      <c r="B41" s="159" t="s">
        <v>1339</v>
      </c>
      <c r="C41" s="39">
        <v>745</v>
      </c>
      <c r="D41" s="39">
        <v>814</v>
      </c>
      <c r="E41" s="129" t="s">
        <v>1340</v>
      </c>
      <c r="F41" s="40"/>
      <c r="G41" s="166" t="s">
        <v>1341</v>
      </c>
      <c r="H41" s="42"/>
      <c r="I41" s="35">
        <v>37111120</v>
      </c>
      <c r="J41" s="35">
        <v>37111120</v>
      </c>
      <c r="K41" s="35">
        <f t="shared" si="0"/>
        <v>0</v>
      </c>
    </row>
    <row r="42" spans="1:11" x14ac:dyDescent="0.25">
      <c r="A42" s="15">
        <v>43236</v>
      </c>
      <c r="B42" s="159" t="s">
        <v>1348</v>
      </c>
      <c r="C42" s="39">
        <v>779</v>
      </c>
      <c r="D42" s="39">
        <v>827</v>
      </c>
      <c r="E42" s="129" t="s">
        <v>1342</v>
      </c>
      <c r="F42" s="40"/>
      <c r="G42" s="174" t="s">
        <v>1281</v>
      </c>
      <c r="H42" s="42"/>
      <c r="I42" s="35">
        <v>143657710</v>
      </c>
      <c r="J42" s="35">
        <v>143657710</v>
      </c>
      <c r="K42" s="35">
        <f t="shared" si="0"/>
        <v>0</v>
      </c>
    </row>
    <row r="43" spans="1:11" x14ac:dyDescent="0.25">
      <c r="A43" s="15">
        <v>43249</v>
      </c>
      <c r="B43" s="159" t="s">
        <v>1280</v>
      </c>
      <c r="C43" s="39">
        <v>791</v>
      </c>
      <c r="D43" s="39">
        <v>842</v>
      </c>
      <c r="E43" s="129" t="s">
        <v>1362</v>
      </c>
      <c r="F43" s="40"/>
      <c r="G43" s="177" t="s">
        <v>1363</v>
      </c>
      <c r="H43" s="42"/>
      <c r="I43" s="35">
        <v>112480578</v>
      </c>
      <c r="J43" s="35">
        <v>0</v>
      </c>
      <c r="K43" s="35">
        <f t="shared" si="0"/>
        <v>112480578</v>
      </c>
    </row>
    <row r="44" spans="1:11" x14ac:dyDescent="0.25">
      <c r="A44" s="15">
        <v>43249</v>
      </c>
      <c r="B44" s="179">
        <v>682</v>
      </c>
      <c r="C44" s="39">
        <v>791</v>
      </c>
      <c r="D44" s="39">
        <v>843</v>
      </c>
      <c r="E44" s="129" t="s">
        <v>1362</v>
      </c>
      <c r="F44" s="40"/>
      <c r="G44" s="177" t="s">
        <v>1364</v>
      </c>
      <c r="H44" s="42"/>
      <c r="I44" s="35">
        <v>119542966</v>
      </c>
      <c r="J44" s="35">
        <v>119542966</v>
      </c>
      <c r="K44" s="35">
        <f t="shared" si="0"/>
        <v>0</v>
      </c>
    </row>
    <row r="45" spans="1:11" x14ac:dyDescent="0.25">
      <c r="A45" s="15">
        <v>43249</v>
      </c>
      <c r="B45" s="179">
        <v>683</v>
      </c>
      <c r="C45" s="39">
        <v>791</v>
      </c>
      <c r="D45" s="39">
        <v>844</v>
      </c>
      <c r="E45" s="129" t="s">
        <v>1362</v>
      </c>
      <c r="F45" s="40"/>
      <c r="G45" s="177" t="s">
        <v>1365</v>
      </c>
      <c r="H45" s="42"/>
      <c r="I45" s="35">
        <v>16832899</v>
      </c>
      <c r="J45" s="35">
        <v>16832899</v>
      </c>
      <c r="K45" s="35">
        <f t="shared" si="0"/>
        <v>0</v>
      </c>
    </row>
    <row r="46" spans="1:11" x14ac:dyDescent="0.25">
      <c r="A46" s="15">
        <v>43249</v>
      </c>
      <c r="B46" s="179">
        <v>684</v>
      </c>
      <c r="C46" s="39">
        <v>791</v>
      </c>
      <c r="D46" s="39">
        <v>845</v>
      </c>
      <c r="E46" s="129" t="s">
        <v>1362</v>
      </c>
      <c r="F46" s="40"/>
      <c r="G46" s="178" t="s">
        <v>1365</v>
      </c>
      <c r="H46" s="42"/>
      <c r="I46" s="35">
        <v>11273600</v>
      </c>
      <c r="J46" s="35">
        <v>11273600</v>
      </c>
      <c r="K46" s="35">
        <f t="shared" si="0"/>
        <v>0</v>
      </c>
    </row>
    <row r="47" spans="1:11" x14ac:dyDescent="0.25">
      <c r="A47" s="15">
        <v>43269</v>
      </c>
      <c r="B47" s="179" t="s">
        <v>1300</v>
      </c>
      <c r="C47" s="39">
        <v>813</v>
      </c>
      <c r="D47" s="39">
        <v>875</v>
      </c>
      <c r="E47" s="129" t="s">
        <v>1386</v>
      </c>
      <c r="F47" s="40"/>
      <c r="G47" s="182" t="s">
        <v>1302</v>
      </c>
      <c r="H47" s="42"/>
      <c r="I47" s="35">
        <v>18076100</v>
      </c>
      <c r="J47" s="35">
        <v>0</v>
      </c>
      <c r="K47" s="35">
        <f t="shared" si="0"/>
        <v>18076100</v>
      </c>
    </row>
    <row r="48" spans="1:11" x14ac:dyDescent="0.25">
      <c r="A48" s="15">
        <v>43271</v>
      </c>
      <c r="B48" s="179">
        <v>688</v>
      </c>
      <c r="C48" s="39">
        <v>791</v>
      </c>
      <c r="D48" s="39">
        <v>879</v>
      </c>
      <c r="E48" s="129" t="s">
        <v>1362</v>
      </c>
      <c r="F48" s="40"/>
      <c r="G48" s="182" t="s">
        <v>1387</v>
      </c>
      <c r="H48" s="42"/>
      <c r="I48" s="35">
        <v>3997000</v>
      </c>
      <c r="J48" s="35">
        <v>3997000</v>
      </c>
      <c r="K48" s="35">
        <f t="shared" si="0"/>
        <v>0</v>
      </c>
    </row>
    <row r="49" spans="1:11" x14ac:dyDescent="0.25">
      <c r="A49" s="15">
        <v>43298</v>
      </c>
      <c r="B49" s="179" t="s">
        <v>1376</v>
      </c>
      <c r="C49" s="39">
        <v>780</v>
      </c>
      <c r="D49" s="39">
        <v>920</v>
      </c>
      <c r="E49" s="129" t="s">
        <v>1349</v>
      </c>
      <c r="F49" s="40"/>
      <c r="G49" s="186" t="s">
        <v>1423</v>
      </c>
      <c r="H49" s="42"/>
      <c r="I49" s="35">
        <v>99508800</v>
      </c>
      <c r="J49" s="35">
        <v>99508800</v>
      </c>
      <c r="K49" s="35">
        <f t="shared" si="0"/>
        <v>0</v>
      </c>
    </row>
    <row r="50" spans="1:11" x14ac:dyDescent="0.25">
      <c r="A50" s="15">
        <v>43306</v>
      </c>
      <c r="B50" s="179" t="s">
        <v>1434</v>
      </c>
      <c r="C50" s="39">
        <v>792</v>
      </c>
      <c r="D50" s="39">
        <v>939</v>
      </c>
      <c r="E50" s="129" t="s">
        <v>1366</v>
      </c>
      <c r="F50" s="40"/>
      <c r="G50" s="187" t="s">
        <v>1435</v>
      </c>
      <c r="H50" s="42"/>
      <c r="I50" s="35">
        <v>22272923</v>
      </c>
      <c r="J50" s="35">
        <v>0</v>
      </c>
      <c r="K50" s="35">
        <f t="shared" si="0"/>
        <v>22272923</v>
      </c>
    </row>
    <row r="51" spans="1:11" x14ac:dyDescent="0.25">
      <c r="A51" s="15">
        <v>43308</v>
      </c>
      <c r="B51" s="179" t="s">
        <v>1440</v>
      </c>
      <c r="C51" s="39">
        <v>781</v>
      </c>
      <c r="D51" s="39">
        <v>950</v>
      </c>
      <c r="E51" s="129" t="s">
        <v>1441</v>
      </c>
      <c r="F51" s="40"/>
      <c r="G51" s="188" t="s">
        <v>1302</v>
      </c>
      <c r="H51" s="42"/>
      <c r="I51" s="35">
        <v>896483767</v>
      </c>
      <c r="J51" s="35">
        <v>0</v>
      </c>
      <c r="K51" s="35">
        <f t="shared" si="0"/>
        <v>896483767</v>
      </c>
    </row>
    <row r="52" spans="1:11" x14ac:dyDescent="0.25">
      <c r="A52" s="15">
        <v>43353</v>
      </c>
      <c r="B52" s="179" t="s">
        <v>333</v>
      </c>
      <c r="C52" s="39">
        <v>1048</v>
      </c>
      <c r="D52" s="39">
        <v>1117</v>
      </c>
      <c r="E52" s="129" t="s">
        <v>1737</v>
      </c>
      <c r="F52" s="40"/>
      <c r="G52" s="195" t="s">
        <v>326</v>
      </c>
      <c r="H52" s="42"/>
      <c r="I52" s="35">
        <v>19358333</v>
      </c>
      <c r="J52" s="35">
        <v>0</v>
      </c>
      <c r="K52" s="35">
        <f t="shared" si="0"/>
        <v>19358333</v>
      </c>
    </row>
    <row r="53" spans="1:11" x14ac:dyDescent="0.25">
      <c r="A53" s="15">
        <v>43357</v>
      </c>
      <c r="B53" s="198">
        <v>179</v>
      </c>
      <c r="C53" s="39">
        <v>1280</v>
      </c>
      <c r="D53" s="39">
        <v>1281</v>
      </c>
      <c r="E53" s="129" t="s">
        <v>1738</v>
      </c>
      <c r="F53" s="40"/>
      <c r="G53" s="196" t="s">
        <v>332</v>
      </c>
      <c r="H53" s="42"/>
      <c r="I53" s="35">
        <v>15830167</v>
      </c>
      <c r="J53" s="35">
        <v>0</v>
      </c>
      <c r="K53" s="35">
        <f t="shared" si="0"/>
        <v>15830167</v>
      </c>
    </row>
    <row r="54" spans="1:11" x14ac:dyDescent="0.25">
      <c r="A54" s="15">
        <v>43357</v>
      </c>
      <c r="B54" s="198">
        <v>178</v>
      </c>
      <c r="C54" s="39">
        <v>1281</v>
      </c>
      <c r="D54" s="39">
        <v>1282</v>
      </c>
      <c r="E54" s="129" t="s">
        <v>1739</v>
      </c>
      <c r="F54" s="40"/>
      <c r="G54" s="196" t="s">
        <v>330</v>
      </c>
      <c r="H54" s="42"/>
      <c r="I54" s="35">
        <v>15120000</v>
      </c>
      <c r="J54" s="35">
        <v>0</v>
      </c>
      <c r="K54" s="35">
        <f t="shared" si="0"/>
        <v>15120000</v>
      </c>
    </row>
    <row r="55" spans="1:11" x14ac:dyDescent="0.25">
      <c r="A55" s="15">
        <v>43357</v>
      </c>
      <c r="B55" s="198">
        <v>192</v>
      </c>
      <c r="C55" s="39">
        <v>1282</v>
      </c>
      <c r="D55" s="39">
        <v>1283</v>
      </c>
      <c r="E55" s="129" t="s">
        <v>1740</v>
      </c>
      <c r="F55" s="40"/>
      <c r="G55" s="196" t="s">
        <v>331</v>
      </c>
      <c r="H55" s="42"/>
      <c r="I55" s="35">
        <v>10720000</v>
      </c>
      <c r="J55" s="35">
        <v>0</v>
      </c>
      <c r="K55" s="35">
        <f t="shared" si="0"/>
        <v>10720000</v>
      </c>
    </row>
    <row r="56" spans="1:11" x14ac:dyDescent="0.25">
      <c r="A56" s="15">
        <v>43357</v>
      </c>
      <c r="B56" s="198">
        <v>217</v>
      </c>
      <c r="C56" s="39">
        <v>1283</v>
      </c>
      <c r="D56" s="39">
        <v>1303</v>
      </c>
      <c r="E56" s="129" t="s">
        <v>2001</v>
      </c>
      <c r="F56" s="40"/>
      <c r="G56" s="196" t="s">
        <v>446</v>
      </c>
      <c r="H56" s="42"/>
      <c r="I56" s="35">
        <v>11637500</v>
      </c>
      <c r="J56" s="35">
        <v>0</v>
      </c>
      <c r="K56" s="35">
        <f t="shared" si="0"/>
        <v>11637500</v>
      </c>
    </row>
    <row r="57" spans="1:11" x14ac:dyDescent="0.25">
      <c r="A57" s="15">
        <v>43357</v>
      </c>
      <c r="B57" s="198">
        <v>195</v>
      </c>
      <c r="C57" s="39">
        <v>1305</v>
      </c>
      <c r="D57" s="39">
        <v>1310</v>
      </c>
      <c r="E57" s="129" t="s">
        <v>2002</v>
      </c>
      <c r="F57" s="40"/>
      <c r="G57" s="196" t="s">
        <v>447</v>
      </c>
      <c r="H57" s="42"/>
      <c r="I57" s="35">
        <v>4700000</v>
      </c>
      <c r="J57" s="35">
        <v>0</v>
      </c>
      <c r="K57" s="35">
        <f t="shared" si="0"/>
        <v>4700000</v>
      </c>
    </row>
    <row r="58" spans="1:11" x14ac:dyDescent="0.25">
      <c r="A58" s="15">
        <v>43360</v>
      </c>
      <c r="B58" s="198">
        <v>507</v>
      </c>
      <c r="C58" s="39">
        <v>1299</v>
      </c>
      <c r="D58" s="39">
        <v>1328</v>
      </c>
      <c r="E58" s="129" t="s">
        <v>2003</v>
      </c>
      <c r="F58" s="40"/>
      <c r="G58" s="196" t="s">
        <v>947</v>
      </c>
      <c r="H58" s="42"/>
      <c r="I58" s="35">
        <v>19366667</v>
      </c>
      <c r="J58" s="35">
        <v>0</v>
      </c>
      <c r="K58" s="35">
        <f t="shared" si="0"/>
        <v>19366667</v>
      </c>
    </row>
    <row r="59" spans="1:11" x14ac:dyDescent="0.25">
      <c r="A59" s="15">
        <v>43360</v>
      </c>
      <c r="B59" s="198">
        <v>520</v>
      </c>
      <c r="C59" s="39">
        <v>1304</v>
      </c>
      <c r="D59" s="39">
        <v>1329</v>
      </c>
      <c r="E59" s="129" t="s">
        <v>2004</v>
      </c>
      <c r="F59" s="40"/>
      <c r="G59" s="196" t="s">
        <v>949</v>
      </c>
      <c r="H59" s="42"/>
      <c r="I59" s="35">
        <v>14801667</v>
      </c>
      <c r="J59" s="35">
        <v>0</v>
      </c>
      <c r="K59" s="35">
        <f t="shared" si="0"/>
        <v>14801667</v>
      </c>
    </row>
    <row r="60" spans="1:11" x14ac:dyDescent="0.25">
      <c r="A60" s="15">
        <v>43361</v>
      </c>
      <c r="B60" s="198">
        <v>471</v>
      </c>
      <c r="C60" s="39">
        <v>1300</v>
      </c>
      <c r="D60" s="39">
        <v>1369</v>
      </c>
      <c r="E60" s="129" t="s">
        <v>2005</v>
      </c>
      <c r="F60" s="40"/>
      <c r="G60" s="196" t="s">
        <v>945</v>
      </c>
      <c r="H60" s="42"/>
      <c r="I60" s="35">
        <v>14330467</v>
      </c>
      <c r="J60" s="35">
        <v>0</v>
      </c>
      <c r="K60" s="35">
        <f t="shared" si="0"/>
        <v>14330467</v>
      </c>
    </row>
    <row r="61" spans="1:11" x14ac:dyDescent="0.25">
      <c r="A61" s="15">
        <v>43362</v>
      </c>
      <c r="B61" s="198">
        <v>416</v>
      </c>
      <c r="C61" s="39">
        <v>1303</v>
      </c>
      <c r="D61" s="39">
        <v>1408</v>
      </c>
      <c r="E61" s="129" t="s">
        <v>2006</v>
      </c>
      <c r="F61" s="40"/>
      <c r="G61" s="196" t="s">
        <v>946</v>
      </c>
      <c r="H61" s="42"/>
      <c r="I61" s="35">
        <v>19366667</v>
      </c>
      <c r="J61" s="35">
        <v>0</v>
      </c>
      <c r="K61" s="35">
        <f t="shared" si="0"/>
        <v>19366667</v>
      </c>
    </row>
    <row r="62" spans="1:11" x14ac:dyDescent="0.25">
      <c r="A62" s="15">
        <v>43362</v>
      </c>
      <c r="B62" s="198">
        <v>455</v>
      </c>
      <c r="C62" s="39">
        <v>1302</v>
      </c>
      <c r="D62" s="39">
        <v>1409</v>
      </c>
      <c r="E62" s="129" t="s">
        <v>2007</v>
      </c>
      <c r="F62" s="40"/>
      <c r="G62" s="195" t="s">
        <v>944</v>
      </c>
      <c r="H62" s="42"/>
      <c r="I62" s="35">
        <v>11228800</v>
      </c>
      <c r="J62" s="35">
        <v>0</v>
      </c>
      <c r="K62" s="35">
        <f t="shared" si="0"/>
        <v>11228800</v>
      </c>
    </row>
    <row r="63" spans="1:11" x14ac:dyDescent="0.25">
      <c r="A63" s="15">
        <v>43364</v>
      </c>
      <c r="B63" s="179" t="s">
        <v>2037</v>
      </c>
      <c r="C63" s="39">
        <v>900</v>
      </c>
      <c r="D63" s="39">
        <v>1470</v>
      </c>
      <c r="E63" s="129" t="s">
        <v>2038</v>
      </c>
      <c r="F63" s="40"/>
      <c r="G63" s="195" t="s">
        <v>2039</v>
      </c>
      <c r="H63" s="42"/>
      <c r="I63" s="35">
        <v>396020533</v>
      </c>
      <c r="J63" s="35">
        <v>0</v>
      </c>
      <c r="K63" s="35">
        <f t="shared" si="0"/>
        <v>396020533</v>
      </c>
    </row>
    <row r="64" spans="1:11" x14ac:dyDescent="0.25">
      <c r="A64" s="15">
        <v>43371</v>
      </c>
      <c r="B64" s="179" t="s">
        <v>2061</v>
      </c>
      <c r="C64" s="39">
        <v>1357</v>
      </c>
      <c r="D64" s="39">
        <v>1499</v>
      </c>
      <c r="E64" s="129" t="s">
        <v>2062</v>
      </c>
      <c r="F64" s="40"/>
      <c r="G64" s="202" t="s">
        <v>2063</v>
      </c>
      <c r="H64" s="42"/>
      <c r="I64" s="35">
        <v>14997000</v>
      </c>
      <c r="J64" s="35">
        <v>0</v>
      </c>
      <c r="K64" s="35">
        <f t="shared" si="0"/>
        <v>14997000</v>
      </c>
    </row>
    <row r="65" spans="1:11" x14ac:dyDescent="0.25">
      <c r="A65" s="15"/>
      <c r="B65" s="179"/>
      <c r="C65" s="39"/>
      <c r="D65" s="39"/>
      <c r="E65" s="129"/>
      <c r="F65" s="40"/>
      <c r="G65" s="202"/>
      <c r="H65" s="42"/>
      <c r="I65" s="35"/>
      <c r="J65" s="35"/>
      <c r="K65" s="35"/>
    </row>
    <row r="66" spans="1:11" x14ac:dyDescent="0.25">
      <c r="A66" s="15"/>
      <c r="B66" s="179"/>
      <c r="C66" s="39"/>
      <c r="D66" s="39"/>
      <c r="E66" s="129"/>
      <c r="F66" s="40"/>
      <c r="G66" s="187"/>
      <c r="H66" s="42"/>
      <c r="I66" s="35"/>
      <c r="J66" s="35"/>
      <c r="K66" s="35"/>
    </row>
    <row r="67" spans="1:11" ht="12.75" customHeight="1" x14ac:dyDescent="0.25">
      <c r="A67" s="15"/>
      <c r="B67" s="7"/>
      <c r="C67" s="7"/>
      <c r="D67" s="7"/>
      <c r="E67" s="10"/>
      <c r="F67" s="16"/>
      <c r="G67" s="10"/>
      <c r="H67" s="16"/>
      <c r="I67" s="43"/>
      <c r="J67" s="43"/>
      <c r="K67" s="43"/>
    </row>
    <row r="68" spans="1:11" x14ac:dyDescent="0.25">
      <c r="A68" s="25"/>
      <c r="B68" s="26"/>
      <c r="C68" s="26"/>
      <c r="D68" s="26"/>
      <c r="E68" s="26"/>
      <c r="F68" s="26"/>
      <c r="G68" s="203" t="s">
        <v>22</v>
      </c>
      <c r="H68" s="204"/>
      <c r="I68" s="44">
        <f>SUM(I20:I67)</f>
        <v>3386037861</v>
      </c>
      <c r="J68" s="44">
        <f>SUM(J20:J67)</f>
        <v>1504542049</v>
      </c>
      <c r="K68" s="44">
        <f>SUM(K20:K67)</f>
        <v>1881495812</v>
      </c>
    </row>
    <row r="69" spans="1:11" ht="12.75" customHeight="1" x14ac:dyDescent="0.25">
      <c r="A69" s="25"/>
      <c r="B69" s="26"/>
      <c r="C69" s="26"/>
      <c r="D69" s="26"/>
      <c r="E69" s="26"/>
      <c r="F69" s="26"/>
      <c r="G69" s="26"/>
      <c r="H69" s="26"/>
      <c r="I69" s="30"/>
      <c r="J69" s="30"/>
      <c r="K69" s="31"/>
    </row>
    <row r="70" spans="1:11" ht="24.95" customHeight="1" x14ac:dyDescent="0.25">
      <c r="A70" s="149" t="s">
        <v>29</v>
      </c>
      <c r="B70" s="150" t="s">
        <v>23</v>
      </c>
      <c r="C70" s="149" t="s">
        <v>9</v>
      </c>
      <c r="D70" s="151" t="s">
        <v>0</v>
      </c>
      <c r="E70" s="149" t="s">
        <v>18</v>
      </c>
      <c r="F70" s="149" t="s">
        <v>25</v>
      </c>
      <c r="G70" s="149" t="s">
        <v>19</v>
      </c>
      <c r="H70" s="149" t="s">
        <v>30</v>
      </c>
      <c r="I70" s="149" t="s">
        <v>15</v>
      </c>
      <c r="J70" s="149" t="s">
        <v>31</v>
      </c>
      <c r="K70" s="149" t="s">
        <v>6</v>
      </c>
    </row>
    <row r="71" spans="1:11" ht="24.95" customHeight="1" x14ac:dyDescent="0.25">
      <c r="A71" s="152">
        <v>5300000000</v>
      </c>
      <c r="B71" s="152"/>
      <c r="C71" s="152">
        <v>0</v>
      </c>
      <c r="D71" s="153">
        <f>+A71+B71-C71</f>
        <v>5300000000</v>
      </c>
      <c r="E71" s="153">
        <f>+I68</f>
        <v>3386037861</v>
      </c>
      <c r="F71" s="154">
        <f>+E71/D71</f>
        <v>0.6388750681132076</v>
      </c>
      <c r="G71" s="153">
        <f>+I16</f>
        <v>227883662</v>
      </c>
      <c r="H71" s="153">
        <f>+D71-E71-G71</f>
        <v>1686078477</v>
      </c>
      <c r="I71" s="153">
        <f>+J68</f>
        <v>1504542049</v>
      </c>
      <c r="J71" s="154">
        <f>+I71/D71</f>
        <v>0.28387585830188677</v>
      </c>
      <c r="K71" s="153">
        <f>+K68</f>
        <v>1881495812</v>
      </c>
    </row>
    <row r="72" spans="1:11" x14ac:dyDescent="0.25">
      <c r="A72" s="155">
        <v>1</v>
      </c>
      <c r="B72" s="155">
        <v>2</v>
      </c>
      <c r="C72" s="155">
        <v>3</v>
      </c>
      <c r="D72" s="155" t="s">
        <v>5</v>
      </c>
      <c r="E72" s="155">
        <v>5</v>
      </c>
      <c r="F72" s="155" t="s">
        <v>21</v>
      </c>
      <c r="G72" s="155">
        <v>7</v>
      </c>
      <c r="H72" s="155" t="s">
        <v>12</v>
      </c>
      <c r="I72" s="155">
        <v>9</v>
      </c>
      <c r="J72" s="155" t="s">
        <v>33</v>
      </c>
      <c r="K72" s="155" t="s">
        <v>34</v>
      </c>
    </row>
  </sheetData>
  <mergeCells count="16">
    <mergeCell ref="A6:A7"/>
    <mergeCell ref="B6:B7"/>
    <mergeCell ref="D6:D7"/>
    <mergeCell ref="E6:H6"/>
    <mergeCell ref="A18:A19"/>
    <mergeCell ref="E18:H18"/>
    <mergeCell ref="I6:I7"/>
    <mergeCell ref="J6:K7"/>
    <mergeCell ref="E7:H7"/>
    <mergeCell ref="G68:H68"/>
    <mergeCell ref="G16:H16"/>
    <mergeCell ref="B9:C9"/>
    <mergeCell ref="I18:I19"/>
    <mergeCell ref="J18:J19"/>
    <mergeCell ref="E19:F19"/>
    <mergeCell ref="G19:H19"/>
  </mergeCells>
  <printOptions horizontalCentered="1" verticalCentered="1"/>
  <pageMargins left="0.19685039370078741" right="0.19685039370078741" top="0.19685039370078741" bottom="0.39370078740157483" header="0" footer="0"/>
  <pageSetup scale="80" orientation="landscape" horizontalDpi="4294967293" verticalDpi="0" r:id="rId1"/>
  <headerFooter>
    <oddHeader>&amp;R&amp;D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463"/>
  <sheetViews>
    <sheetView topLeftCell="A440" zoomScaleNormal="100" workbookViewId="0">
      <selection activeCell="O23" sqref="O23"/>
    </sheetView>
  </sheetViews>
  <sheetFormatPr baseColWidth="10" defaultRowHeight="15" x14ac:dyDescent="0.25"/>
  <cols>
    <col min="1" max="4" width="14.7109375" style="3" customWidth="1"/>
    <col min="5" max="5" width="15.7109375" style="3" customWidth="1"/>
    <col min="6" max="6" width="14.7109375" style="3" customWidth="1"/>
    <col min="7" max="11" width="15.7109375" style="3" customWidth="1"/>
    <col min="12" max="16384" width="11.42578125" style="3"/>
  </cols>
  <sheetData>
    <row r="1" spans="1:11" ht="12.75" customHeight="1" x14ac:dyDescent="0.25">
      <c r="A1" s="1" t="s">
        <v>32</v>
      </c>
      <c r="B1" s="1"/>
      <c r="C1" s="1"/>
      <c r="D1" s="1"/>
      <c r="E1" s="2"/>
      <c r="F1" s="1"/>
      <c r="G1" s="2"/>
      <c r="H1" s="2"/>
      <c r="I1" s="2"/>
      <c r="J1" s="2"/>
      <c r="K1" s="2"/>
    </row>
    <row r="2" spans="1:11" ht="12.75" customHeight="1" x14ac:dyDescent="0.25">
      <c r="A2" s="2"/>
      <c r="B2" s="2"/>
      <c r="C2" s="2"/>
      <c r="D2" s="2"/>
      <c r="E2" s="2"/>
      <c r="F2" s="2"/>
      <c r="G2" s="2"/>
      <c r="H2" s="2"/>
      <c r="I2" s="2"/>
      <c r="J2" s="2"/>
      <c r="K2" s="4"/>
    </row>
    <row r="3" spans="1:11" ht="15" customHeight="1" x14ac:dyDescent="0.25">
      <c r="A3" s="142">
        <v>1094</v>
      </c>
      <c r="B3" s="143" t="s">
        <v>48</v>
      </c>
      <c r="C3" s="144"/>
      <c r="D3" s="144"/>
      <c r="E3" s="145"/>
      <c r="F3" s="146"/>
      <c r="G3" s="146"/>
      <c r="H3" s="146"/>
      <c r="I3" s="146"/>
      <c r="J3" s="147"/>
      <c r="K3" s="147"/>
    </row>
    <row r="4" spans="1:11" ht="15" customHeight="1" x14ac:dyDescent="0.25">
      <c r="A4" s="142" t="s">
        <v>47</v>
      </c>
      <c r="B4" s="143" t="s">
        <v>49</v>
      </c>
      <c r="C4" s="144"/>
      <c r="D4" s="144"/>
      <c r="E4" s="145"/>
      <c r="F4" s="146"/>
      <c r="G4" s="146"/>
      <c r="H4" s="146"/>
      <c r="I4" s="146"/>
      <c r="J4" s="147"/>
      <c r="K4" s="147" t="s">
        <v>1965</v>
      </c>
    </row>
    <row r="5" spans="1:11" ht="12.75" customHeight="1" x14ac:dyDescent="0.25">
      <c r="A5" s="5"/>
      <c r="B5" s="5"/>
      <c r="C5" s="5"/>
      <c r="D5" s="5"/>
      <c r="E5" s="5"/>
      <c r="F5" s="5"/>
      <c r="G5" s="5"/>
      <c r="H5" s="5"/>
      <c r="I5" s="5"/>
      <c r="J5" s="5"/>
      <c r="K5" s="6"/>
    </row>
    <row r="6" spans="1:11" x14ac:dyDescent="0.25">
      <c r="A6" s="205" t="s">
        <v>7</v>
      </c>
      <c r="B6" s="210" t="s">
        <v>35</v>
      </c>
      <c r="C6" s="49"/>
      <c r="D6" s="205" t="s">
        <v>20</v>
      </c>
      <c r="E6" s="207" t="s">
        <v>19</v>
      </c>
      <c r="F6" s="208"/>
      <c r="G6" s="208"/>
      <c r="H6" s="209"/>
      <c r="I6" s="205" t="s">
        <v>10</v>
      </c>
      <c r="J6" s="212" t="s">
        <v>28</v>
      </c>
      <c r="K6" s="213"/>
    </row>
    <row r="7" spans="1:11" x14ac:dyDescent="0.25">
      <c r="A7" s="206"/>
      <c r="B7" s="211"/>
      <c r="C7" s="50"/>
      <c r="D7" s="206"/>
      <c r="E7" s="207" t="s">
        <v>4</v>
      </c>
      <c r="F7" s="208"/>
      <c r="G7" s="208"/>
      <c r="H7" s="209"/>
      <c r="I7" s="206"/>
      <c r="J7" s="214"/>
      <c r="K7" s="215"/>
    </row>
    <row r="8" spans="1:11" x14ac:dyDescent="0.25">
      <c r="A8" s="15">
        <v>43102</v>
      </c>
      <c r="B8" s="10" t="s">
        <v>600</v>
      </c>
      <c r="C8" s="16"/>
      <c r="D8" s="24">
        <v>13</v>
      </c>
      <c r="E8" s="128" t="s">
        <v>561</v>
      </c>
      <c r="F8" s="17"/>
      <c r="G8" s="18"/>
      <c r="H8" s="19"/>
      <c r="I8" s="35">
        <v>800001</v>
      </c>
      <c r="J8" s="10" t="s">
        <v>443</v>
      </c>
      <c r="K8" s="54"/>
    </row>
    <row r="9" spans="1:11" x14ac:dyDescent="0.25">
      <c r="A9" s="15">
        <v>43103</v>
      </c>
      <c r="B9" s="10" t="s">
        <v>600</v>
      </c>
      <c r="C9" s="17"/>
      <c r="D9" s="24">
        <v>71</v>
      </c>
      <c r="E9" s="128" t="s">
        <v>563</v>
      </c>
      <c r="F9" s="17"/>
      <c r="G9" s="18"/>
      <c r="H9" s="19"/>
      <c r="I9" s="35">
        <v>566666</v>
      </c>
      <c r="J9" s="10" t="s">
        <v>443</v>
      </c>
      <c r="K9" s="54"/>
    </row>
    <row r="10" spans="1:11" x14ac:dyDescent="0.25">
      <c r="A10" s="15">
        <v>43104</v>
      </c>
      <c r="B10" s="10" t="s">
        <v>600</v>
      </c>
      <c r="C10" s="17"/>
      <c r="D10" s="24">
        <v>108</v>
      </c>
      <c r="E10" s="128" t="s">
        <v>564</v>
      </c>
      <c r="F10" s="17"/>
      <c r="G10" s="18"/>
      <c r="H10" s="19"/>
      <c r="I10" s="35">
        <v>600000</v>
      </c>
      <c r="J10" s="10" t="s">
        <v>443</v>
      </c>
      <c r="K10" s="54"/>
    </row>
    <row r="11" spans="1:11" x14ac:dyDescent="0.25">
      <c r="A11" s="15">
        <v>43126</v>
      </c>
      <c r="B11" s="10" t="s">
        <v>600</v>
      </c>
      <c r="C11" s="17"/>
      <c r="D11" s="24">
        <v>662</v>
      </c>
      <c r="E11" s="128" t="s">
        <v>599</v>
      </c>
      <c r="F11" s="17"/>
      <c r="G11" s="18"/>
      <c r="H11" s="19"/>
      <c r="I11" s="35">
        <v>7868333</v>
      </c>
      <c r="J11" s="10" t="s">
        <v>443</v>
      </c>
      <c r="K11" s="54"/>
    </row>
    <row r="12" spans="1:11" x14ac:dyDescent="0.25">
      <c r="A12" s="15">
        <v>43342</v>
      </c>
      <c r="B12" s="10" t="s">
        <v>600</v>
      </c>
      <c r="C12" s="17"/>
      <c r="D12" s="24">
        <v>902</v>
      </c>
      <c r="E12" s="128" t="s">
        <v>1484</v>
      </c>
      <c r="F12" s="17"/>
      <c r="G12" s="18"/>
      <c r="H12" s="19"/>
      <c r="I12" s="35">
        <v>3500000</v>
      </c>
      <c r="J12" s="10" t="s">
        <v>443</v>
      </c>
      <c r="K12" s="54"/>
    </row>
    <row r="13" spans="1:11" x14ac:dyDescent="0.25">
      <c r="A13" s="15">
        <v>43347</v>
      </c>
      <c r="B13" s="10" t="s">
        <v>600</v>
      </c>
      <c r="C13" s="17"/>
      <c r="D13" s="24">
        <v>947</v>
      </c>
      <c r="E13" s="128" t="s">
        <v>1595</v>
      </c>
      <c r="F13" s="17"/>
      <c r="G13" s="18"/>
      <c r="H13" s="19"/>
      <c r="I13" s="35">
        <v>76000000</v>
      </c>
      <c r="J13" s="10"/>
      <c r="K13" s="54"/>
    </row>
    <row r="14" spans="1:11" x14ac:dyDescent="0.25">
      <c r="A14" s="15">
        <v>43357</v>
      </c>
      <c r="B14" s="10" t="s">
        <v>600</v>
      </c>
      <c r="C14" s="17"/>
      <c r="D14" s="24">
        <v>1298</v>
      </c>
      <c r="E14" s="128" t="s">
        <v>2015</v>
      </c>
      <c r="F14" s="17"/>
      <c r="G14" s="18"/>
      <c r="H14" s="19"/>
      <c r="I14" s="35">
        <v>11795000</v>
      </c>
      <c r="J14" s="10"/>
      <c r="K14" s="54"/>
    </row>
    <row r="15" spans="1:11" x14ac:dyDescent="0.25">
      <c r="A15" s="15">
        <v>43363</v>
      </c>
      <c r="B15" s="10" t="s">
        <v>600</v>
      </c>
      <c r="C15" s="17"/>
      <c r="D15" s="24">
        <v>1335</v>
      </c>
      <c r="E15" s="128" t="s">
        <v>2047</v>
      </c>
      <c r="F15" s="17"/>
      <c r="G15" s="18"/>
      <c r="H15" s="19"/>
      <c r="I15" s="35">
        <v>3333333</v>
      </c>
      <c r="J15" s="10"/>
      <c r="K15" s="54"/>
    </row>
    <row r="16" spans="1:11" x14ac:dyDescent="0.25">
      <c r="A16" s="15">
        <v>43367</v>
      </c>
      <c r="B16" s="10" t="s">
        <v>600</v>
      </c>
      <c r="C16" s="17"/>
      <c r="D16" s="24">
        <v>1349</v>
      </c>
      <c r="E16" s="128" t="s">
        <v>2049</v>
      </c>
      <c r="F16" s="17"/>
      <c r="G16" s="18"/>
      <c r="H16" s="19"/>
      <c r="I16" s="35">
        <v>4747467</v>
      </c>
      <c r="J16" s="10"/>
      <c r="K16" s="54"/>
    </row>
    <row r="17" spans="1:11" x14ac:dyDescent="0.25">
      <c r="A17" s="15">
        <v>43369</v>
      </c>
      <c r="B17" s="10" t="s">
        <v>600</v>
      </c>
      <c r="C17" s="17"/>
      <c r="D17" s="24">
        <v>1361</v>
      </c>
      <c r="E17" s="128" t="s">
        <v>2065</v>
      </c>
      <c r="F17" s="17"/>
      <c r="G17" s="18"/>
      <c r="H17" s="19"/>
      <c r="I17" s="35">
        <v>6720000</v>
      </c>
      <c r="J17" s="10"/>
      <c r="K17" s="54"/>
    </row>
    <row r="18" spans="1:11" x14ac:dyDescent="0.25">
      <c r="A18" s="15">
        <v>43369</v>
      </c>
      <c r="B18" s="10" t="s">
        <v>600</v>
      </c>
      <c r="C18" s="17"/>
      <c r="D18" s="24">
        <v>1362</v>
      </c>
      <c r="E18" s="128" t="s">
        <v>2066</v>
      </c>
      <c r="F18" s="17"/>
      <c r="G18" s="18"/>
      <c r="H18" s="19"/>
      <c r="I18" s="35">
        <v>13500000</v>
      </c>
      <c r="J18" s="10"/>
      <c r="K18" s="54"/>
    </row>
    <row r="19" spans="1:11" x14ac:dyDescent="0.25">
      <c r="A19" s="15">
        <v>43369</v>
      </c>
      <c r="B19" s="10" t="s">
        <v>600</v>
      </c>
      <c r="C19" s="17"/>
      <c r="D19" s="24">
        <v>1363</v>
      </c>
      <c r="E19" s="128" t="s">
        <v>584</v>
      </c>
      <c r="F19" s="17"/>
      <c r="G19" s="18"/>
      <c r="H19" s="19"/>
      <c r="I19" s="35">
        <v>13500000</v>
      </c>
      <c r="J19" s="10"/>
      <c r="K19" s="54"/>
    </row>
    <row r="20" spans="1:11" x14ac:dyDescent="0.25">
      <c r="A20" s="15">
        <v>43369</v>
      </c>
      <c r="B20" s="10" t="s">
        <v>600</v>
      </c>
      <c r="C20" s="17"/>
      <c r="D20" s="24">
        <v>1364</v>
      </c>
      <c r="E20" s="128" t="s">
        <v>584</v>
      </c>
      <c r="F20" s="17"/>
      <c r="G20" s="18"/>
      <c r="H20" s="19"/>
      <c r="I20" s="35">
        <v>13500000</v>
      </c>
      <c r="J20" s="10"/>
      <c r="K20" s="54"/>
    </row>
    <row r="21" spans="1:11" x14ac:dyDescent="0.25">
      <c r="A21" s="15">
        <v>43369</v>
      </c>
      <c r="B21" s="10" t="s">
        <v>600</v>
      </c>
      <c r="C21" s="17"/>
      <c r="D21" s="24">
        <v>1365</v>
      </c>
      <c r="E21" s="128" t="s">
        <v>2067</v>
      </c>
      <c r="F21" s="17"/>
      <c r="G21" s="18"/>
      <c r="H21" s="19"/>
      <c r="I21" s="35">
        <v>11721000</v>
      </c>
      <c r="J21" s="10"/>
      <c r="K21" s="54"/>
    </row>
    <row r="22" spans="1:11" x14ac:dyDescent="0.25">
      <c r="A22" s="15">
        <v>43369</v>
      </c>
      <c r="B22" s="10" t="s">
        <v>600</v>
      </c>
      <c r="C22" s="17"/>
      <c r="D22" s="24">
        <v>1366</v>
      </c>
      <c r="E22" s="128" t="s">
        <v>2068</v>
      </c>
      <c r="F22" s="17"/>
      <c r="G22" s="18"/>
      <c r="H22" s="19"/>
      <c r="I22" s="35">
        <v>11721000</v>
      </c>
      <c r="J22" s="10"/>
      <c r="K22" s="54"/>
    </row>
    <row r="23" spans="1:11" x14ac:dyDescent="0.25">
      <c r="A23" s="15">
        <v>43371</v>
      </c>
      <c r="B23" s="10" t="s">
        <v>600</v>
      </c>
      <c r="C23" s="17"/>
      <c r="D23" s="24">
        <v>1375</v>
      </c>
      <c r="E23" s="128" t="s">
        <v>2069</v>
      </c>
      <c r="F23" s="17"/>
      <c r="G23" s="18"/>
      <c r="H23" s="19"/>
      <c r="I23" s="35">
        <v>6000000</v>
      </c>
      <c r="J23" s="10"/>
      <c r="K23" s="54"/>
    </row>
    <row r="24" spans="1:11" x14ac:dyDescent="0.25">
      <c r="A24" s="15">
        <v>43371</v>
      </c>
      <c r="B24" s="10" t="s">
        <v>600</v>
      </c>
      <c r="C24" s="17"/>
      <c r="D24" s="24">
        <v>1376</v>
      </c>
      <c r="E24" s="128" t="s">
        <v>2070</v>
      </c>
      <c r="F24" s="17"/>
      <c r="G24" s="18"/>
      <c r="H24" s="19"/>
      <c r="I24" s="35">
        <v>27000000</v>
      </c>
      <c r="J24" s="10"/>
      <c r="K24" s="54"/>
    </row>
    <row r="25" spans="1:11" x14ac:dyDescent="0.25">
      <c r="A25" s="15"/>
      <c r="B25" s="10"/>
      <c r="C25" s="17"/>
      <c r="D25" s="24"/>
      <c r="E25" s="128"/>
      <c r="F25" s="17"/>
      <c r="G25" s="18"/>
      <c r="H25" s="19"/>
      <c r="I25" s="35"/>
      <c r="J25" s="10"/>
      <c r="K25" s="54"/>
    </row>
    <row r="26" spans="1:11" x14ac:dyDescent="0.25">
      <c r="A26" s="25"/>
      <c r="B26" s="26"/>
      <c r="C26" s="26"/>
      <c r="D26" s="26"/>
      <c r="E26" s="26"/>
      <c r="F26" s="26"/>
      <c r="G26" s="203" t="s">
        <v>22</v>
      </c>
      <c r="H26" s="204"/>
      <c r="I26" s="27">
        <f>SUM(I8:I25)</f>
        <v>212872800</v>
      </c>
      <c r="J26" s="28"/>
      <c r="K26" s="29"/>
    </row>
    <row r="27" spans="1:11" ht="12.75" customHeight="1" x14ac:dyDescent="0.25">
      <c r="A27" s="25"/>
      <c r="B27" s="26"/>
      <c r="C27" s="26"/>
      <c r="D27" s="26"/>
      <c r="E27" s="26"/>
      <c r="F27" s="26"/>
      <c r="G27" s="26"/>
      <c r="H27" s="26"/>
      <c r="I27" s="30"/>
      <c r="J27" s="30"/>
      <c r="K27" s="31"/>
    </row>
    <row r="28" spans="1:11" x14ac:dyDescent="0.25">
      <c r="A28" s="205" t="s">
        <v>7</v>
      </c>
      <c r="B28" s="45" t="s">
        <v>16</v>
      </c>
      <c r="C28" s="51" t="s">
        <v>26</v>
      </c>
      <c r="D28" s="32" t="s">
        <v>26</v>
      </c>
      <c r="E28" s="207" t="s">
        <v>18</v>
      </c>
      <c r="F28" s="208"/>
      <c r="G28" s="208"/>
      <c r="H28" s="209"/>
      <c r="I28" s="205" t="s">
        <v>10</v>
      </c>
      <c r="J28" s="205" t="s">
        <v>8</v>
      </c>
      <c r="K28" s="51" t="s">
        <v>1</v>
      </c>
    </row>
    <row r="29" spans="1:11" x14ac:dyDescent="0.25">
      <c r="A29" s="206"/>
      <c r="B29" s="52" t="s">
        <v>17</v>
      </c>
      <c r="C29" s="52" t="s">
        <v>14</v>
      </c>
      <c r="D29" s="52" t="s">
        <v>13</v>
      </c>
      <c r="E29" s="207" t="s">
        <v>4</v>
      </c>
      <c r="F29" s="209"/>
      <c r="G29" s="207" t="s">
        <v>11</v>
      </c>
      <c r="H29" s="209"/>
      <c r="I29" s="206"/>
      <c r="J29" s="206"/>
      <c r="K29" s="52" t="s">
        <v>2</v>
      </c>
    </row>
    <row r="30" spans="1:11" x14ac:dyDescent="0.25">
      <c r="A30" s="15">
        <v>43103</v>
      </c>
      <c r="B30" s="140" t="s">
        <v>341</v>
      </c>
      <c r="C30" s="121">
        <v>23</v>
      </c>
      <c r="D30" s="121">
        <v>9</v>
      </c>
      <c r="E30" s="10" t="s">
        <v>572</v>
      </c>
      <c r="F30" s="120"/>
      <c r="G30" s="22" t="s">
        <v>383</v>
      </c>
      <c r="H30" s="120"/>
      <c r="I30" s="35">
        <v>107400000</v>
      </c>
      <c r="J30" s="35">
        <v>62400000</v>
      </c>
      <c r="K30" s="35">
        <f>+I30-J30</f>
        <v>45000000</v>
      </c>
    </row>
    <row r="31" spans="1:11" x14ac:dyDescent="0.25">
      <c r="A31" s="15">
        <v>43103</v>
      </c>
      <c r="B31" s="140" t="s">
        <v>342</v>
      </c>
      <c r="C31" s="121">
        <v>25</v>
      </c>
      <c r="D31" s="121">
        <v>12</v>
      </c>
      <c r="E31" s="10" t="s">
        <v>573</v>
      </c>
      <c r="F31" s="120"/>
      <c r="G31" s="22" t="s">
        <v>384</v>
      </c>
      <c r="H31" s="120"/>
      <c r="I31" s="35">
        <v>75200000</v>
      </c>
      <c r="J31" s="35">
        <v>74573333</v>
      </c>
      <c r="K31" s="35">
        <f>+I31-J31</f>
        <v>626667</v>
      </c>
    </row>
    <row r="32" spans="1:11" ht="15" customHeight="1" x14ac:dyDescent="0.25">
      <c r="A32" s="15">
        <v>43103</v>
      </c>
      <c r="B32" s="141" t="s">
        <v>343</v>
      </c>
      <c r="C32" s="34">
        <v>24</v>
      </c>
      <c r="D32" s="34">
        <v>13</v>
      </c>
      <c r="E32" s="10" t="s">
        <v>574</v>
      </c>
      <c r="F32" s="16"/>
      <c r="G32" s="10" t="s">
        <v>385</v>
      </c>
      <c r="H32" s="16"/>
      <c r="I32" s="35">
        <v>75200000</v>
      </c>
      <c r="J32" s="35">
        <v>74573333</v>
      </c>
      <c r="K32" s="35">
        <f>+I32-J32</f>
        <v>626667</v>
      </c>
    </row>
    <row r="33" spans="1:209" x14ac:dyDescent="0.25">
      <c r="A33" s="15">
        <v>43103</v>
      </c>
      <c r="B33" s="141" t="s">
        <v>344</v>
      </c>
      <c r="C33" s="34">
        <v>27</v>
      </c>
      <c r="D33" s="34">
        <v>18</v>
      </c>
      <c r="E33" s="47" t="s">
        <v>575</v>
      </c>
      <c r="F33" s="23"/>
      <c r="G33" s="47" t="s">
        <v>386</v>
      </c>
      <c r="H33" s="23"/>
      <c r="I33" s="35">
        <v>107400000</v>
      </c>
      <c r="J33" s="35">
        <v>71400000</v>
      </c>
      <c r="K33" s="35">
        <f>+I33-J33</f>
        <v>36000000</v>
      </c>
    </row>
    <row r="34" spans="1:209" x14ac:dyDescent="0.25">
      <c r="A34" s="37">
        <v>43103</v>
      </c>
      <c r="B34" s="123" t="s">
        <v>345</v>
      </c>
      <c r="C34" s="24">
        <v>31</v>
      </c>
      <c r="D34" s="24">
        <v>20</v>
      </c>
      <c r="E34" s="22" t="s">
        <v>576</v>
      </c>
      <c r="F34" s="16"/>
      <c r="G34" s="22" t="s">
        <v>387</v>
      </c>
      <c r="H34" s="17"/>
      <c r="I34" s="35">
        <v>60860000</v>
      </c>
      <c r="J34" s="35">
        <v>39270000</v>
      </c>
      <c r="K34" s="35">
        <f t="shared" ref="K34:K187" si="0">+I34-J34</f>
        <v>21590000</v>
      </c>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row>
    <row r="35" spans="1:209" x14ac:dyDescent="0.25">
      <c r="A35" s="37">
        <v>43104</v>
      </c>
      <c r="B35" s="123" t="s">
        <v>346</v>
      </c>
      <c r="C35" s="24">
        <v>74</v>
      </c>
      <c r="D35" s="24">
        <v>22</v>
      </c>
      <c r="E35" s="22" t="s">
        <v>577</v>
      </c>
      <c r="F35" s="16"/>
      <c r="G35" s="22" t="s">
        <v>388</v>
      </c>
      <c r="H35" s="17"/>
      <c r="I35" s="35">
        <v>111233333</v>
      </c>
      <c r="J35" s="35">
        <v>74260000</v>
      </c>
      <c r="K35" s="35">
        <f t="shared" si="0"/>
        <v>36973333</v>
      </c>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row>
    <row r="36" spans="1:209" x14ac:dyDescent="0.25">
      <c r="A36" s="37">
        <v>43104</v>
      </c>
      <c r="B36" s="123" t="s">
        <v>347</v>
      </c>
      <c r="C36" s="24">
        <v>71</v>
      </c>
      <c r="D36" s="24">
        <v>24</v>
      </c>
      <c r="E36" s="22" t="s">
        <v>563</v>
      </c>
      <c r="F36" s="16"/>
      <c r="G36" s="22" t="s">
        <v>389</v>
      </c>
      <c r="H36" s="17"/>
      <c r="I36" s="35">
        <v>100866667</v>
      </c>
      <c r="J36" s="35">
        <v>67150000</v>
      </c>
      <c r="K36" s="35">
        <f t="shared" si="0"/>
        <v>33716667</v>
      </c>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row>
    <row r="37" spans="1:209" x14ac:dyDescent="0.25">
      <c r="A37" s="37">
        <v>43104</v>
      </c>
      <c r="B37" s="123" t="s">
        <v>348</v>
      </c>
      <c r="C37" s="24">
        <v>77</v>
      </c>
      <c r="D37" s="24">
        <v>27</v>
      </c>
      <c r="E37" s="22" t="s">
        <v>578</v>
      </c>
      <c r="F37" s="16"/>
      <c r="G37" s="22" t="s">
        <v>390</v>
      </c>
      <c r="H37" s="17"/>
      <c r="I37" s="35">
        <v>89500000</v>
      </c>
      <c r="J37" s="35">
        <v>59250000</v>
      </c>
      <c r="K37" s="35">
        <f t="shared" si="0"/>
        <v>30250000</v>
      </c>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row>
    <row r="38" spans="1:209" x14ac:dyDescent="0.25">
      <c r="A38" s="37">
        <v>43104</v>
      </c>
      <c r="B38" s="123" t="s">
        <v>349</v>
      </c>
      <c r="C38" s="24">
        <v>41</v>
      </c>
      <c r="D38" s="24">
        <v>29</v>
      </c>
      <c r="E38" s="22" t="s">
        <v>562</v>
      </c>
      <c r="F38" s="16"/>
      <c r="G38" s="22" t="s">
        <v>391</v>
      </c>
      <c r="H38" s="17"/>
      <c r="I38" s="35">
        <v>74550000</v>
      </c>
      <c r="J38" s="35">
        <v>49770000</v>
      </c>
      <c r="K38" s="35">
        <f t="shared" si="0"/>
        <v>24780000</v>
      </c>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row>
    <row r="39" spans="1:209" x14ac:dyDescent="0.25">
      <c r="A39" s="37">
        <v>43104</v>
      </c>
      <c r="B39" s="123" t="s">
        <v>350</v>
      </c>
      <c r="C39" s="24">
        <v>42</v>
      </c>
      <c r="D39" s="24">
        <v>33</v>
      </c>
      <c r="E39" s="22" t="s">
        <v>579</v>
      </c>
      <c r="F39" s="16"/>
      <c r="G39" s="22" t="s">
        <v>392</v>
      </c>
      <c r="H39" s="17"/>
      <c r="I39" s="35">
        <v>74550000</v>
      </c>
      <c r="J39" s="35">
        <v>49770000</v>
      </c>
      <c r="K39" s="35">
        <f t="shared" si="0"/>
        <v>24780000</v>
      </c>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row>
    <row r="40" spans="1:209" x14ac:dyDescent="0.25">
      <c r="A40" s="37">
        <v>43104</v>
      </c>
      <c r="B40" s="123" t="s">
        <v>351</v>
      </c>
      <c r="C40" s="24">
        <v>46</v>
      </c>
      <c r="D40" s="24">
        <v>34</v>
      </c>
      <c r="E40" s="130" t="s">
        <v>580</v>
      </c>
      <c r="F40" s="16"/>
      <c r="G40" s="22" t="s">
        <v>393</v>
      </c>
      <c r="H40" s="17"/>
      <c r="I40" s="35">
        <v>59654733</v>
      </c>
      <c r="J40" s="35">
        <v>39492100</v>
      </c>
      <c r="K40" s="35">
        <f t="shared" si="0"/>
        <v>20162633</v>
      </c>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row>
    <row r="41" spans="1:209" x14ac:dyDescent="0.25">
      <c r="A41" s="37">
        <v>43105</v>
      </c>
      <c r="B41" s="123" t="s">
        <v>352</v>
      </c>
      <c r="C41" s="24">
        <v>44</v>
      </c>
      <c r="D41" s="24">
        <v>41</v>
      </c>
      <c r="E41" s="22" t="s">
        <v>581</v>
      </c>
      <c r="F41" s="16"/>
      <c r="G41" s="22" t="s">
        <v>394</v>
      </c>
      <c r="H41" s="17"/>
      <c r="I41" s="35">
        <v>70000000</v>
      </c>
      <c r="J41" s="35">
        <v>47200000</v>
      </c>
      <c r="K41" s="35">
        <f t="shared" si="0"/>
        <v>22800000</v>
      </c>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row>
    <row r="42" spans="1:209" x14ac:dyDescent="0.25">
      <c r="A42" s="37">
        <v>43105</v>
      </c>
      <c r="B42" s="123" t="s">
        <v>353</v>
      </c>
      <c r="C42" s="24">
        <v>13</v>
      </c>
      <c r="D42" s="24">
        <v>48</v>
      </c>
      <c r="E42" s="22" t="s">
        <v>561</v>
      </c>
      <c r="F42" s="16"/>
      <c r="G42" s="22" t="s">
        <v>395</v>
      </c>
      <c r="H42" s="17"/>
      <c r="I42" s="35">
        <v>94666666</v>
      </c>
      <c r="J42" s="35">
        <v>62666667</v>
      </c>
      <c r="K42" s="35">
        <f t="shared" si="0"/>
        <v>31999999</v>
      </c>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row>
    <row r="43" spans="1:209" x14ac:dyDescent="0.25">
      <c r="A43" s="37">
        <v>43105</v>
      </c>
      <c r="B43" s="123" t="s">
        <v>354</v>
      </c>
      <c r="C43" s="24">
        <v>126</v>
      </c>
      <c r="D43" s="24">
        <v>50</v>
      </c>
      <c r="E43" s="22" t="s">
        <v>582</v>
      </c>
      <c r="F43" s="16"/>
      <c r="G43" s="22" t="s">
        <v>396</v>
      </c>
      <c r="H43" s="17"/>
      <c r="I43" s="35">
        <v>53250000</v>
      </c>
      <c r="J43" s="35">
        <v>35250000</v>
      </c>
      <c r="K43" s="35">
        <f t="shared" si="0"/>
        <v>18000000</v>
      </c>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row>
    <row r="44" spans="1:209" x14ac:dyDescent="0.25">
      <c r="A44" s="37">
        <v>43105</v>
      </c>
      <c r="B44" s="123" t="s">
        <v>355</v>
      </c>
      <c r="C44" s="24">
        <v>108</v>
      </c>
      <c r="D44" s="24">
        <v>52</v>
      </c>
      <c r="E44" s="22" t="s">
        <v>564</v>
      </c>
      <c r="F44" s="16"/>
      <c r="G44" s="22" t="s">
        <v>397</v>
      </c>
      <c r="H44" s="17"/>
      <c r="I44" s="35">
        <v>71000000</v>
      </c>
      <c r="J44" s="35">
        <v>45200000</v>
      </c>
      <c r="K44" s="35">
        <f t="shared" si="0"/>
        <v>25800000</v>
      </c>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row>
    <row r="45" spans="1:209" x14ac:dyDescent="0.25">
      <c r="A45" s="37">
        <v>43105</v>
      </c>
      <c r="B45" s="123" t="s">
        <v>356</v>
      </c>
      <c r="C45" s="24">
        <v>84</v>
      </c>
      <c r="D45" s="24">
        <v>54</v>
      </c>
      <c r="E45" s="22" t="s">
        <v>583</v>
      </c>
      <c r="F45" s="16"/>
      <c r="G45" s="22" t="s">
        <v>398</v>
      </c>
      <c r="H45" s="17"/>
      <c r="I45" s="35">
        <v>100583333</v>
      </c>
      <c r="J45" s="35">
        <v>66866667</v>
      </c>
      <c r="K45" s="35">
        <f t="shared" si="0"/>
        <v>33716666</v>
      </c>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row>
    <row r="46" spans="1:209" x14ac:dyDescent="0.25">
      <c r="A46" s="37">
        <v>43105</v>
      </c>
      <c r="B46" s="123" t="s">
        <v>357</v>
      </c>
      <c r="C46" s="24">
        <v>125</v>
      </c>
      <c r="D46" s="24">
        <v>59</v>
      </c>
      <c r="E46" s="22" t="s">
        <v>584</v>
      </c>
      <c r="F46" s="16"/>
      <c r="G46" s="22" t="s">
        <v>399</v>
      </c>
      <c r="H46" s="17"/>
      <c r="I46" s="35">
        <v>53250000</v>
      </c>
      <c r="J46" s="35">
        <v>34800000</v>
      </c>
      <c r="K46" s="35">
        <f t="shared" si="0"/>
        <v>18450000</v>
      </c>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row>
    <row r="47" spans="1:209" x14ac:dyDescent="0.25">
      <c r="A47" s="37">
        <v>43105</v>
      </c>
      <c r="B47" s="123" t="s">
        <v>358</v>
      </c>
      <c r="C47" s="24">
        <v>83</v>
      </c>
      <c r="D47" s="24">
        <v>60</v>
      </c>
      <c r="E47" s="22" t="s">
        <v>585</v>
      </c>
      <c r="F47" s="16"/>
      <c r="G47" s="22" t="s">
        <v>400</v>
      </c>
      <c r="H47" s="17"/>
      <c r="I47" s="35">
        <v>65083333</v>
      </c>
      <c r="J47" s="35">
        <v>43266667</v>
      </c>
      <c r="K47" s="35">
        <f t="shared" si="0"/>
        <v>21816666</v>
      </c>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row>
    <row r="48" spans="1:209" x14ac:dyDescent="0.25">
      <c r="A48" s="37">
        <v>43105</v>
      </c>
      <c r="B48" s="123" t="s">
        <v>359</v>
      </c>
      <c r="C48" s="24">
        <v>50</v>
      </c>
      <c r="D48" s="24">
        <v>63</v>
      </c>
      <c r="E48" s="22" t="s">
        <v>586</v>
      </c>
      <c r="F48" s="16"/>
      <c r="G48" s="22" t="s">
        <v>401</v>
      </c>
      <c r="H48" s="17"/>
      <c r="I48" s="35">
        <v>72000000</v>
      </c>
      <c r="J48" s="35">
        <v>69600000</v>
      </c>
      <c r="K48" s="35">
        <f t="shared" si="0"/>
        <v>2400000</v>
      </c>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row>
    <row r="49" spans="1:209" x14ac:dyDescent="0.25">
      <c r="A49" s="37">
        <v>43109</v>
      </c>
      <c r="B49" s="123" t="s">
        <v>360</v>
      </c>
      <c r="C49" s="24">
        <v>53</v>
      </c>
      <c r="D49" s="24">
        <v>79</v>
      </c>
      <c r="E49" s="22" t="s">
        <v>587</v>
      </c>
      <c r="F49" s="16"/>
      <c r="G49" s="22" t="s">
        <v>402</v>
      </c>
      <c r="H49" s="17"/>
      <c r="I49" s="35">
        <v>52000000</v>
      </c>
      <c r="J49" s="35">
        <v>50266666</v>
      </c>
      <c r="K49" s="35">
        <f t="shared" si="0"/>
        <v>1733334</v>
      </c>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row>
    <row r="50" spans="1:209" x14ac:dyDescent="0.25">
      <c r="A50" s="37">
        <v>43109</v>
      </c>
      <c r="B50" s="123" t="s">
        <v>361</v>
      </c>
      <c r="C50" s="24">
        <v>134</v>
      </c>
      <c r="D50" s="24">
        <v>80</v>
      </c>
      <c r="E50" s="22" t="s">
        <v>588</v>
      </c>
      <c r="F50" s="16"/>
      <c r="G50" s="22" t="s">
        <v>403</v>
      </c>
      <c r="H50" s="17"/>
      <c r="I50" s="35">
        <v>56000000</v>
      </c>
      <c r="J50" s="35">
        <v>53900000</v>
      </c>
      <c r="K50" s="35">
        <f t="shared" si="0"/>
        <v>2100000</v>
      </c>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row>
    <row r="51" spans="1:209" x14ac:dyDescent="0.25">
      <c r="A51" s="37">
        <v>43109</v>
      </c>
      <c r="B51" s="123" t="s">
        <v>362</v>
      </c>
      <c r="C51" s="24">
        <v>52</v>
      </c>
      <c r="D51" s="24">
        <v>83</v>
      </c>
      <c r="E51" s="22" t="s">
        <v>589</v>
      </c>
      <c r="F51" s="16"/>
      <c r="G51" s="22" t="s">
        <v>404</v>
      </c>
      <c r="H51" s="17"/>
      <c r="I51" s="35">
        <v>48000000</v>
      </c>
      <c r="J51" s="35">
        <v>40000000</v>
      </c>
      <c r="K51" s="35">
        <f t="shared" si="0"/>
        <v>8000000</v>
      </c>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row>
    <row r="52" spans="1:209" x14ac:dyDescent="0.25">
      <c r="A52" s="37">
        <v>43109</v>
      </c>
      <c r="B52" s="123" t="s">
        <v>363</v>
      </c>
      <c r="C52" s="24">
        <v>138</v>
      </c>
      <c r="D52" s="24">
        <v>87</v>
      </c>
      <c r="E52" s="22" t="s">
        <v>570</v>
      </c>
      <c r="F52" s="16"/>
      <c r="G52" s="22" t="s">
        <v>405</v>
      </c>
      <c r="H52" s="17"/>
      <c r="I52" s="35">
        <v>44000000</v>
      </c>
      <c r="J52" s="35">
        <v>42350000</v>
      </c>
      <c r="K52" s="35">
        <f t="shared" si="0"/>
        <v>1650000</v>
      </c>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row>
    <row r="53" spans="1:209" x14ac:dyDescent="0.25">
      <c r="A53" s="37">
        <v>43110</v>
      </c>
      <c r="B53" s="123" t="s">
        <v>364</v>
      </c>
      <c r="C53" s="24">
        <v>136</v>
      </c>
      <c r="D53" s="24">
        <v>93</v>
      </c>
      <c r="E53" s="22" t="s">
        <v>590</v>
      </c>
      <c r="F53" s="16"/>
      <c r="G53" s="22" t="s">
        <v>406</v>
      </c>
      <c r="H53" s="17"/>
      <c r="I53" s="35">
        <v>77000000</v>
      </c>
      <c r="J53" s="35">
        <v>53900000</v>
      </c>
      <c r="K53" s="35">
        <f t="shared" si="0"/>
        <v>23100000</v>
      </c>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row>
    <row r="54" spans="1:209" x14ac:dyDescent="0.25">
      <c r="A54" s="37">
        <v>43110</v>
      </c>
      <c r="B54" s="123" t="s">
        <v>365</v>
      </c>
      <c r="C54" s="24">
        <v>146</v>
      </c>
      <c r="D54" s="24">
        <v>110</v>
      </c>
      <c r="E54" s="22" t="s">
        <v>591</v>
      </c>
      <c r="F54" s="16"/>
      <c r="G54" s="22" t="s">
        <v>407</v>
      </c>
      <c r="H54" s="17"/>
      <c r="I54" s="35">
        <v>69000000</v>
      </c>
      <c r="J54" s="35">
        <v>45800000</v>
      </c>
      <c r="K54" s="35">
        <f t="shared" si="0"/>
        <v>23200000</v>
      </c>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row>
    <row r="55" spans="1:209" x14ac:dyDescent="0.25">
      <c r="A55" s="37">
        <v>43112</v>
      </c>
      <c r="B55" s="123" t="s">
        <v>366</v>
      </c>
      <c r="C55" s="24">
        <v>26</v>
      </c>
      <c r="D55" s="24">
        <v>133</v>
      </c>
      <c r="E55" s="22" t="s">
        <v>573</v>
      </c>
      <c r="F55" s="16"/>
      <c r="G55" s="22" t="s">
        <v>408</v>
      </c>
      <c r="H55" s="17"/>
      <c r="I55" s="35">
        <v>75200000</v>
      </c>
      <c r="J55" s="35">
        <v>60473334</v>
      </c>
      <c r="K55" s="35">
        <f t="shared" si="0"/>
        <v>14726666</v>
      </c>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row>
    <row r="56" spans="1:209" x14ac:dyDescent="0.25">
      <c r="A56" s="37">
        <v>43112</v>
      </c>
      <c r="B56" s="123" t="s">
        <v>367</v>
      </c>
      <c r="C56" s="24">
        <v>166</v>
      </c>
      <c r="D56" s="24">
        <v>142</v>
      </c>
      <c r="E56" s="22" t="s">
        <v>571</v>
      </c>
      <c r="F56" s="16"/>
      <c r="G56" s="22" t="s">
        <v>409</v>
      </c>
      <c r="H56" s="17"/>
      <c r="I56" s="35">
        <v>23100000</v>
      </c>
      <c r="J56" s="35">
        <v>16030000</v>
      </c>
      <c r="K56" s="35">
        <f t="shared" si="0"/>
        <v>7070000</v>
      </c>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row>
    <row r="57" spans="1:209" x14ac:dyDescent="0.25">
      <c r="A57" s="37">
        <v>43112</v>
      </c>
      <c r="B57" s="123" t="s">
        <v>325</v>
      </c>
      <c r="C57" s="24">
        <v>163</v>
      </c>
      <c r="D57" s="24">
        <v>144</v>
      </c>
      <c r="E57" s="22" t="s">
        <v>592</v>
      </c>
      <c r="F57" s="16"/>
      <c r="G57" s="22" t="s">
        <v>410</v>
      </c>
      <c r="H57" s="17"/>
      <c r="I57" s="35">
        <v>38755000</v>
      </c>
      <c r="J57" s="35">
        <v>24938000</v>
      </c>
      <c r="K57" s="35">
        <f t="shared" si="0"/>
        <v>13817000</v>
      </c>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row>
    <row r="58" spans="1:209" x14ac:dyDescent="0.25">
      <c r="A58" s="37">
        <v>43112</v>
      </c>
      <c r="B58" s="123" t="s">
        <v>368</v>
      </c>
      <c r="C58" s="24">
        <v>182</v>
      </c>
      <c r="D58" s="24">
        <v>148</v>
      </c>
      <c r="E58" s="22" t="s">
        <v>593</v>
      </c>
      <c r="F58" s="16"/>
      <c r="G58" s="22" t="s">
        <v>411</v>
      </c>
      <c r="H58" s="17"/>
      <c r="I58" s="35">
        <v>92000000</v>
      </c>
      <c r="J58" s="35">
        <v>59999999</v>
      </c>
      <c r="K58" s="35">
        <f t="shared" si="0"/>
        <v>32000001</v>
      </c>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row>
    <row r="59" spans="1:209" x14ac:dyDescent="0.25">
      <c r="A59" s="37">
        <v>43112</v>
      </c>
      <c r="B59" s="123" t="s">
        <v>369</v>
      </c>
      <c r="C59" s="24">
        <v>170</v>
      </c>
      <c r="D59" s="24">
        <v>150</v>
      </c>
      <c r="E59" s="22" t="s">
        <v>594</v>
      </c>
      <c r="F59" s="16"/>
      <c r="G59" s="22" t="s">
        <v>412</v>
      </c>
      <c r="H59" s="17"/>
      <c r="I59" s="35">
        <v>18120000</v>
      </c>
      <c r="J59" s="35">
        <v>17063000</v>
      </c>
      <c r="K59" s="35">
        <f t="shared" si="0"/>
        <v>1057000</v>
      </c>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row>
    <row r="60" spans="1:209" x14ac:dyDescent="0.25">
      <c r="A60" s="37">
        <v>43112</v>
      </c>
      <c r="B60" s="123" t="s">
        <v>370</v>
      </c>
      <c r="C60" s="24">
        <v>145</v>
      </c>
      <c r="D60" s="24">
        <v>152</v>
      </c>
      <c r="E60" s="22" t="s">
        <v>566</v>
      </c>
      <c r="F60" s="16"/>
      <c r="G60" s="22" t="s">
        <v>413</v>
      </c>
      <c r="H60" s="17"/>
      <c r="I60" s="35">
        <v>54527000</v>
      </c>
      <c r="J60" s="35">
        <v>37342733</v>
      </c>
      <c r="K60" s="35">
        <f t="shared" si="0"/>
        <v>17184267</v>
      </c>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row>
    <row r="61" spans="1:209" x14ac:dyDescent="0.25">
      <c r="A61" s="37">
        <v>43112</v>
      </c>
      <c r="B61" s="123" t="s">
        <v>371</v>
      </c>
      <c r="C61" s="24">
        <v>164</v>
      </c>
      <c r="D61" s="24">
        <v>153</v>
      </c>
      <c r="E61" s="22" t="s">
        <v>595</v>
      </c>
      <c r="F61" s="16"/>
      <c r="G61" s="22" t="s">
        <v>414</v>
      </c>
      <c r="H61" s="17"/>
      <c r="I61" s="35">
        <v>44000000</v>
      </c>
      <c r="J61" s="35">
        <v>41983333</v>
      </c>
      <c r="K61" s="35">
        <f t="shared" si="0"/>
        <v>2016667</v>
      </c>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row>
    <row r="62" spans="1:209" x14ac:dyDescent="0.25">
      <c r="A62" s="37">
        <v>43115</v>
      </c>
      <c r="B62" s="123" t="s">
        <v>372</v>
      </c>
      <c r="C62" s="24">
        <v>165</v>
      </c>
      <c r="D62" s="24">
        <v>160</v>
      </c>
      <c r="E62" s="22" t="s">
        <v>571</v>
      </c>
      <c r="F62" s="16"/>
      <c r="G62" s="22" t="s">
        <v>415</v>
      </c>
      <c r="H62" s="17"/>
      <c r="I62" s="35">
        <v>23100000</v>
      </c>
      <c r="J62" s="35">
        <v>15680000</v>
      </c>
      <c r="K62" s="35">
        <f t="shared" si="0"/>
        <v>7420000</v>
      </c>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row>
    <row r="63" spans="1:209" x14ac:dyDescent="0.25">
      <c r="A63" s="37">
        <v>43115</v>
      </c>
      <c r="B63" s="123" t="s">
        <v>373</v>
      </c>
      <c r="C63" s="24">
        <v>171</v>
      </c>
      <c r="D63" s="24">
        <v>162</v>
      </c>
      <c r="E63" s="22" t="s">
        <v>596</v>
      </c>
      <c r="F63" s="16"/>
      <c r="G63" s="22" t="s">
        <v>416</v>
      </c>
      <c r="H63" s="17"/>
      <c r="I63" s="35">
        <v>31256000</v>
      </c>
      <c r="J63" s="35">
        <v>29432733</v>
      </c>
      <c r="K63" s="35">
        <f t="shared" si="0"/>
        <v>1823267</v>
      </c>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row>
    <row r="64" spans="1:209" x14ac:dyDescent="0.25">
      <c r="A64" s="37">
        <v>43115</v>
      </c>
      <c r="B64" s="123" t="s">
        <v>374</v>
      </c>
      <c r="C64" s="24">
        <v>181</v>
      </c>
      <c r="D64" s="24">
        <v>168</v>
      </c>
      <c r="E64" s="22" t="s">
        <v>597</v>
      </c>
      <c r="F64" s="16"/>
      <c r="G64" s="22" t="s">
        <v>417</v>
      </c>
      <c r="H64" s="17"/>
      <c r="I64" s="35">
        <v>31256000</v>
      </c>
      <c r="J64" s="35">
        <v>29432733</v>
      </c>
      <c r="K64" s="35">
        <f t="shared" si="0"/>
        <v>1823267</v>
      </c>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row>
    <row r="65" spans="1:209" x14ac:dyDescent="0.25">
      <c r="A65" s="37">
        <v>43115</v>
      </c>
      <c r="B65" s="123" t="s">
        <v>375</v>
      </c>
      <c r="C65" s="24">
        <v>143</v>
      </c>
      <c r="D65" s="24">
        <v>169</v>
      </c>
      <c r="E65" s="10" t="s">
        <v>565</v>
      </c>
      <c r="F65" s="16"/>
      <c r="G65" s="22" t="s">
        <v>418</v>
      </c>
      <c r="H65" s="17"/>
      <c r="I65" s="35">
        <v>73700000</v>
      </c>
      <c r="J65" s="35">
        <v>30150000</v>
      </c>
      <c r="K65" s="35">
        <f t="shared" si="0"/>
        <v>43550000</v>
      </c>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row>
    <row r="66" spans="1:209" x14ac:dyDescent="0.25">
      <c r="A66" s="37">
        <v>43115</v>
      </c>
      <c r="B66" s="123" t="s">
        <v>376</v>
      </c>
      <c r="C66" s="24">
        <v>183</v>
      </c>
      <c r="D66" s="24">
        <v>181</v>
      </c>
      <c r="E66" s="10" t="s">
        <v>567</v>
      </c>
      <c r="F66" s="16"/>
      <c r="G66" s="22" t="s">
        <v>419</v>
      </c>
      <c r="H66" s="17"/>
      <c r="I66" s="35">
        <v>23100000</v>
      </c>
      <c r="J66" s="35">
        <v>15330000</v>
      </c>
      <c r="K66" s="35">
        <f t="shared" si="0"/>
        <v>7770000</v>
      </c>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row>
    <row r="67" spans="1:209" x14ac:dyDescent="0.25">
      <c r="A67" s="37">
        <v>43115</v>
      </c>
      <c r="B67" s="123" t="s">
        <v>377</v>
      </c>
      <c r="C67" s="24">
        <v>184</v>
      </c>
      <c r="D67" s="24">
        <v>182</v>
      </c>
      <c r="E67" s="130" t="s">
        <v>567</v>
      </c>
      <c r="F67" s="16"/>
      <c r="G67" s="22" t="s">
        <v>420</v>
      </c>
      <c r="H67" s="17"/>
      <c r="I67" s="35">
        <v>23100000</v>
      </c>
      <c r="J67" s="35">
        <v>15750000</v>
      </c>
      <c r="K67" s="35">
        <f t="shared" si="0"/>
        <v>7350000</v>
      </c>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row>
    <row r="68" spans="1:209" x14ac:dyDescent="0.25">
      <c r="A68" s="37">
        <v>43116</v>
      </c>
      <c r="B68" s="123" t="s">
        <v>378</v>
      </c>
      <c r="C68" s="24">
        <v>167</v>
      </c>
      <c r="D68" s="24">
        <v>196</v>
      </c>
      <c r="E68" s="10" t="s">
        <v>571</v>
      </c>
      <c r="F68" s="16"/>
      <c r="G68" s="22" t="s">
        <v>421</v>
      </c>
      <c r="H68" s="17"/>
      <c r="I68" s="35">
        <v>23100000</v>
      </c>
      <c r="J68" s="35">
        <v>15750000</v>
      </c>
      <c r="K68" s="35">
        <f t="shared" si="0"/>
        <v>7350000</v>
      </c>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row>
    <row r="69" spans="1:209" x14ac:dyDescent="0.25">
      <c r="A69" s="37">
        <v>43116</v>
      </c>
      <c r="B69" s="123" t="s">
        <v>379</v>
      </c>
      <c r="C69" s="24">
        <v>190</v>
      </c>
      <c r="D69" s="24">
        <v>202</v>
      </c>
      <c r="E69" s="22" t="s">
        <v>598</v>
      </c>
      <c r="F69" s="16"/>
      <c r="G69" s="22" t="s">
        <v>422</v>
      </c>
      <c r="H69" s="17"/>
      <c r="I69" s="35">
        <v>63525000</v>
      </c>
      <c r="J69" s="35">
        <v>42542500</v>
      </c>
      <c r="K69" s="35">
        <f t="shared" si="0"/>
        <v>20982500</v>
      </c>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row>
    <row r="70" spans="1:209" x14ac:dyDescent="0.25">
      <c r="A70" s="37">
        <v>43116</v>
      </c>
      <c r="B70" s="123" t="s">
        <v>380</v>
      </c>
      <c r="C70" s="24">
        <v>204</v>
      </c>
      <c r="D70" s="24">
        <v>206</v>
      </c>
      <c r="E70" s="22" t="s">
        <v>599</v>
      </c>
      <c r="F70" s="16"/>
      <c r="G70" s="22" t="s">
        <v>423</v>
      </c>
      <c r="H70" s="17"/>
      <c r="I70" s="35">
        <v>39992000</v>
      </c>
      <c r="J70" s="35">
        <v>37325866</v>
      </c>
      <c r="K70" s="35">
        <f t="shared" si="0"/>
        <v>2666134</v>
      </c>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row>
    <row r="71" spans="1:209" x14ac:dyDescent="0.25">
      <c r="A71" s="37">
        <v>43116</v>
      </c>
      <c r="B71" s="123" t="s">
        <v>381</v>
      </c>
      <c r="C71" s="24">
        <v>241</v>
      </c>
      <c r="D71" s="24">
        <v>214</v>
      </c>
      <c r="E71" s="22" t="s">
        <v>569</v>
      </c>
      <c r="F71" s="16"/>
      <c r="G71" s="22" t="s">
        <v>424</v>
      </c>
      <c r="H71" s="17"/>
      <c r="I71" s="35">
        <v>36000000</v>
      </c>
      <c r="J71" s="35">
        <v>33600000</v>
      </c>
      <c r="K71" s="35">
        <f t="shared" si="0"/>
        <v>2400000</v>
      </c>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row>
    <row r="72" spans="1:209" x14ac:dyDescent="0.25">
      <c r="A72" s="37">
        <v>43116</v>
      </c>
      <c r="B72" s="123" t="s">
        <v>382</v>
      </c>
      <c r="C72" s="24">
        <v>240</v>
      </c>
      <c r="D72" s="24">
        <v>215</v>
      </c>
      <c r="E72" s="22" t="s">
        <v>569</v>
      </c>
      <c r="F72" s="16"/>
      <c r="G72" s="22" t="s">
        <v>425</v>
      </c>
      <c r="H72" s="17"/>
      <c r="I72" s="35">
        <v>36000000</v>
      </c>
      <c r="J72" s="35">
        <v>33600000</v>
      </c>
      <c r="K72" s="35">
        <f t="shared" si="0"/>
        <v>2400000</v>
      </c>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row>
    <row r="73" spans="1:209" x14ac:dyDescent="0.25">
      <c r="A73" s="37">
        <v>43116</v>
      </c>
      <c r="B73" s="10" t="s">
        <v>449</v>
      </c>
      <c r="C73" s="24">
        <v>242</v>
      </c>
      <c r="D73" s="24">
        <v>219</v>
      </c>
      <c r="E73" s="22" t="s">
        <v>568</v>
      </c>
      <c r="F73" s="16"/>
      <c r="G73" s="22" t="s">
        <v>450</v>
      </c>
      <c r="H73" s="17"/>
      <c r="I73" s="35">
        <v>42108000</v>
      </c>
      <c r="J73" s="35">
        <v>26796000</v>
      </c>
      <c r="K73" s="35">
        <f t="shared" si="0"/>
        <v>15312000</v>
      </c>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row>
    <row r="74" spans="1:209" x14ac:dyDescent="0.25">
      <c r="A74" s="37">
        <v>43117</v>
      </c>
      <c r="B74" s="160">
        <v>228</v>
      </c>
      <c r="C74" s="24">
        <v>301</v>
      </c>
      <c r="D74" s="24">
        <v>229</v>
      </c>
      <c r="E74" s="22" t="s">
        <v>567</v>
      </c>
      <c r="F74" s="16"/>
      <c r="G74" s="22" t="s">
        <v>1018</v>
      </c>
      <c r="H74" s="17"/>
      <c r="I74" s="35">
        <v>16800000</v>
      </c>
      <c r="J74" s="35">
        <v>15680000</v>
      </c>
      <c r="K74" s="35">
        <f t="shared" si="0"/>
        <v>1120000</v>
      </c>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row>
    <row r="75" spans="1:209" x14ac:dyDescent="0.25">
      <c r="A75" s="37">
        <v>43117</v>
      </c>
      <c r="B75" s="160">
        <v>229</v>
      </c>
      <c r="C75" s="24">
        <v>302</v>
      </c>
      <c r="D75" s="24">
        <v>230</v>
      </c>
      <c r="E75" s="22" t="s">
        <v>567</v>
      </c>
      <c r="F75" s="16"/>
      <c r="G75" s="22" t="s">
        <v>1019</v>
      </c>
      <c r="H75" s="17"/>
      <c r="I75" s="35">
        <v>16800000</v>
      </c>
      <c r="J75" s="35">
        <v>15680000</v>
      </c>
      <c r="K75" s="35">
        <f t="shared" si="0"/>
        <v>1120000</v>
      </c>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row>
    <row r="76" spans="1:209" x14ac:dyDescent="0.25">
      <c r="A76" s="37">
        <v>43117</v>
      </c>
      <c r="B76" s="160">
        <v>225</v>
      </c>
      <c r="C76" s="24">
        <v>298</v>
      </c>
      <c r="D76" s="24">
        <v>231</v>
      </c>
      <c r="E76" s="22" t="s">
        <v>567</v>
      </c>
      <c r="F76" s="16"/>
      <c r="G76" s="22" t="s">
        <v>1020</v>
      </c>
      <c r="H76" s="17"/>
      <c r="I76" s="35">
        <v>16800000</v>
      </c>
      <c r="J76" s="35">
        <v>15680000</v>
      </c>
      <c r="K76" s="35">
        <f t="shared" si="0"/>
        <v>1120000</v>
      </c>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row>
    <row r="77" spans="1:209" x14ac:dyDescent="0.25">
      <c r="A77" s="37">
        <v>43117</v>
      </c>
      <c r="B77" s="160">
        <v>231</v>
      </c>
      <c r="C77" s="24">
        <v>304</v>
      </c>
      <c r="D77" s="24">
        <v>232</v>
      </c>
      <c r="E77" s="22" t="s">
        <v>567</v>
      </c>
      <c r="F77" s="16"/>
      <c r="G77" s="22" t="s">
        <v>1021</v>
      </c>
      <c r="H77" s="17"/>
      <c r="I77" s="35">
        <v>16800000</v>
      </c>
      <c r="J77" s="35">
        <v>15680000</v>
      </c>
      <c r="K77" s="35">
        <f t="shared" si="0"/>
        <v>1120000</v>
      </c>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row>
    <row r="78" spans="1:209" x14ac:dyDescent="0.25">
      <c r="A78" s="37">
        <v>43117</v>
      </c>
      <c r="B78" s="160">
        <v>230</v>
      </c>
      <c r="C78" s="24">
        <v>303</v>
      </c>
      <c r="D78" s="24">
        <v>233</v>
      </c>
      <c r="E78" s="22" t="s">
        <v>567</v>
      </c>
      <c r="F78" s="16"/>
      <c r="G78" s="22" t="s">
        <v>1022</v>
      </c>
      <c r="H78" s="17"/>
      <c r="I78" s="35">
        <v>16800000</v>
      </c>
      <c r="J78" s="35">
        <v>15610000</v>
      </c>
      <c r="K78" s="35">
        <f t="shared" si="0"/>
        <v>1190000</v>
      </c>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row>
    <row r="79" spans="1:209" x14ac:dyDescent="0.25">
      <c r="A79" s="37">
        <v>43117</v>
      </c>
      <c r="B79" s="160">
        <v>232</v>
      </c>
      <c r="C79" s="24">
        <v>305</v>
      </c>
      <c r="D79" s="24">
        <v>237</v>
      </c>
      <c r="E79" s="22" t="s">
        <v>567</v>
      </c>
      <c r="F79" s="16"/>
      <c r="G79" s="22" t="s">
        <v>1023</v>
      </c>
      <c r="H79" s="17"/>
      <c r="I79" s="35">
        <v>16800000</v>
      </c>
      <c r="J79" s="35">
        <v>15610000</v>
      </c>
      <c r="K79" s="35">
        <f t="shared" si="0"/>
        <v>1190000</v>
      </c>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row>
    <row r="80" spans="1:209" x14ac:dyDescent="0.25">
      <c r="A80" s="37">
        <v>43117</v>
      </c>
      <c r="B80" s="160">
        <v>222</v>
      </c>
      <c r="C80" s="24">
        <v>256</v>
      </c>
      <c r="D80" s="24">
        <v>240</v>
      </c>
      <c r="E80" s="22" t="s">
        <v>953</v>
      </c>
      <c r="F80" s="16"/>
      <c r="G80" s="22" t="s">
        <v>1024</v>
      </c>
      <c r="H80" s="17"/>
      <c r="I80" s="35">
        <v>39992000</v>
      </c>
      <c r="J80" s="35">
        <v>36992600</v>
      </c>
      <c r="K80" s="35">
        <f t="shared" si="0"/>
        <v>2999400</v>
      </c>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row>
    <row r="81" spans="1:209" x14ac:dyDescent="0.25">
      <c r="A81" s="37">
        <v>43117</v>
      </c>
      <c r="B81" s="160">
        <v>268</v>
      </c>
      <c r="C81" s="24">
        <v>245</v>
      </c>
      <c r="D81" s="24">
        <v>241</v>
      </c>
      <c r="E81" s="22" t="s">
        <v>569</v>
      </c>
      <c r="F81" s="16"/>
      <c r="G81" s="22" t="s">
        <v>1025</v>
      </c>
      <c r="H81" s="17"/>
      <c r="I81" s="35">
        <v>39992000</v>
      </c>
      <c r="J81" s="35">
        <v>37159233</v>
      </c>
      <c r="K81" s="35">
        <f t="shared" si="0"/>
        <v>2832767</v>
      </c>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row>
    <row r="82" spans="1:209" x14ac:dyDescent="0.25">
      <c r="A82" s="37">
        <v>43117</v>
      </c>
      <c r="B82" s="160">
        <v>234</v>
      </c>
      <c r="C82" s="24">
        <v>307</v>
      </c>
      <c r="D82" s="24">
        <v>242</v>
      </c>
      <c r="E82" s="22" t="s">
        <v>567</v>
      </c>
      <c r="F82" s="16"/>
      <c r="G82" s="22" t="s">
        <v>1026</v>
      </c>
      <c r="H82" s="17"/>
      <c r="I82" s="35">
        <v>16800000</v>
      </c>
      <c r="J82" s="35">
        <v>15610000</v>
      </c>
      <c r="K82" s="35">
        <f t="shared" si="0"/>
        <v>1190000</v>
      </c>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row>
    <row r="83" spans="1:209" x14ac:dyDescent="0.25">
      <c r="A83" s="37">
        <v>43117</v>
      </c>
      <c r="B83" s="160">
        <v>255</v>
      </c>
      <c r="C83" s="24">
        <v>278</v>
      </c>
      <c r="D83" s="24">
        <v>243</v>
      </c>
      <c r="E83" s="22" t="s">
        <v>959</v>
      </c>
      <c r="F83" s="16"/>
      <c r="G83" s="22" t="s">
        <v>1027</v>
      </c>
      <c r="H83" s="17"/>
      <c r="I83" s="35">
        <v>33457200</v>
      </c>
      <c r="J83" s="35">
        <v>30947910</v>
      </c>
      <c r="K83" s="35">
        <f t="shared" si="0"/>
        <v>2509290</v>
      </c>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row>
    <row r="84" spans="1:209" x14ac:dyDescent="0.25">
      <c r="A84" s="37">
        <v>43117</v>
      </c>
      <c r="B84" s="160">
        <v>236</v>
      </c>
      <c r="C84" s="24">
        <v>309</v>
      </c>
      <c r="D84" s="24">
        <v>244</v>
      </c>
      <c r="E84" s="22" t="s">
        <v>567</v>
      </c>
      <c r="F84" s="16"/>
      <c r="G84" s="22" t="s">
        <v>1028</v>
      </c>
      <c r="H84" s="17"/>
      <c r="I84" s="35">
        <v>16800000</v>
      </c>
      <c r="J84" s="35">
        <v>15540000</v>
      </c>
      <c r="K84" s="35">
        <f t="shared" si="0"/>
        <v>1260000</v>
      </c>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row>
    <row r="85" spans="1:209" x14ac:dyDescent="0.25">
      <c r="A85" s="37">
        <v>43117</v>
      </c>
      <c r="B85" s="160">
        <v>237</v>
      </c>
      <c r="C85" s="24">
        <v>310</v>
      </c>
      <c r="D85" s="24">
        <v>246</v>
      </c>
      <c r="E85" s="22" t="s">
        <v>567</v>
      </c>
      <c r="F85" s="16"/>
      <c r="G85" s="22" t="s">
        <v>1029</v>
      </c>
      <c r="H85" s="17"/>
      <c r="I85" s="35">
        <v>16800000</v>
      </c>
      <c r="J85" s="35">
        <v>15610000</v>
      </c>
      <c r="K85" s="35">
        <f t="shared" si="0"/>
        <v>1190000</v>
      </c>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row>
    <row r="86" spans="1:209" x14ac:dyDescent="0.25">
      <c r="A86" s="37">
        <v>43117</v>
      </c>
      <c r="B86" s="160">
        <v>238</v>
      </c>
      <c r="C86" s="24">
        <v>311</v>
      </c>
      <c r="D86" s="24">
        <v>248</v>
      </c>
      <c r="E86" s="22" t="s">
        <v>567</v>
      </c>
      <c r="F86" s="16"/>
      <c r="G86" s="22" t="s">
        <v>1030</v>
      </c>
      <c r="H86" s="17"/>
      <c r="I86" s="35">
        <v>16800000</v>
      </c>
      <c r="J86" s="35">
        <v>15610000</v>
      </c>
      <c r="K86" s="35">
        <f t="shared" si="0"/>
        <v>1190000</v>
      </c>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row>
    <row r="87" spans="1:209" x14ac:dyDescent="0.25">
      <c r="A87" s="37">
        <v>43117</v>
      </c>
      <c r="B87" s="160">
        <v>240</v>
      </c>
      <c r="C87" s="24">
        <v>297</v>
      </c>
      <c r="D87" s="24">
        <v>249</v>
      </c>
      <c r="E87" s="22" t="s">
        <v>567</v>
      </c>
      <c r="F87" s="16"/>
      <c r="G87" s="22" t="s">
        <v>1031</v>
      </c>
      <c r="H87" s="17"/>
      <c r="I87" s="35">
        <v>16800000</v>
      </c>
      <c r="J87" s="35">
        <v>15610000</v>
      </c>
      <c r="K87" s="35">
        <f t="shared" si="0"/>
        <v>1190000</v>
      </c>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row>
    <row r="88" spans="1:209" x14ac:dyDescent="0.25">
      <c r="A88" s="37">
        <v>43117</v>
      </c>
      <c r="B88" s="160">
        <v>251</v>
      </c>
      <c r="C88" s="24">
        <v>293</v>
      </c>
      <c r="D88" s="24">
        <v>250</v>
      </c>
      <c r="E88" s="22" t="s">
        <v>571</v>
      </c>
      <c r="F88" s="16"/>
      <c r="G88" s="22" t="s">
        <v>1032</v>
      </c>
      <c r="H88" s="17"/>
      <c r="I88" s="35">
        <v>16800000</v>
      </c>
      <c r="J88" s="35">
        <v>15610000</v>
      </c>
      <c r="K88" s="35">
        <f t="shared" si="0"/>
        <v>1190000</v>
      </c>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row>
    <row r="89" spans="1:209" x14ac:dyDescent="0.25">
      <c r="A89" s="37">
        <v>43118</v>
      </c>
      <c r="B89" s="160">
        <v>233</v>
      </c>
      <c r="C89" s="24">
        <v>306</v>
      </c>
      <c r="D89" s="24">
        <v>252</v>
      </c>
      <c r="E89" s="22" t="s">
        <v>567</v>
      </c>
      <c r="F89" s="16"/>
      <c r="G89" s="22" t="s">
        <v>1033</v>
      </c>
      <c r="H89" s="17"/>
      <c r="I89" s="35">
        <v>16800000</v>
      </c>
      <c r="J89" s="35">
        <v>15610000</v>
      </c>
      <c r="K89" s="35">
        <f t="shared" si="0"/>
        <v>1190000</v>
      </c>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row>
    <row r="90" spans="1:209" x14ac:dyDescent="0.25">
      <c r="A90" s="37">
        <v>43118</v>
      </c>
      <c r="B90" s="160">
        <v>267</v>
      </c>
      <c r="C90" s="24">
        <v>258</v>
      </c>
      <c r="D90" s="24">
        <v>253</v>
      </c>
      <c r="E90" s="22" t="s">
        <v>960</v>
      </c>
      <c r="F90" s="16"/>
      <c r="G90" s="22" t="s">
        <v>1034</v>
      </c>
      <c r="H90" s="17"/>
      <c r="I90" s="35">
        <v>39992000</v>
      </c>
      <c r="J90" s="35">
        <v>37159233</v>
      </c>
      <c r="K90" s="35">
        <f t="shared" si="0"/>
        <v>2832767</v>
      </c>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row>
    <row r="91" spans="1:209" x14ac:dyDescent="0.25">
      <c r="A91" s="37">
        <v>43118</v>
      </c>
      <c r="B91" s="160">
        <v>248</v>
      </c>
      <c r="C91" s="24">
        <v>296</v>
      </c>
      <c r="D91" s="24">
        <v>256</v>
      </c>
      <c r="E91" s="22" t="s">
        <v>571</v>
      </c>
      <c r="F91" s="16"/>
      <c r="G91" s="22" t="s">
        <v>1035</v>
      </c>
      <c r="H91" s="17"/>
      <c r="I91" s="35">
        <v>16800000</v>
      </c>
      <c r="J91" s="35">
        <v>15610000</v>
      </c>
      <c r="K91" s="35">
        <f t="shared" si="0"/>
        <v>1190000</v>
      </c>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row>
    <row r="92" spans="1:209" x14ac:dyDescent="0.25">
      <c r="A92" s="37">
        <v>43118</v>
      </c>
      <c r="B92" s="160">
        <v>249</v>
      </c>
      <c r="C92" s="24">
        <v>295</v>
      </c>
      <c r="D92" s="24">
        <v>257</v>
      </c>
      <c r="E92" s="22" t="s">
        <v>571</v>
      </c>
      <c r="F92" s="16"/>
      <c r="G92" s="22" t="s">
        <v>1036</v>
      </c>
      <c r="H92" s="17"/>
      <c r="I92" s="35">
        <v>16800000</v>
      </c>
      <c r="J92" s="35">
        <v>15610000</v>
      </c>
      <c r="K92" s="35">
        <f t="shared" si="0"/>
        <v>1190000</v>
      </c>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row>
    <row r="93" spans="1:209" x14ac:dyDescent="0.25">
      <c r="A93" s="37">
        <v>43118</v>
      </c>
      <c r="B93" s="160">
        <v>250</v>
      </c>
      <c r="C93" s="24">
        <v>294</v>
      </c>
      <c r="D93" s="24">
        <v>258</v>
      </c>
      <c r="E93" s="22" t="s">
        <v>571</v>
      </c>
      <c r="F93" s="16"/>
      <c r="G93" s="22" t="s">
        <v>1037</v>
      </c>
      <c r="H93" s="17"/>
      <c r="I93" s="35">
        <v>16800000</v>
      </c>
      <c r="J93" s="35">
        <v>15610000</v>
      </c>
      <c r="K93" s="35">
        <f t="shared" si="0"/>
        <v>1190000</v>
      </c>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row>
    <row r="94" spans="1:209" x14ac:dyDescent="0.25">
      <c r="A94" s="37">
        <v>43118</v>
      </c>
      <c r="B94" s="160">
        <v>252</v>
      </c>
      <c r="C94" s="24">
        <v>292</v>
      </c>
      <c r="D94" s="24">
        <v>259</v>
      </c>
      <c r="E94" s="22" t="s">
        <v>571</v>
      </c>
      <c r="F94" s="16"/>
      <c r="G94" s="22" t="s">
        <v>1038</v>
      </c>
      <c r="H94" s="17"/>
      <c r="I94" s="35">
        <v>16800000</v>
      </c>
      <c r="J94" s="35">
        <v>15610000</v>
      </c>
      <c r="K94" s="35">
        <f t="shared" si="0"/>
        <v>1190000</v>
      </c>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row>
    <row r="95" spans="1:209" x14ac:dyDescent="0.25">
      <c r="A95" s="37">
        <v>43118</v>
      </c>
      <c r="B95" s="160">
        <v>254</v>
      </c>
      <c r="C95" s="24">
        <v>290</v>
      </c>
      <c r="D95" s="24">
        <v>260</v>
      </c>
      <c r="E95" s="22" t="s">
        <v>571</v>
      </c>
      <c r="F95" s="16"/>
      <c r="G95" s="22" t="s">
        <v>1039</v>
      </c>
      <c r="H95" s="17"/>
      <c r="I95" s="35">
        <v>16800000</v>
      </c>
      <c r="J95" s="35">
        <v>13160000</v>
      </c>
      <c r="K95" s="35">
        <f t="shared" si="0"/>
        <v>3640000</v>
      </c>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row>
    <row r="96" spans="1:209" x14ac:dyDescent="0.25">
      <c r="A96" s="37">
        <v>43118</v>
      </c>
      <c r="B96" s="160">
        <v>253</v>
      </c>
      <c r="C96" s="24">
        <v>291</v>
      </c>
      <c r="D96" s="24">
        <v>267</v>
      </c>
      <c r="E96" s="22" t="s">
        <v>571</v>
      </c>
      <c r="F96" s="16"/>
      <c r="G96" s="22" t="s">
        <v>1040</v>
      </c>
      <c r="H96" s="17"/>
      <c r="I96" s="35">
        <v>16800000</v>
      </c>
      <c r="J96" s="35">
        <v>15610000</v>
      </c>
      <c r="K96" s="35">
        <f t="shared" si="0"/>
        <v>1190000</v>
      </c>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row>
    <row r="97" spans="1:209" x14ac:dyDescent="0.25">
      <c r="A97" s="37">
        <v>43118</v>
      </c>
      <c r="B97" s="160">
        <v>279</v>
      </c>
      <c r="C97" s="24">
        <v>266</v>
      </c>
      <c r="D97" s="24">
        <v>274</v>
      </c>
      <c r="E97" s="22" t="s">
        <v>961</v>
      </c>
      <c r="F97" s="16"/>
      <c r="G97" s="22" t="s">
        <v>1041</v>
      </c>
      <c r="H97" s="17"/>
      <c r="I97" s="35">
        <v>44000000</v>
      </c>
      <c r="J97" s="35">
        <v>40700000</v>
      </c>
      <c r="K97" s="35">
        <f t="shared" si="0"/>
        <v>3300000</v>
      </c>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row>
    <row r="98" spans="1:209" x14ac:dyDescent="0.25">
      <c r="A98" s="37">
        <v>43118</v>
      </c>
      <c r="B98" s="160">
        <v>341</v>
      </c>
      <c r="C98" s="24">
        <v>264</v>
      </c>
      <c r="D98" s="24">
        <v>277</v>
      </c>
      <c r="E98" s="22" t="s">
        <v>570</v>
      </c>
      <c r="F98" s="16"/>
      <c r="G98" s="22" t="s">
        <v>1042</v>
      </c>
      <c r="H98" s="17"/>
      <c r="I98" s="35">
        <v>44000000</v>
      </c>
      <c r="J98" s="35">
        <v>40700000</v>
      </c>
      <c r="K98" s="35">
        <f t="shared" si="0"/>
        <v>3300000</v>
      </c>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row>
    <row r="99" spans="1:209" x14ac:dyDescent="0.25">
      <c r="A99" s="37">
        <v>43118</v>
      </c>
      <c r="B99" s="160">
        <v>337</v>
      </c>
      <c r="C99" s="24">
        <v>263</v>
      </c>
      <c r="D99" s="24">
        <v>278</v>
      </c>
      <c r="E99" s="22" t="s">
        <v>962</v>
      </c>
      <c r="F99" s="16"/>
      <c r="G99" s="22" t="s">
        <v>1043</v>
      </c>
      <c r="H99" s="17"/>
      <c r="I99" s="35">
        <v>51360000</v>
      </c>
      <c r="J99" s="35">
        <v>47508000</v>
      </c>
      <c r="K99" s="35">
        <f t="shared" si="0"/>
        <v>3852000</v>
      </c>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row>
    <row r="100" spans="1:209" x14ac:dyDescent="0.25">
      <c r="A100" s="37">
        <v>43118</v>
      </c>
      <c r="B100" s="160">
        <v>308</v>
      </c>
      <c r="C100" s="24">
        <v>340</v>
      </c>
      <c r="D100" s="24">
        <v>279</v>
      </c>
      <c r="E100" s="22" t="s">
        <v>963</v>
      </c>
      <c r="F100" s="16"/>
      <c r="G100" s="22" t="s">
        <v>1044</v>
      </c>
      <c r="H100" s="17"/>
      <c r="I100" s="35">
        <v>36800000</v>
      </c>
      <c r="J100" s="35">
        <v>34040000</v>
      </c>
      <c r="K100" s="35">
        <f t="shared" si="0"/>
        <v>2760000</v>
      </c>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row>
    <row r="101" spans="1:209" x14ac:dyDescent="0.25">
      <c r="A101" s="37">
        <v>43118</v>
      </c>
      <c r="B101" s="160">
        <v>307</v>
      </c>
      <c r="C101" s="24">
        <v>353</v>
      </c>
      <c r="D101" s="24">
        <v>280</v>
      </c>
      <c r="E101" s="22" t="s">
        <v>964</v>
      </c>
      <c r="F101" s="16"/>
      <c r="G101" s="22" t="s">
        <v>1045</v>
      </c>
      <c r="H101" s="17"/>
      <c r="I101" s="35">
        <v>53600000</v>
      </c>
      <c r="J101" s="35">
        <v>49580000</v>
      </c>
      <c r="K101" s="35">
        <f t="shared" si="0"/>
        <v>4020000</v>
      </c>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row>
    <row r="102" spans="1:209" x14ac:dyDescent="0.25">
      <c r="A102" s="37">
        <v>43119</v>
      </c>
      <c r="B102" s="160">
        <v>280</v>
      </c>
      <c r="C102" s="24">
        <v>267</v>
      </c>
      <c r="D102" s="24">
        <v>283</v>
      </c>
      <c r="E102" s="22" t="s">
        <v>961</v>
      </c>
      <c r="F102" s="16"/>
      <c r="G102" s="22" t="s">
        <v>1046</v>
      </c>
      <c r="H102" s="17"/>
      <c r="I102" s="35">
        <v>44000000</v>
      </c>
      <c r="J102" s="35">
        <v>40700000</v>
      </c>
      <c r="K102" s="35">
        <f t="shared" si="0"/>
        <v>3300000</v>
      </c>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row>
    <row r="103" spans="1:209" x14ac:dyDescent="0.25">
      <c r="A103" s="37">
        <v>43119</v>
      </c>
      <c r="B103" s="160">
        <v>278</v>
      </c>
      <c r="C103" s="24">
        <v>185</v>
      </c>
      <c r="D103" s="24">
        <v>284</v>
      </c>
      <c r="E103" s="22" t="s">
        <v>567</v>
      </c>
      <c r="F103" s="16"/>
      <c r="G103" s="22" t="s">
        <v>1047</v>
      </c>
      <c r="H103" s="17"/>
      <c r="I103" s="35">
        <v>23100000</v>
      </c>
      <c r="J103" s="35">
        <v>15470000</v>
      </c>
      <c r="K103" s="35">
        <f t="shared" si="0"/>
        <v>7630000</v>
      </c>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row>
    <row r="104" spans="1:209" x14ac:dyDescent="0.25">
      <c r="A104" s="37">
        <v>43119</v>
      </c>
      <c r="B104" s="160">
        <v>269</v>
      </c>
      <c r="C104" s="24">
        <v>233</v>
      </c>
      <c r="D104" s="24">
        <v>289</v>
      </c>
      <c r="E104" s="22" t="s">
        <v>965</v>
      </c>
      <c r="F104" s="16"/>
      <c r="G104" s="22" t="s">
        <v>1048</v>
      </c>
      <c r="H104" s="17"/>
      <c r="I104" s="35">
        <v>17920000</v>
      </c>
      <c r="J104" s="35">
        <v>16352000</v>
      </c>
      <c r="K104" s="35">
        <f t="shared" si="0"/>
        <v>1568000</v>
      </c>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row>
    <row r="105" spans="1:209" x14ac:dyDescent="0.25">
      <c r="A105" s="37">
        <v>43119</v>
      </c>
      <c r="B105" s="160">
        <v>227</v>
      </c>
      <c r="C105" s="24">
        <v>300</v>
      </c>
      <c r="D105" s="24">
        <v>296</v>
      </c>
      <c r="E105" s="22" t="s">
        <v>567</v>
      </c>
      <c r="F105" s="16"/>
      <c r="G105" s="22" t="s">
        <v>1049</v>
      </c>
      <c r="H105" s="17"/>
      <c r="I105" s="35">
        <v>16800000</v>
      </c>
      <c r="J105" s="35">
        <v>15540000</v>
      </c>
      <c r="K105" s="35">
        <f t="shared" si="0"/>
        <v>1260000</v>
      </c>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row>
    <row r="106" spans="1:209" x14ac:dyDescent="0.25">
      <c r="A106" s="37">
        <v>43119</v>
      </c>
      <c r="B106" s="160">
        <v>256</v>
      </c>
      <c r="C106" s="24">
        <v>223</v>
      </c>
      <c r="D106" s="24">
        <v>298</v>
      </c>
      <c r="E106" s="22" t="s">
        <v>966</v>
      </c>
      <c r="F106" s="16"/>
      <c r="G106" s="22" t="s">
        <v>1050</v>
      </c>
      <c r="H106" s="17"/>
      <c r="I106" s="35">
        <v>17920000</v>
      </c>
      <c r="J106" s="35">
        <v>16576000</v>
      </c>
      <c r="K106" s="35">
        <f t="shared" si="0"/>
        <v>1344000</v>
      </c>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row>
    <row r="107" spans="1:209" x14ac:dyDescent="0.25">
      <c r="A107" s="37">
        <v>43119</v>
      </c>
      <c r="B107" s="160">
        <v>282</v>
      </c>
      <c r="C107" s="24">
        <v>259</v>
      </c>
      <c r="D107" s="24">
        <v>303</v>
      </c>
      <c r="E107" s="22" t="s">
        <v>967</v>
      </c>
      <c r="F107" s="16"/>
      <c r="G107" s="22" t="s">
        <v>1051</v>
      </c>
      <c r="H107" s="17"/>
      <c r="I107" s="35">
        <v>53128000</v>
      </c>
      <c r="J107" s="35">
        <v>48479300</v>
      </c>
      <c r="K107" s="35">
        <f t="shared" si="0"/>
        <v>4648700</v>
      </c>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row>
    <row r="108" spans="1:209" x14ac:dyDescent="0.25">
      <c r="A108" s="37">
        <v>43119</v>
      </c>
      <c r="B108" s="160">
        <v>362</v>
      </c>
      <c r="C108" s="24">
        <v>319</v>
      </c>
      <c r="D108" s="24">
        <v>304</v>
      </c>
      <c r="E108" s="22" t="s">
        <v>962</v>
      </c>
      <c r="F108" s="16"/>
      <c r="G108" s="22" t="s">
        <v>1052</v>
      </c>
      <c r="H108" s="17"/>
      <c r="I108" s="35">
        <v>44000000</v>
      </c>
      <c r="J108" s="35">
        <v>40150000</v>
      </c>
      <c r="K108" s="35">
        <f t="shared" si="0"/>
        <v>3850000</v>
      </c>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row>
    <row r="109" spans="1:209" x14ac:dyDescent="0.25">
      <c r="A109" s="37">
        <v>43119</v>
      </c>
      <c r="B109" s="160">
        <v>359</v>
      </c>
      <c r="C109" s="24">
        <v>318</v>
      </c>
      <c r="D109" s="24">
        <v>305</v>
      </c>
      <c r="E109" s="22" t="s">
        <v>962</v>
      </c>
      <c r="F109" s="16"/>
      <c r="G109" s="22" t="s">
        <v>1053</v>
      </c>
      <c r="H109" s="17"/>
      <c r="I109" s="35">
        <v>44000000</v>
      </c>
      <c r="J109" s="35">
        <v>40700000</v>
      </c>
      <c r="K109" s="35">
        <f t="shared" si="0"/>
        <v>3300000</v>
      </c>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row>
    <row r="110" spans="1:209" x14ac:dyDescent="0.25">
      <c r="A110" s="37">
        <v>43119</v>
      </c>
      <c r="B110" s="160">
        <v>283</v>
      </c>
      <c r="C110" s="24">
        <v>261</v>
      </c>
      <c r="D110" s="24">
        <v>306</v>
      </c>
      <c r="E110" s="22" t="s">
        <v>968</v>
      </c>
      <c r="F110" s="16"/>
      <c r="G110" s="22" t="s">
        <v>1054</v>
      </c>
      <c r="H110" s="17"/>
      <c r="I110" s="35">
        <v>48000000</v>
      </c>
      <c r="J110" s="35">
        <v>44400000</v>
      </c>
      <c r="K110" s="35">
        <f t="shared" si="0"/>
        <v>3600000</v>
      </c>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row>
    <row r="111" spans="1:209" x14ac:dyDescent="0.25">
      <c r="A111" s="37">
        <v>43119</v>
      </c>
      <c r="B111" s="160">
        <v>300</v>
      </c>
      <c r="C111" s="24">
        <v>333</v>
      </c>
      <c r="D111" s="24">
        <v>311</v>
      </c>
      <c r="E111" s="22" t="s">
        <v>448</v>
      </c>
      <c r="F111" s="16"/>
      <c r="G111" s="22" t="s">
        <v>1055</v>
      </c>
      <c r="H111" s="17"/>
      <c r="I111" s="35">
        <v>38400000</v>
      </c>
      <c r="J111" s="35">
        <v>35040000</v>
      </c>
      <c r="K111" s="35">
        <f t="shared" si="0"/>
        <v>3360000</v>
      </c>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row>
    <row r="112" spans="1:209" x14ac:dyDescent="0.25">
      <c r="A112" s="37">
        <v>43119</v>
      </c>
      <c r="B112" s="160">
        <v>301</v>
      </c>
      <c r="C112" s="24">
        <v>334</v>
      </c>
      <c r="D112" s="24">
        <v>314</v>
      </c>
      <c r="E112" s="22" t="s">
        <v>448</v>
      </c>
      <c r="F112" s="16"/>
      <c r="G112" s="22" t="s">
        <v>1056</v>
      </c>
      <c r="H112" s="17"/>
      <c r="I112" s="35">
        <v>38400000</v>
      </c>
      <c r="J112" s="35">
        <v>30720000</v>
      </c>
      <c r="K112" s="35">
        <f t="shared" si="0"/>
        <v>7680000</v>
      </c>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row>
    <row r="113" spans="1:209" x14ac:dyDescent="0.25">
      <c r="A113" s="37">
        <v>43119</v>
      </c>
      <c r="B113" s="160">
        <v>309</v>
      </c>
      <c r="C113" s="24">
        <v>352</v>
      </c>
      <c r="D113" s="24">
        <v>317</v>
      </c>
      <c r="E113" s="22" t="s">
        <v>969</v>
      </c>
      <c r="F113" s="16"/>
      <c r="G113" s="22" t="s">
        <v>1057</v>
      </c>
      <c r="H113" s="17"/>
      <c r="I113" s="35">
        <v>31256000</v>
      </c>
      <c r="J113" s="35">
        <v>28911800</v>
      </c>
      <c r="K113" s="35">
        <f t="shared" si="0"/>
        <v>2344200</v>
      </c>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row>
    <row r="114" spans="1:209" x14ac:dyDescent="0.25">
      <c r="A114" s="37">
        <v>43119</v>
      </c>
      <c r="B114" s="160">
        <v>310</v>
      </c>
      <c r="C114" s="24">
        <v>351</v>
      </c>
      <c r="D114" s="24">
        <v>319</v>
      </c>
      <c r="E114" s="22" t="s">
        <v>970</v>
      </c>
      <c r="F114" s="16"/>
      <c r="G114" s="22" t="s">
        <v>1058</v>
      </c>
      <c r="H114" s="17"/>
      <c r="I114" s="35">
        <v>39992000</v>
      </c>
      <c r="J114" s="35">
        <v>36992600</v>
      </c>
      <c r="K114" s="35">
        <f t="shared" si="0"/>
        <v>2999400</v>
      </c>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row>
    <row r="115" spans="1:209" x14ac:dyDescent="0.25">
      <c r="A115" s="37">
        <v>43119</v>
      </c>
      <c r="B115" s="160">
        <v>375</v>
      </c>
      <c r="C115" s="24">
        <v>397</v>
      </c>
      <c r="D115" s="24">
        <v>322</v>
      </c>
      <c r="E115" s="22" t="s">
        <v>971</v>
      </c>
      <c r="F115" s="16"/>
      <c r="G115" s="22" t="s">
        <v>1059</v>
      </c>
      <c r="H115" s="17"/>
      <c r="I115" s="35">
        <v>89488000</v>
      </c>
      <c r="J115" s="35">
        <v>81657800</v>
      </c>
      <c r="K115" s="35">
        <f t="shared" si="0"/>
        <v>7830200</v>
      </c>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row>
    <row r="116" spans="1:209" x14ac:dyDescent="0.25">
      <c r="A116" s="37">
        <v>43119</v>
      </c>
      <c r="B116" s="160">
        <v>296</v>
      </c>
      <c r="C116" s="24">
        <v>327</v>
      </c>
      <c r="D116" s="24">
        <v>327</v>
      </c>
      <c r="E116" s="22" t="s">
        <v>972</v>
      </c>
      <c r="F116" s="16"/>
      <c r="G116" s="22" t="s">
        <v>1060</v>
      </c>
      <c r="H116" s="17"/>
      <c r="I116" s="35">
        <v>38400000</v>
      </c>
      <c r="J116" s="35">
        <v>34720000</v>
      </c>
      <c r="K116" s="35">
        <f t="shared" si="0"/>
        <v>3680000</v>
      </c>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row>
    <row r="117" spans="1:209" x14ac:dyDescent="0.25">
      <c r="A117" s="37">
        <v>43119</v>
      </c>
      <c r="B117" s="160">
        <v>299</v>
      </c>
      <c r="C117" s="24">
        <v>332</v>
      </c>
      <c r="D117" s="24">
        <v>328</v>
      </c>
      <c r="E117" s="22" t="s">
        <v>448</v>
      </c>
      <c r="F117" s="16"/>
      <c r="G117" s="22" t="s">
        <v>1061</v>
      </c>
      <c r="H117" s="17"/>
      <c r="I117" s="35">
        <v>38400000</v>
      </c>
      <c r="J117" s="35">
        <v>30240000</v>
      </c>
      <c r="K117" s="35">
        <f t="shared" si="0"/>
        <v>8160000</v>
      </c>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row>
    <row r="118" spans="1:209" x14ac:dyDescent="0.25">
      <c r="A118" s="37">
        <v>43119</v>
      </c>
      <c r="B118" s="160">
        <v>302</v>
      </c>
      <c r="C118" s="24">
        <v>335</v>
      </c>
      <c r="D118" s="24">
        <v>329</v>
      </c>
      <c r="E118" s="22" t="s">
        <v>448</v>
      </c>
      <c r="F118" s="16"/>
      <c r="G118" s="22" t="s">
        <v>1062</v>
      </c>
      <c r="H118" s="17"/>
      <c r="I118" s="35">
        <v>38400000</v>
      </c>
      <c r="J118" s="35">
        <v>30720000</v>
      </c>
      <c r="K118" s="35">
        <f t="shared" si="0"/>
        <v>7680000</v>
      </c>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row>
    <row r="119" spans="1:209" x14ac:dyDescent="0.25">
      <c r="A119" s="37">
        <v>43119</v>
      </c>
      <c r="B119" s="160">
        <v>347</v>
      </c>
      <c r="C119" s="24">
        <v>265</v>
      </c>
      <c r="D119" s="24">
        <v>338</v>
      </c>
      <c r="E119" s="22" t="s">
        <v>955</v>
      </c>
      <c r="F119" s="16"/>
      <c r="G119" s="22" t="s">
        <v>1063</v>
      </c>
      <c r="H119" s="17"/>
      <c r="I119" s="35">
        <v>44000000</v>
      </c>
      <c r="J119" s="35">
        <v>40700000</v>
      </c>
      <c r="K119" s="35">
        <f t="shared" si="0"/>
        <v>3300000</v>
      </c>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row>
    <row r="120" spans="1:209" x14ac:dyDescent="0.25">
      <c r="A120" s="37">
        <v>43119</v>
      </c>
      <c r="B120" s="160">
        <v>346</v>
      </c>
      <c r="C120" s="24">
        <v>317</v>
      </c>
      <c r="D120" s="24">
        <v>353</v>
      </c>
      <c r="E120" s="22" t="s">
        <v>962</v>
      </c>
      <c r="F120" s="16"/>
      <c r="G120" s="22" t="s">
        <v>1064</v>
      </c>
      <c r="H120" s="17"/>
      <c r="I120" s="35">
        <v>44000000</v>
      </c>
      <c r="J120" s="35">
        <v>40150000</v>
      </c>
      <c r="K120" s="35">
        <f t="shared" si="0"/>
        <v>3850000</v>
      </c>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row>
    <row r="121" spans="1:209" x14ac:dyDescent="0.25">
      <c r="A121" s="37">
        <v>43119</v>
      </c>
      <c r="B121" s="160">
        <v>303</v>
      </c>
      <c r="C121" s="24">
        <v>329</v>
      </c>
      <c r="D121" s="24">
        <v>355</v>
      </c>
      <c r="E121" s="22" t="s">
        <v>448</v>
      </c>
      <c r="F121" s="16"/>
      <c r="G121" s="22" t="s">
        <v>1065</v>
      </c>
      <c r="H121" s="17"/>
      <c r="I121" s="35">
        <v>38400000</v>
      </c>
      <c r="J121" s="35">
        <v>34880000</v>
      </c>
      <c r="K121" s="35">
        <f t="shared" si="0"/>
        <v>3520000</v>
      </c>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row>
    <row r="122" spans="1:209" x14ac:dyDescent="0.25">
      <c r="A122" s="37">
        <v>43119</v>
      </c>
      <c r="B122" s="160">
        <v>366</v>
      </c>
      <c r="C122" s="24">
        <v>341</v>
      </c>
      <c r="D122" s="24">
        <v>359</v>
      </c>
      <c r="E122" s="22" t="s">
        <v>973</v>
      </c>
      <c r="F122" s="16"/>
      <c r="G122" s="22" t="s">
        <v>1066</v>
      </c>
      <c r="H122" s="17"/>
      <c r="I122" s="35">
        <v>33744000</v>
      </c>
      <c r="J122" s="35">
        <v>30791400</v>
      </c>
      <c r="K122" s="35">
        <f t="shared" si="0"/>
        <v>2952600</v>
      </c>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row>
    <row r="123" spans="1:209" x14ac:dyDescent="0.25">
      <c r="A123" s="37">
        <v>43119</v>
      </c>
      <c r="B123" s="160">
        <v>368</v>
      </c>
      <c r="C123" s="24">
        <v>343</v>
      </c>
      <c r="D123" s="24">
        <v>360</v>
      </c>
      <c r="E123" s="22" t="s">
        <v>974</v>
      </c>
      <c r="F123" s="16"/>
      <c r="G123" s="22" t="s">
        <v>1067</v>
      </c>
      <c r="H123" s="17"/>
      <c r="I123" s="35">
        <v>48000000</v>
      </c>
      <c r="J123" s="35">
        <v>41600000</v>
      </c>
      <c r="K123" s="35">
        <f t="shared" si="0"/>
        <v>6400000</v>
      </c>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row>
    <row r="124" spans="1:209" x14ac:dyDescent="0.25">
      <c r="A124" s="37">
        <v>43119</v>
      </c>
      <c r="B124" s="160">
        <v>239</v>
      </c>
      <c r="C124" s="24">
        <v>312</v>
      </c>
      <c r="D124" s="24">
        <v>362</v>
      </c>
      <c r="E124" s="22" t="s">
        <v>567</v>
      </c>
      <c r="F124" s="16"/>
      <c r="G124" s="22" t="s">
        <v>1068</v>
      </c>
      <c r="H124" s="17"/>
      <c r="I124" s="35">
        <v>16800000</v>
      </c>
      <c r="J124" s="35">
        <v>15330000</v>
      </c>
      <c r="K124" s="35">
        <f t="shared" si="0"/>
        <v>1470000</v>
      </c>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row>
    <row r="125" spans="1:209" x14ac:dyDescent="0.25">
      <c r="A125" s="37">
        <v>43119</v>
      </c>
      <c r="B125" s="160">
        <v>370</v>
      </c>
      <c r="C125" s="24">
        <v>359</v>
      </c>
      <c r="D125" s="24">
        <v>363</v>
      </c>
      <c r="E125" s="22" t="s">
        <v>570</v>
      </c>
      <c r="F125" s="16"/>
      <c r="G125" s="22" t="s">
        <v>1069</v>
      </c>
      <c r="H125" s="17"/>
      <c r="I125" s="35">
        <v>32000000</v>
      </c>
      <c r="J125" s="35">
        <v>29066667</v>
      </c>
      <c r="K125" s="35">
        <f t="shared" si="0"/>
        <v>2933333</v>
      </c>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row>
    <row r="126" spans="1:209" x14ac:dyDescent="0.25">
      <c r="A126" s="37">
        <v>43119</v>
      </c>
      <c r="B126" s="160">
        <v>373</v>
      </c>
      <c r="C126" s="24">
        <v>392</v>
      </c>
      <c r="D126" s="24">
        <v>365</v>
      </c>
      <c r="E126" s="22" t="s">
        <v>975</v>
      </c>
      <c r="F126" s="16"/>
      <c r="G126" s="22" t="s">
        <v>1070</v>
      </c>
      <c r="H126" s="17"/>
      <c r="I126" s="35">
        <v>39992000</v>
      </c>
      <c r="J126" s="35">
        <v>36492700</v>
      </c>
      <c r="K126" s="35">
        <f t="shared" si="0"/>
        <v>3499300</v>
      </c>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row>
    <row r="127" spans="1:209" x14ac:dyDescent="0.25">
      <c r="A127" s="37">
        <v>43119</v>
      </c>
      <c r="B127" s="160">
        <v>235</v>
      </c>
      <c r="C127" s="24">
        <v>308</v>
      </c>
      <c r="D127" s="24">
        <v>369</v>
      </c>
      <c r="E127" s="22" t="s">
        <v>567</v>
      </c>
      <c r="F127" s="16"/>
      <c r="G127" s="22" t="s">
        <v>1071</v>
      </c>
      <c r="H127" s="17"/>
      <c r="I127" s="35">
        <v>16800000</v>
      </c>
      <c r="J127" s="35">
        <v>15330000</v>
      </c>
      <c r="K127" s="35">
        <f t="shared" si="0"/>
        <v>1470000</v>
      </c>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row>
    <row r="128" spans="1:209" x14ac:dyDescent="0.25">
      <c r="A128" s="37">
        <v>43122</v>
      </c>
      <c r="B128" s="160">
        <v>281</v>
      </c>
      <c r="C128" s="24">
        <v>324</v>
      </c>
      <c r="D128" s="24">
        <v>374</v>
      </c>
      <c r="E128" s="22" t="s">
        <v>976</v>
      </c>
      <c r="F128" s="16"/>
      <c r="G128" s="22" t="s">
        <v>1072</v>
      </c>
      <c r="H128" s="17"/>
      <c r="I128" s="35">
        <v>39992000</v>
      </c>
      <c r="J128" s="35">
        <v>36326068</v>
      </c>
      <c r="K128" s="35">
        <f t="shared" si="0"/>
        <v>3665932</v>
      </c>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row>
    <row r="129" spans="1:209" x14ac:dyDescent="0.25">
      <c r="A129" s="37">
        <v>43122</v>
      </c>
      <c r="B129" s="160">
        <v>336</v>
      </c>
      <c r="C129" s="24">
        <v>279</v>
      </c>
      <c r="D129" s="24">
        <v>375</v>
      </c>
      <c r="E129" s="22" t="s">
        <v>977</v>
      </c>
      <c r="F129" s="16"/>
      <c r="G129" s="22" t="s">
        <v>1073</v>
      </c>
      <c r="H129" s="17"/>
      <c r="I129" s="35">
        <v>44000000</v>
      </c>
      <c r="J129" s="35">
        <v>39966667</v>
      </c>
      <c r="K129" s="35">
        <f t="shared" si="0"/>
        <v>4033333</v>
      </c>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row>
    <row r="130" spans="1:209" x14ac:dyDescent="0.25">
      <c r="A130" s="37">
        <v>43122</v>
      </c>
      <c r="B130" s="160">
        <v>332</v>
      </c>
      <c r="C130" s="24">
        <v>342</v>
      </c>
      <c r="D130" s="24">
        <v>382</v>
      </c>
      <c r="E130" s="22" t="s">
        <v>978</v>
      </c>
      <c r="F130" s="16"/>
      <c r="G130" s="22" t="s">
        <v>1074</v>
      </c>
      <c r="H130" s="17"/>
      <c r="I130" s="35">
        <v>39992000</v>
      </c>
      <c r="J130" s="35">
        <v>36492700</v>
      </c>
      <c r="K130" s="35">
        <f t="shared" si="0"/>
        <v>3499300</v>
      </c>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row>
    <row r="131" spans="1:209" x14ac:dyDescent="0.25">
      <c r="A131" s="37">
        <v>43122</v>
      </c>
      <c r="B131" s="160">
        <v>382</v>
      </c>
      <c r="C131" s="24">
        <v>404</v>
      </c>
      <c r="D131" s="24">
        <v>383</v>
      </c>
      <c r="E131" s="22" t="s">
        <v>584</v>
      </c>
      <c r="F131" s="16"/>
      <c r="G131" s="22" t="s">
        <v>1075</v>
      </c>
      <c r="H131" s="17"/>
      <c r="I131" s="35">
        <v>36000000</v>
      </c>
      <c r="J131" s="35">
        <v>32700000</v>
      </c>
      <c r="K131" s="35">
        <f t="shared" si="0"/>
        <v>3300000</v>
      </c>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row>
    <row r="132" spans="1:209" x14ac:dyDescent="0.25">
      <c r="A132" s="37">
        <v>43122</v>
      </c>
      <c r="B132" s="160">
        <v>298</v>
      </c>
      <c r="C132" s="24">
        <v>331</v>
      </c>
      <c r="D132" s="24">
        <v>387</v>
      </c>
      <c r="E132" s="22" t="s">
        <v>448</v>
      </c>
      <c r="F132" s="16"/>
      <c r="G132" s="22" t="s">
        <v>1076</v>
      </c>
      <c r="H132" s="17"/>
      <c r="I132" s="35">
        <v>38400000</v>
      </c>
      <c r="J132" s="35">
        <v>34880000</v>
      </c>
      <c r="K132" s="35">
        <f t="shared" si="0"/>
        <v>3520000</v>
      </c>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row>
    <row r="133" spans="1:209" x14ac:dyDescent="0.25">
      <c r="A133" s="37">
        <v>43122</v>
      </c>
      <c r="B133" s="160">
        <v>384</v>
      </c>
      <c r="C133" s="24">
        <v>406</v>
      </c>
      <c r="D133" s="24">
        <v>388</v>
      </c>
      <c r="E133" s="22" t="s">
        <v>584</v>
      </c>
      <c r="F133" s="16"/>
      <c r="G133" s="22" t="s">
        <v>1077</v>
      </c>
      <c r="H133" s="17"/>
      <c r="I133" s="35">
        <v>36000000</v>
      </c>
      <c r="J133" s="35">
        <v>32550000</v>
      </c>
      <c r="K133" s="35">
        <f t="shared" si="0"/>
        <v>3450000</v>
      </c>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row>
    <row r="134" spans="1:209" x14ac:dyDescent="0.25">
      <c r="A134" s="37">
        <v>43122</v>
      </c>
      <c r="B134" s="160">
        <v>339</v>
      </c>
      <c r="C134" s="24">
        <v>277</v>
      </c>
      <c r="D134" s="24">
        <v>389</v>
      </c>
      <c r="E134" s="22" t="s">
        <v>962</v>
      </c>
      <c r="F134" s="16"/>
      <c r="G134" s="22" t="s">
        <v>1078</v>
      </c>
      <c r="H134" s="17"/>
      <c r="I134" s="35">
        <v>44000000</v>
      </c>
      <c r="J134" s="35">
        <v>39416667</v>
      </c>
      <c r="K134" s="35">
        <f t="shared" si="0"/>
        <v>4583333</v>
      </c>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row>
    <row r="135" spans="1:209" x14ac:dyDescent="0.25">
      <c r="A135" s="37">
        <v>43122</v>
      </c>
      <c r="B135" s="160" t="s">
        <v>613</v>
      </c>
      <c r="C135" s="24">
        <v>455</v>
      </c>
      <c r="D135" s="24">
        <v>390</v>
      </c>
      <c r="E135" s="22" t="s">
        <v>979</v>
      </c>
      <c r="F135" s="16"/>
      <c r="G135" s="22" t="s">
        <v>1079</v>
      </c>
      <c r="H135" s="17"/>
      <c r="I135" s="35">
        <v>142147776</v>
      </c>
      <c r="J135" s="35">
        <v>142147776</v>
      </c>
      <c r="K135" s="35">
        <f t="shared" si="0"/>
        <v>0</v>
      </c>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row>
    <row r="136" spans="1:209" x14ac:dyDescent="0.25">
      <c r="A136" s="37">
        <v>43122</v>
      </c>
      <c r="B136" s="160" t="s">
        <v>614</v>
      </c>
      <c r="C136" s="24">
        <v>456</v>
      </c>
      <c r="D136" s="24">
        <v>391</v>
      </c>
      <c r="E136" s="22" t="s">
        <v>980</v>
      </c>
      <c r="F136" s="16"/>
      <c r="G136" s="22" t="s">
        <v>1079</v>
      </c>
      <c r="H136" s="17"/>
      <c r="I136" s="35">
        <v>4174749</v>
      </c>
      <c r="J136" s="35">
        <v>4174749</v>
      </c>
      <c r="K136" s="35">
        <f t="shared" si="0"/>
        <v>0</v>
      </c>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row>
    <row r="137" spans="1:209" x14ac:dyDescent="0.25">
      <c r="A137" s="37">
        <v>43122</v>
      </c>
      <c r="B137" s="160">
        <v>380</v>
      </c>
      <c r="C137" s="24">
        <v>402</v>
      </c>
      <c r="D137" s="24">
        <v>393</v>
      </c>
      <c r="E137" s="22" t="s">
        <v>584</v>
      </c>
      <c r="F137" s="16"/>
      <c r="G137" s="22" t="s">
        <v>1080</v>
      </c>
      <c r="H137" s="17"/>
      <c r="I137" s="35">
        <v>36000000</v>
      </c>
      <c r="J137" s="35">
        <v>32700000</v>
      </c>
      <c r="K137" s="35">
        <f t="shared" si="0"/>
        <v>3300000</v>
      </c>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row>
    <row r="138" spans="1:209" x14ac:dyDescent="0.25">
      <c r="A138" s="37">
        <v>43122</v>
      </c>
      <c r="B138" s="160">
        <v>383</v>
      </c>
      <c r="C138" s="24">
        <v>405</v>
      </c>
      <c r="D138" s="24">
        <v>394</v>
      </c>
      <c r="E138" s="22" t="s">
        <v>584</v>
      </c>
      <c r="F138" s="16"/>
      <c r="G138" s="22" t="s">
        <v>1081</v>
      </c>
      <c r="H138" s="17"/>
      <c r="I138" s="35">
        <v>36000000</v>
      </c>
      <c r="J138" s="35">
        <v>32700000</v>
      </c>
      <c r="K138" s="35">
        <f t="shared" si="0"/>
        <v>3300000</v>
      </c>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row>
    <row r="139" spans="1:209" x14ac:dyDescent="0.25">
      <c r="A139" s="37">
        <v>43122</v>
      </c>
      <c r="B139" s="160">
        <v>397</v>
      </c>
      <c r="C139" s="24">
        <v>419</v>
      </c>
      <c r="D139" s="24">
        <v>395</v>
      </c>
      <c r="E139" s="22" t="s">
        <v>584</v>
      </c>
      <c r="F139" s="16"/>
      <c r="G139" s="22" t="s">
        <v>1082</v>
      </c>
      <c r="H139" s="17"/>
      <c r="I139" s="35">
        <v>36000000</v>
      </c>
      <c r="J139" s="35">
        <v>30900000</v>
      </c>
      <c r="K139" s="35">
        <f t="shared" si="0"/>
        <v>5100000</v>
      </c>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row>
    <row r="140" spans="1:209" x14ac:dyDescent="0.25">
      <c r="A140" s="37">
        <v>43122</v>
      </c>
      <c r="B140" s="160">
        <v>398</v>
      </c>
      <c r="C140" s="24">
        <v>420</v>
      </c>
      <c r="D140" s="24">
        <v>396</v>
      </c>
      <c r="E140" s="22" t="s">
        <v>584</v>
      </c>
      <c r="F140" s="16"/>
      <c r="G140" s="22" t="s">
        <v>1083</v>
      </c>
      <c r="H140" s="17"/>
      <c r="I140" s="35">
        <v>36000000</v>
      </c>
      <c r="J140" s="35">
        <v>32700000</v>
      </c>
      <c r="K140" s="35">
        <f t="shared" si="0"/>
        <v>3300000</v>
      </c>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row>
    <row r="141" spans="1:209" x14ac:dyDescent="0.25">
      <c r="A141" s="37">
        <v>43122</v>
      </c>
      <c r="B141" s="160">
        <v>414</v>
      </c>
      <c r="C141" s="24">
        <v>395</v>
      </c>
      <c r="D141" s="24">
        <v>400</v>
      </c>
      <c r="E141" s="22" t="s">
        <v>954</v>
      </c>
      <c r="F141" s="16"/>
      <c r="G141" s="22" t="s">
        <v>1084</v>
      </c>
      <c r="H141" s="17"/>
      <c r="I141" s="35">
        <v>35000000</v>
      </c>
      <c r="J141" s="35">
        <v>35000000</v>
      </c>
      <c r="K141" s="35">
        <f t="shared" si="0"/>
        <v>0</v>
      </c>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row>
    <row r="142" spans="1:209" x14ac:dyDescent="0.25">
      <c r="A142" s="37">
        <v>43122</v>
      </c>
      <c r="B142" s="160">
        <v>417</v>
      </c>
      <c r="C142" s="24">
        <v>434</v>
      </c>
      <c r="D142" s="24">
        <v>401</v>
      </c>
      <c r="E142" s="22" t="s">
        <v>596</v>
      </c>
      <c r="F142" s="16"/>
      <c r="G142" s="22" t="s">
        <v>1085</v>
      </c>
      <c r="H142" s="17"/>
      <c r="I142" s="35">
        <v>36000000</v>
      </c>
      <c r="J142" s="35">
        <v>32700000</v>
      </c>
      <c r="K142" s="35">
        <f t="shared" si="0"/>
        <v>3300000</v>
      </c>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row>
    <row r="143" spans="1:209" x14ac:dyDescent="0.25">
      <c r="A143" s="37">
        <v>43122</v>
      </c>
      <c r="B143" s="160">
        <v>422</v>
      </c>
      <c r="C143" s="24">
        <v>441</v>
      </c>
      <c r="D143" s="24">
        <v>402</v>
      </c>
      <c r="E143" s="22" t="s">
        <v>567</v>
      </c>
      <c r="F143" s="16"/>
      <c r="G143" s="22" t="s">
        <v>1086</v>
      </c>
      <c r="H143" s="17"/>
      <c r="I143" s="35">
        <v>17920000</v>
      </c>
      <c r="J143" s="35">
        <v>16277333</v>
      </c>
      <c r="K143" s="35">
        <f t="shared" si="0"/>
        <v>1642667</v>
      </c>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row>
    <row r="144" spans="1:209" x14ac:dyDescent="0.25">
      <c r="A144" s="37">
        <v>43122</v>
      </c>
      <c r="B144" s="160">
        <v>427</v>
      </c>
      <c r="C144" s="24">
        <v>433</v>
      </c>
      <c r="D144" s="24">
        <v>403</v>
      </c>
      <c r="E144" s="22" t="s">
        <v>981</v>
      </c>
      <c r="F144" s="16"/>
      <c r="G144" s="22" t="s">
        <v>1087</v>
      </c>
      <c r="H144" s="17"/>
      <c r="I144" s="35">
        <v>24368000</v>
      </c>
      <c r="J144" s="35">
        <v>22134267</v>
      </c>
      <c r="K144" s="35">
        <f t="shared" si="0"/>
        <v>2233733</v>
      </c>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row>
    <row r="145" spans="1:209" x14ac:dyDescent="0.25">
      <c r="A145" s="37">
        <v>43122</v>
      </c>
      <c r="B145" s="160">
        <v>379</v>
      </c>
      <c r="C145" s="24">
        <v>401</v>
      </c>
      <c r="D145" s="24">
        <v>406</v>
      </c>
      <c r="E145" s="22" t="s">
        <v>584</v>
      </c>
      <c r="F145" s="16"/>
      <c r="G145" s="22" t="s">
        <v>1088</v>
      </c>
      <c r="H145" s="17"/>
      <c r="I145" s="35">
        <v>36000000</v>
      </c>
      <c r="J145" s="35">
        <v>32700000</v>
      </c>
      <c r="K145" s="35">
        <f t="shared" si="0"/>
        <v>3300000</v>
      </c>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row>
    <row r="146" spans="1:209" x14ac:dyDescent="0.25">
      <c r="A146" s="37">
        <v>43122</v>
      </c>
      <c r="B146" s="160">
        <v>387</v>
      </c>
      <c r="C146" s="24">
        <v>408</v>
      </c>
      <c r="D146" s="24">
        <v>408</v>
      </c>
      <c r="E146" s="22" t="s">
        <v>584</v>
      </c>
      <c r="F146" s="16"/>
      <c r="G146" s="22" t="s">
        <v>1089</v>
      </c>
      <c r="H146" s="17"/>
      <c r="I146" s="35">
        <v>36000000</v>
      </c>
      <c r="J146" s="35">
        <v>32700000</v>
      </c>
      <c r="K146" s="35">
        <f t="shared" si="0"/>
        <v>3300000</v>
      </c>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row>
    <row r="147" spans="1:209" x14ac:dyDescent="0.25">
      <c r="A147" s="37">
        <v>43122</v>
      </c>
      <c r="B147" s="160">
        <v>388</v>
      </c>
      <c r="C147" s="24">
        <v>409</v>
      </c>
      <c r="D147" s="24">
        <v>411</v>
      </c>
      <c r="E147" s="22" t="s">
        <v>584</v>
      </c>
      <c r="F147" s="16"/>
      <c r="G147" s="22" t="s">
        <v>1090</v>
      </c>
      <c r="H147" s="17"/>
      <c r="I147" s="35">
        <v>36000000</v>
      </c>
      <c r="J147" s="35">
        <v>32700000</v>
      </c>
      <c r="K147" s="35">
        <f t="shared" si="0"/>
        <v>3300000</v>
      </c>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row>
    <row r="148" spans="1:209" x14ac:dyDescent="0.25">
      <c r="A148" s="37">
        <v>43122</v>
      </c>
      <c r="B148" s="160">
        <v>389</v>
      </c>
      <c r="C148" s="24">
        <v>410</v>
      </c>
      <c r="D148" s="24">
        <v>412</v>
      </c>
      <c r="E148" s="22" t="s">
        <v>584</v>
      </c>
      <c r="F148" s="16"/>
      <c r="G148" s="22" t="s">
        <v>1091</v>
      </c>
      <c r="H148" s="17"/>
      <c r="I148" s="35">
        <v>36000000</v>
      </c>
      <c r="J148" s="35">
        <v>32550000</v>
      </c>
      <c r="K148" s="35">
        <f t="shared" si="0"/>
        <v>3450000</v>
      </c>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row>
    <row r="149" spans="1:209" x14ac:dyDescent="0.25">
      <c r="A149" s="37">
        <v>43122</v>
      </c>
      <c r="B149" s="160">
        <v>372</v>
      </c>
      <c r="C149" s="24">
        <v>398</v>
      </c>
      <c r="D149" s="24">
        <v>414</v>
      </c>
      <c r="E149" s="22" t="s">
        <v>982</v>
      </c>
      <c r="F149" s="16"/>
      <c r="G149" s="22" t="s">
        <v>1092</v>
      </c>
      <c r="H149" s="17"/>
      <c r="I149" s="35">
        <v>44000000</v>
      </c>
      <c r="J149" s="35">
        <v>39783333</v>
      </c>
      <c r="K149" s="35">
        <f t="shared" si="0"/>
        <v>4216667</v>
      </c>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row>
    <row r="150" spans="1:209" x14ac:dyDescent="0.25">
      <c r="A150" s="37">
        <v>43122</v>
      </c>
      <c r="B150" s="160">
        <v>226</v>
      </c>
      <c r="C150" s="24">
        <v>299</v>
      </c>
      <c r="D150" s="24">
        <v>415</v>
      </c>
      <c r="E150" s="22" t="s">
        <v>567</v>
      </c>
      <c r="F150" s="16"/>
      <c r="G150" s="22" t="s">
        <v>1093</v>
      </c>
      <c r="H150" s="17"/>
      <c r="I150" s="35">
        <v>16800000</v>
      </c>
      <c r="J150" s="35">
        <v>15260000</v>
      </c>
      <c r="K150" s="35">
        <f t="shared" si="0"/>
        <v>1540000</v>
      </c>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row>
    <row r="151" spans="1:209" x14ac:dyDescent="0.25">
      <c r="A151" s="37">
        <v>43122</v>
      </c>
      <c r="B151" s="160">
        <v>392</v>
      </c>
      <c r="C151" s="24">
        <v>414</v>
      </c>
      <c r="D151" s="24">
        <v>417</v>
      </c>
      <c r="E151" s="22" t="s">
        <v>584</v>
      </c>
      <c r="F151" s="16"/>
      <c r="G151" s="22" t="s">
        <v>1094</v>
      </c>
      <c r="H151" s="17"/>
      <c r="I151" s="35">
        <v>36000000</v>
      </c>
      <c r="J151" s="35">
        <v>32700000</v>
      </c>
      <c r="K151" s="35">
        <f t="shared" si="0"/>
        <v>3300000</v>
      </c>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row>
    <row r="152" spans="1:209" x14ac:dyDescent="0.25">
      <c r="A152" s="37">
        <v>43122</v>
      </c>
      <c r="B152" s="160">
        <v>393</v>
      </c>
      <c r="C152" s="24">
        <v>415</v>
      </c>
      <c r="D152" s="24">
        <v>418</v>
      </c>
      <c r="E152" s="22" t="s">
        <v>584</v>
      </c>
      <c r="F152" s="16"/>
      <c r="G152" s="22" t="s">
        <v>1095</v>
      </c>
      <c r="H152" s="17"/>
      <c r="I152" s="35">
        <v>36000000</v>
      </c>
      <c r="J152" s="35">
        <v>32700000</v>
      </c>
      <c r="K152" s="35">
        <f t="shared" si="0"/>
        <v>3300000</v>
      </c>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row>
    <row r="153" spans="1:209" x14ac:dyDescent="0.25">
      <c r="A153" s="37">
        <v>43123</v>
      </c>
      <c r="B153" s="160">
        <v>304</v>
      </c>
      <c r="C153" s="24">
        <v>326</v>
      </c>
      <c r="D153" s="24">
        <v>420</v>
      </c>
      <c r="E153" s="22" t="s">
        <v>972</v>
      </c>
      <c r="F153" s="16"/>
      <c r="G153" s="22" t="s">
        <v>1096</v>
      </c>
      <c r="H153" s="17"/>
      <c r="I153" s="35">
        <v>38400000</v>
      </c>
      <c r="J153" s="35">
        <v>34880000</v>
      </c>
      <c r="K153" s="35">
        <f t="shared" si="0"/>
        <v>3520000</v>
      </c>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row>
    <row r="154" spans="1:209" x14ac:dyDescent="0.25">
      <c r="A154" s="37">
        <v>43123</v>
      </c>
      <c r="B154" s="160">
        <v>430</v>
      </c>
      <c r="C154" s="24">
        <v>425</v>
      </c>
      <c r="D154" s="24">
        <v>421</v>
      </c>
      <c r="E154" s="22" t="s">
        <v>983</v>
      </c>
      <c r="F154" s="16"/>
      <c r="G154" s="22" t="s">
        <v>1097</v>
      </c>
      <c r="H154" s="17"/>
      <c r="I154" s="35">
        <v>100000000</v>
      </c>
      <c r="J154" s="35">
        <v>87500000</v>
      </c>
      <c r="K154" s="35">
        <f t="shared" si="0"/>
        <v>12500000</v>
      </c>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row>
    <row r="155" spans="1:209" x14ac:dyDescent="0.25">
      <c r="A155" s="37">
        <v>43123</v>
      </c>
      <c r="B155" s="160">
        <v>436</v>
      </c>
      <c r="C155" s="24">
        <v>431</v>
      </c>
      <c r="D155" s="24">
        <v>423</v>
      </c>
      <c r="E155" s="22" t="s">
        <v>509</v>
      </c>
      <c r="F155" s="16"/>
      <c r="G155" s="22" t="s">
        <v>1098</v>
      </c>
      <c r="H155" s="17"/>
      <c r="I155" s="35">
        <v>39992000</v>
      </c>
      <c r="J155" s="35">
        <v>36159433</v>
      </c>
      <c r="K155" s="35">
        <f t="shared" si="0"/>
        <v>3832567</v>
      </c>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row>
    <row r="156" spans="1:209" x14ac:dyDescent="0.25">
      <c r="A156" s="37">
        <v>43123</v>
      </c>
      <c r="B156" s="160">
        <v>391</v>
      </c>
      <c r="C156" s="24">
        <v>413</v>
      </c>
      <c r="D156" s="24">
        <v>426</v>
      </c>
      <c r="E156" s="22" t="s">
        <v>584</v>
      </c>
      <c r="F156" s="16"/>
      <c r="G156" s="22" t="s">
        <v>1099</v>
      </c>
      <c r="H156" s="17"/>
      <c r="I156" s="35">
        <v>36000000</v>
      </c>
      <c r="J156" s="35">
        <v>32550000</v>
      </c>
      <c r="K156" s="35">
        <f t="shared" si="0"/>
        <v>3450000</v>
      </c>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row>
    <row r="157" spans="1:209" x14ac:dyDescent="0.25">
      <c r="A157" s="37">
        <v>43123</v>
      </c>
      <c r="B157" s="160">
        <v>394</v>
      </c>
      <c r="C157" s="24">
        <v>416</v>
      </c>
      <c r="D157" s="24">
        <v>427</v>
      </c>
      <c r="E157" s="22" t="s">
        <v>584</v>
      </c>
      <c r="F157" s="16"/>
      <c r="G157" s="22" t="s">
        <v>1100</v>
      </c>
      <c r="H157" s="17"/>
      <c r="I157" s="35">
        <v>36000000</v>
      </c>
      <c r="J157" s="35">
        <v>32700000</v>
      </c>
      <c r="K157" s="35">
        <f t="shared" si="0"/>
        <v>3300000</v>
      </c>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row>
    <row r="158" spans="1:209" x14ac:dyDescent="0.25">
      <c r="A158" s="37">
        <v>43123</v>
      </c>
      <c r="B158" s="160">
        <v>395</v>
      </c>
      <c r="C158" s="24">
        <v>417</v>
      </c>
      <c r="D158" s="24">
        <v>428</v>
      </c>
      <c r="E158" s="22" t="s">
        <v>584</v>
      </c>
      <c r="F158" s="16"/>
      <c r="G158" s="22" t="s">
        <v>1101</v>
      </c>
      <c r="H158" s="17"/>
      <c r="I158" s="35">
        <v>36000000</v>
      </c>
      <c r="J158" s="35">
        <v>32700000</v>
      </c>
      <c r="K158" s="35">
        <f t="shared" si="0"/>
        <v>3300000</v>
      </c>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row>
    <row r="159" spans="1:209" x14ac:dyDescent="0.25">
      <c r="A159" s="37">
        <v>43123</v>
      </c>
      <c r="B159" s="160">
        <v>400</v>
      </c>
      <c r="C159" s="24">
        <v>422</v>
      </c>
      <c r="D159" s="24">
        <v>429</v>
      </c>
      <c r="E159" s="22" t="s">
        <v>584</v>
      </c>
      <c r="F159" s="16"/>
      <c r="G159" s="22" t="s">
        <v>1102</v>
      </c>
      <c r="H159" s="17"/>
      <c r="I159" s="35">
        <v>36000000</v>
      </c>
      <c r="J159" s="35">
        <v>31650000</v>
      </c>
      <c r="K159" s="35">
        <f t="shared" si="0"/>
        <v>4350000</v>
      </c>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row>
    <row r="160" spans="1:209" x14ac:dyDescent="0.25">
      <c r="A160" s="37">
        <v>43123</v>
      </c>
      <c r="B160" s="160">
        <v>426</v>
      </c>
      <c r="C160" s="24">
        <v>432</v>
      </c>
      <c r="D160" s="24">
        <v>430</v>
      </c>
      <c r="E160" s="22" t="s">
        <v>599</v>
      </c>
      <c r="F160" s="16"/>
      <c r="G160" s="22" t="s">
        <v>1103</v>
      </c>
      <c r="H160" s="17"/>
      <c r="I160" s="35">
        <v>37800000</v>
      </c>
      <c r="J160" s="35">
        <v>34335000</v>
      </c>
      <c r="K160" s="35">
        <f t="shared" si="0"/>
        <v>3465000</v>
      </c>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row>
    <row r="161" spans="1:209" x14ac:dyDescent="0.25">
      <c r="A161" s="37">
        <v>43123</v>
      </c>
      <c r="B161" s="160">
        <v>423</v>
      </c>
      <c r="C161" s="24">
        <v>436</v>
      </c>
      <c r="D161" s="24">
        <v>432</v>
      </c>
      <c r="E161" s="22" t="s">
        <v>984</v>
      </c>
      <c r="F161" s="16"/>
      <c r="G161" s="22" t="s">
        <v>1104</v>
      </c>
      <c r="H161" s="17"/>
      <c r="I161" s="35">
        <v>39992000</v>
      </c>
      <c r="J161" s="35">
        <v>36159433</v>
      </c>
      <c r="K161" s="35">
        <f t="shared" si="0"/>
        <v>3832567</v>
      </c>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row>
    <row r="162" spans="1:209" x14ac:dyDescent="0.25">
      <c r="A162" s="37">
        <v>43123</v>
      </c>
      <c r="B162" s="160">
        <v>425</v>
      </c>
      <c r="C162" s="24">
        <v>423</v>
      </c>
      <c r="D162" s="24">
        <v>434</v>
      </c>
      <c r="E162" s="22" t="s">
        <v>985</v>
      </c>
      <c r="F162" s="16"/>
      <c r="G162" s="22" t="s">
        <v>1105</v>
      </c>
      <c r="H162" s="17"/>
      <c r="I162" s="35">
        <v>39992000</v>
      </c>
      <c r="J162" s="35">
        <v>36326066</v>
      </c>
      <c r="K162" s="35">
        <f t="shared" si="0"/>
        <v>3665934</v>
      </c>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row>
    <row r="163" spans="1:209" x14ac:dyDescent="0.25">
      <c r="A163" s="37">
        <v>43123</v>
      </c>
      <c r="B163" s="160">
        <v>390</v>
      </c>
      <c r="C163" s="24">
        <v>412</v>
      </c>
      <c r="D163" s="24">
        <v>436</v>
      </c>
      <c r="E163" s="22" t="s">
        <v>584</v>
      </c>
      <c r="F163" s="16"/>
      <c r="G163" s="22" t="s">
        <v>1106</v>
      </c>
      <c r="H163" s="17"/>
      <c r="I163" s="35">
        <v>36000000</v>
      </c>
      <c r="J163" s="35">
        <v>32700000</v>
      </c>
      <c r="K163" s="35">
        <f t="shared" si="0"/>
        <v>3300000</v>
      </c>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row>
    <row r="164" spans="1:209" x14ac:dyDescent="0.25">
      <c r="A164" s="37">
        <v>43123</v>
      </c>
      <c r="B164" s="160">
        <v>396</v>
      </c>
      <c r="C164" s="24">
        <v>418</v>
      </c>
      <c r="D164" s="24">
        <v>437</v>
      </c>
      <c r="E164" s="22" t="s">
        <v>584</v>
      </c>
      <c r="F164" s="16"/>
      <c r="G164" s="22" t="s">
        <v>1107</v>
      </c>
      <c r="H164" s="17"/>
      <c r="I164" s="35">
        <v>36000000</v>
      </c>
      <c r="J164" s="35">
        <v>32700000</v>
      </c>
      <c r="K164" s="35">
        <f t="shared" si="0"/>
        <v>3300000</v>
      </c>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row>
    <row r="165" spans="1:209" x14ac:dyDescent="0.25">
      <c r="A165" s="37">
        <v>43123</v>
      </c>
      <c r="B165" s="160">
        <v>415</v>
      </c>
      <c r="C165" s="24">
        <v>393</v>
      </c>
      <c r="D165" s="24">
        <v>439</v>
      </c>
      <c r="E165" s="22" t="s">
        <v>975</v>
      </c>
      <c r="F165" s="16"/>
      <c r="G165" s="22" t="s">
        <v>1108</v>
      </c>
      <c r="H165" s="17"/>
      <c r="I165" s="35">
        <v>44800000</v>
      </c>
      <c r="J165" s="35">
        <v>40693333</v>
      </c>
      <c r="K165" s="35">
        <f t="shared" si="0"/>
        <v>4106667</v>
      </c>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row>
    <row r="166" spans="1:209" x14ac:dyDescent="0.25">
      <c r="A166" s="37">
        <v>43123</v>
      </c>
      <c r="B166" s="160">
        <v>428</v>
      </c>
      <c r="C166" s="24">
        <v>396</v>
      </c>
      <c r="D166" s="24">
        <v>440</v>
      </c>
      <c r="E166" s="22" t="s">
        <v>609</v>
      </c>
      <c r="F166" s="16"/>
      <c r="G166" s="22" t="s">
        <v>1109</v>
      </c>
      <c r="H166" s="17"/>
      <c r="I166" s="35">
        <v>36000000</v>
      </c>
      <c r="J166" s="35">
        <v>32550000</v>
      </c>
      <c r="K166" s="35">
        <f t="shared" si="0"/>
        <v>3450000</v>
      </c>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row>
    <row r="167" spans="1:209" x14ac:dyDescent="0.25">
      <c r="A167" s="37">
        <v>43123</v>
      </c>
      <c r="B167" s="160">
        <v>297</v>
      </c>
      <c r="C167" s="24">
        <v>330</v>
      </c>
      <c r="D167" s="24">
        <v>443</v>
      </c>
      <c r="E167" s="22" t="s">
        <v>448</v>
      </c>
      <c r="F167" s="16"/>
      <c r="G167" s="22" t="s">
        <v>1110</v>
      </c>
      <c r="H167" s="17"/>
      <c r="I167" s="35">
        <v>38400000</v>
      </c>
      <c r="J167" s="35">
        <v>29760000</v>
      </c>
      <c r="K167" s="35">
        <f t="shared" si="0"/>
        <v>8640000</v>
      </c>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row>
    <row r="168" spans="1:209" x14ac:dyDescent="0.25">
      <c r="A168" s="37">
        <v>43123</v>
      </c>
      <c r="B168" s="160">
        <v>365</v>
      </c>
      <c r="C168" s="24">
        <v>313</v>
      </c>
      <c r="D168" s="24">
        <v>445</v>
      </c>
      <c r="E168" s="22" t="s">
        <v>986</v>
      </c>
      <c r="F168" s="16"/>
      <c r="G168" s="22" t="s">
        <v>1111</v>
      </c>
      <c r="H168" s="17"/>
      <c r="I168" s="35">
        <v>41600000</v>
      </c>
      <c r="J168" s="35">
        <v>37786666</v>
      </c>
      <c r="K168" s="35">
        <f t="shared" si="0"/>
        <v>3813334</v>
      </c>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row>
    <row r="169" spans="1:209" x14ac:dyDescent="0.25">
      <c r="A169" s="37">
        <v>43123</v>
      </c>
      <c r="B169" s="160">
        <v>399</v>
      </c>
      <c r="C169" s="24">
        <v>421</v>
      </c>
      <c r="D169" s="24">
        <v>446</v>
      </c>
      <c r="E169" s="22" t="s">
        <v>584</v>
      </c>
      <c r="F169" s="16"/>
      <c r="G169" s="22" t="s">
        <v>1112</v>
      </c>
      <c r="H169" s="17"/>
      <c r="I169" s="35">
        <v>36000000</v>
      </c>
      <c r="J169" s="35">
        <v>32250000</v>
      </c>
      <c r="K169" s="35">
        <f t="shared" si="0"/>
        <v>3750000</v>
      </c>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row>
    <row r="170" spans="1:209" x14ac:dyDescent="0.25">
      <c r="A170" s="37">
        <v>43123</v>
      </c>
      <c r="B170" s="160">
        <v>419</v>
      </c>
      <c r="C170" s="24">
        <v>435</v>
      </c>
      <c r="D170" s="24">
        <v>448</v>
      </c>
      <c r="E170" s="22" t="s">
        <v>987</v>
      </c>
      <c r="F170" s="16"/>
      <c r="G170" s="22" t="s">
        <v>1113</v>
      </c>
      <c r="H170" s="17"/>
      <c r="I170" s="35">
        <v>44000000</v>
      </c>
      <c r="J170" s="35">
        <v>39966667</v>
      </c>
      <c r="K170" s="35">
        <f t="shared" si="0"/>
        <v>4033333</v>
      </c>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row>
    <row r="171" spans="1:209" x14ac:dyDescent="0.25">
      <c r="A171" s="37">
        <v>43123</v>
      </c>
      <c r="B171" s="160">
        <v>420</v>
      </c>
      <c r="C171" s="24">
        <v>440</v>
      </c>
      <c r="D171" s="24">
        <v>449</v>
      </c>
      <c r="E171" s="22" t="s">
        <v>988</v>
      </c>
      <c r="F171" s="16"/>
      <c r="G171" s="22" t="s">
        <v>1114</v>
      </c>
      <c r="H171" s="17"/>
      <c r="I171" s="35">
        <v>17600000</v>
      </c>
      <c r="J171" s="35">
        <v>15986667</v>
      </c>
      <c r="K171" s="35">
        <f t="shared" si="0"/>
        <v>1613333</v>
      </c>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row>
    <row r="172" spans="1:209" x14ac:dyDescent="0.25">
      <c r="A172" s="37">
        <v>43123</v>
      </c>
      <c r="B172" s="160">
        <v>421</v>
      </c>
      <c r="C172" s="24">
        <v>439</v>
      </c>
      <c r="D172" s="24">
        <v>450</v>
      </c>
      <c r="E172" s="22" t="s">
        <v>988</v>
      </c>
      <c r="F172" s="16"/>
      <c r="G172" s="22" t="s">
        <v>1115</v>
      </c>
      <c r="H172" s="17"/>
      <c r="I172" s="35">
        <v>17600000</v>
      </c>
      <c r="J172" s="35">
        <v>15913333</v>
      </c>
      <c r="K172" s="35">
        <f t="shared" si="0"/>
        <v>1686667</v>
      </c>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row>
    <row r="173" spans="1:209" x14ac:dyDescent="0.25">
      <c r="A173" s="37">
        <v>43123</v>
      </c>
      <c r="B173" s="160">
        <v>424</v>
      </c>
      <c r="C173" s="24">
        <v>437</v>
      </c>
      <c r="D173" s="24">
        <v>451</v>
      </c>
      <c r="E173" s="22" t="s">
        <v>989</v>
      </c>
      <c r="F173" s="16"/>
      <c r="G173" s="22" t="s">
        <v>1116</v>
      </c>
      <c r="H173" s="17"/>
      <c r="I173" s="35">
        <v>34376000</v>
      </c>
      <c r="J173" s="35">
        <v>31224867</v>
      </c>
      <c r="K173" s="35">
        <f t="shared" si="0"/>
        <v>3151133</v>
      </c>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row>
    <row r="174" spans="1:209" x14ac:dyDescent="0.25">
      <c r="A174" s="37">
        <v>43123</v>
      </c>
      <c r="B174" s="160">
        <v>443</v>
      </c>
      <c r="C174" s="24">
        <v>451</v>
      </c>
      <c r="D174" s="24">
        <v>454</v>
      </c>
      <c r="E174" s="22" t="s">
        <v>582</v>
      </c>
      <c r="F174" s="16"/>
      <c r="G174" s="22" t="s">
        <v>1117</v>
      </c>
      <c r="H174" s="17"/>
      <c r="I174" s="35">
        <v>36000000</v>
      </c>
      <c r="J174" s="35">
        <v>32250000</v>
      </c>
      <c r="K174" s="35">
        <f t="shared" si="0"/>
        <v>3750000</v>
      </c>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row>
    <row r="175" spans="1:209" x14ac:dyDescent="0.25">
      <c r="A175" s="37">
        <v>43123</v>
      </c>
      <c r="B175" s="160">
        <v>444</v>
      </c>
      <c r="C175" s="24">
        <v>450</v>
      </c>
      <c r="D175" s="24">
        <v>455</v>
      </c>
      <c r="E175" s="22" t="s">
        <v>990</v>
      </c>
      <c r="F175" s="16"/>
      <c r="G175" s="22" t="s">
        <v>1118</v>
      </c>
      <c r="H175" s="17"/>
      <c r="I175" s="35">
        <v>17920000</v>
      </c>
      <c r="J175" s="35">
        <v>16277333</v>
      </c>
      <c r="K175" s="35">
        <f t="shared" si="0"/>
        <v>1642667</v>
      </c>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row>
    <row r="176" spans="1:209" x14ac:dyDescent="0.25">
      <c r="A176" s="37">
        <v>43123</v>
      </c>
      <c r="B176" s="160">
        <v>442</v>
      </c>
      <c r="C176" s="24">
        <v>452</v>
      </c>
      <c r="D176" s="24">
        <v>457</v>
      </c>
      <c r="E176" s="22" t="s">
        <v>582</v>
      </c>
      <c r="F176" s="16"/>
      <c r="G176" s="22" t="s">
        <v>1119</v>
      </c>
      <c r="H176" s="17"/>
      <c r="I176" s="35">
        <v>36000000</v>
      </c>
      <c r="J176" s="35">
        <v>28200000</v>
      </c>
      <c r="K176" s="35">
        <f t="shared" si="0"/>
        <v>7800000</v>
      </c>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row>
    <row r="177" spans="1:209" x14ac:dyDescent="0.25">
      <c r="A177" s="37">
        <v>43123</v>
      </c>
      <c r="B177" s="160">
        <v>374</v>
      </c>
      <c r="C177" s="24">
        <v>394</v>
      </c>
      <c r="D177" s="24">
        <v>459</v>
      </c>
      <c r="E177" s="22" t="s">
        <v>592</v>
      </c>
      <c r="F177" s="16"/>
      <c r="G177" s="22" t="s">
        <v>1120</v>
      </c>
      <c r="H177" s="17"/>
      <c r="I177" s="35">
        <v>26960000</v>
      </c>
      <c r="J177" s="35">
        <v>24488667</v>
      </c>
      <c r="K177" s="35">
        <f t="shared" si="0"/>
        <v>2471333</v>
      </c>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row>
    <row r="178" spans="1:209" x14ac:dyDescent="0.25">
      <c r="A178" s="37">
        <v>43124</v>
      </c>
      <c r="B178" s="160">
        <v>386</v>
      </c>
      <c r="C178" s="24">
        <v>411</v>
      </c>
      <c r="D178" s="24">
        <v>465</v>
      </c>
      <c r="E178" s="22" t="s">
        <v>584</v>
      </c>
      <c r="F178" s="16"/>
      <c r="G178" s="22" t="s">
        <v>1121</v>
      </c>
      <c r="H178" s="17"/>
      <c r="I178" s="35">
        <v>36000000</v>
      </c>
      <c r="J178" s="35">
        <v>31650000</v>
      </c>
      <c r="K178" s="35">
        <f t="shared" si="0"/>
        <v>4350000</v>
      </c>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row>
    <row r="179" spans="1:209" x14ac:dyDescent="0.25">
      <c r="A179" s="37">
        <v>43124</v>
      </c>
      <c r="B179" s="160">
        <v>381</v>
      </c>
      <c r="C179" s="24">
        <v>403</v>
      </c>
      <c r="D179" s="24">
        <v>467</v>
      </c>
      <c r="E179" s="22" t="s">
        <v>584</v>
      </c>
      <c r="F179" s="16"/>
      <c r="G179" s="22" t="s">
        <v>1122</v>
      </c>
      <c r="H179" s="17"/>
      <c r="I179" s="35">
        <v>36000000</v>
      </c>
      <c r="J179" s="35">
        <v>32250000</v>
      </c>
      <c r="K179" s="35">
        <f t="shared" si="0"/>
        <v>3750000</v>
      </c>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row>
    <row r="180" spans="1:209" x14ac:dyDescent="0.25">
      <c r="A180" s="37">
        <v>43124</v>
      </c>
      <c r="B180" s="160">
        <v>371</v>
      </c>
      <c r="C180" s="24">
        <v>399</v>
      </c>
      <c r="D180" s="24">
        <v>470</v>
      </c>
      <c r="E180" s="22" t="s">
        <v>982</v>
      </c>
      <c r="F180" s="16"/>
      <c r="G180" s="22" t="s">
        <v>1123</v>
      </c>
      <c r="H180" s="17"/>
      <c r="I180" s="35">
        <v>44000000</v>
      </c>
      <c r="J180" s="35">
        <v>39600000</v>
      </c>
      <c r="K180" s="35">
        <f t="shared" si="0"/>
        <v>4400000</v>
      </c>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row>
    <row r="181" spans="1:209" x14ac:dyDescent="0.25">
      <c r="A181" s="37">
        <v>43124</v>
      </c>
      <c r="B181" s="160">
        <v>418</v>
      </c>
      <c r="C181" s="24">
        <v>442</v>
      </c>
      <c r="D181" s="24">
        <v>471</v>
      </c>
      <c r="E181" s="22" t="s">
        <v>991</v>
      </c>
      <c r="F181" s="16"/>
      <c r="G181" s="22" t="s">
        <v>1124</v>
      </c>
      <c r="H181" s="17"/>
      <c r="I181" s="35">
        <v>37600000</v>
      </c>
      <c r="J181" s="35">
        <v>33840000</v>
      </c>
      <c r="K181" s="35">
        <f t="shared" si="0"/>
        <v>3760000</v>
      </c>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row>
    <row r="182" spans="1:209" x14ac:dyDescent="0.25">
      <c r="A182" s="37">
        <v>43124</v>
      </c>
      <c r="B182" s="160">
        <v>439</v>
      </c>
      <c r="C182" s="24">
        <v>447</v>
      </c>
      <c r="D182" s="24">
        <v>473</v>
      </c>
      <c r="E182" s="22" t="s">
        <v>975</v>
      </c>
      <c r="F182" s="16"/>
      <c r="G182" s="22" t="s">
        <v>1125</v>
      </c>
      <c r="H182" s="17"/>
      <c r="I182" s="35">
        <v>39992000</v>
      </c>
      <c r="J182" s="35">
        <v>36159433</v>
      </c>
      <c r="K182" s="35">
        <f t="shared" si="0"/>
        <v>3832567</v>
      </c>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row>
    <row r="183" spans="1:209" x14ac:dyDescent="0.25">
      <c r="A183" s="37">
        <v>43124</v>
      </c>
      <c r="B183" s="160">
        <v>456</v>
      </c>
      <c r="C183" s="24">
        <v>471</v>
      </c>
      <c r="D183" s="24">
        <v>476</v>
      </c>
      <c r="E183" s="22" t="s">
        <v>567</v>
      </c>
      <c r="F183" s="16"/>
      <c r="G183" s="22" t="s">
        <v>1126</v>
      </c>
      <c r="H183" s="17"/>
      <c r="I183" s="35">
        <v>16800000</v>
      </c>
      <c r="J183" s="35">
        <v>15120000</v>
      </c>
      <c r="K183" s="35">
        <f t="shared" si="0"/>
        <v>1680000</v>
      </c>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row>
    <row r="184" spans="1:209" x14ac:dyDescent="0.25">
      <c r="A184" s="37">
        <v>43124</v>
      </c>
      <c r="B184" s="160">
        <v>460</v>
      </c>
      <c r="C184" s="24">
        <v>461</v>
      </c>
      <c r="D184" s="24">
        <v>477</v>
      </c>
      <c r="E184" s="22" t="s">
        <v>992</v>
      </c>
      <c r="F184" s="16"/>
      <c r="G184" s="22" t="s">
        <v>1127</v>
      </c>
      <c r="H184" s="17"/>
      <c r="I184" s="35">
        <v>64000000</v>
      </c>
      <c r="J184" s="35">
        <v>57866666</v>
      </c>
      <c r="K184" s="35">
        <f t="shared" si="0"/>
        <v>6133334</v>
      </c>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row>
    <row r="185" spans="1:209" x14ac:dyDescent="0.25">
      <c r="A185" s="37">
        <v>43124</v>
      </c>
      <c r="B185" s="160">
        <v>461</v>
      </c>
      <c r="C185" s="24">
        <v>478</v>
      </c>
      <c r="D185" s="24">
        <v>478</v>
      </c>
      <c r="E185" s="22" t="s">
        <v>993</v>
      </c>
      <c r="F185" s="16"/>
      <c r="G185" s="22" t="s">
        <v>1128</v>
      </c>
      <c r="H185" s="17"/>
      <c r="I185" s="35">
        <v>48000000</v>
      </c>
      <c r="J185" s="35">
        <v>43200000</v>
      </c>
      <c r="K185" s="35">
        <f t="shared" si="0"/>
        <v>4800000</v>
      </c>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row>
    <row r="186" spans="1:209" x14ac:dyDescent="0.25">
      <c r="A186" s="37">
        <v>43124</v>
      </c>
      <c r="B186" s="160">
        <v>463</v>
      </c>
      <c r="C186" s="24">
        <v>470</v>
      </c>
      <c r="D186" s="24">
        <v>479</v>
      </c>
      <c r="E186" s="22" t="s">
        <v>969</v>
      </c>
      <c r="F186" s="16"/>
      <c r="G186" s="22" t="s">
        <v>1129</v>
      </c>
      <c r="H186" s="17"/>
      <c r="I186" s="35">
        <v>36000000</v>
      </c>
      <c r="J186" s="35">
        <v>32550000</v>
      </c>
      <c r="K186" s="35">
        <f t="shared" si="0"/>
        <v>3450000</v>
      </c>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row>
    <row r="187" spans="1:209" x14ac:dyDescent="0.25">
      <c r="A187" s="37">
        <v>43125</v>
      </c>
      <c r="B187" s="160">
        <v>445</v>
      </c>
      <c r="C187" s="24">
        <v>457</v>
      </c>
      <c r="D187" s="24">
        <v>491</v>
      </c>
      <c r="E187" s="22" t="s">
        <v>991</v>
      </c>
      <c r="F187" s="16"/>
      <c r="G187" s="22" t="s">
        <v>1130</v>
      </c>
      <c r="H187" s="17"/>
      <c r="I187" s="35">
        <v>44000000</v>
      </c>
      <c r="J187" s="35">
        <v>39416667</v>
      </c>
      <c r="K187" s="35">
        <f t="shared" si="0"/>
        <v>4583333</v>
      </c>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row>
    <row r="188" spans="1:209" x14ac:dyDescent="0.25">
      <c r="A188" s="37">
        <v>43125</v>
      </c>
      <c r="B188" s="160">
        <v>472</v>
      </c>
      <c r="C188" s="24">
        <v>503</v>
      </c>
      <c r="D188" s="24">
        <v>495</v>
      </c>
      <c r="E188" s="22" t="s">
        <v>994</v>
      </c>
      <c r="F188" s="16"/>
      <c r="G188" s="22" t="s">
        <v>1131</v>
      </c>
      <c r="H188" s="17"/>
      <c r="I188" s="35">
        <v>72000000</v>
      </c>
      <c r="J188" s="35">
        <v>64500000</v>
      </c>
      <c r="K188" s="35">
        <f t="shared" ref="K188:K251" si="1">+I188-J188</f>
        <v>7500000</v>
      </c>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row>
    <row r="189" spans="1:209" x14ac:dyDescent="0.25">
      <c r="A189" s="37">
        <v>43125</v>
      </c>
      <c r="B189" s="160">
        <v>478</v>
      </c>
      <c r="C189" s="24">
        <v>500</v>
      </c>
      <c r="D189" s="24">
        <v>500</v>
      </c>
      <c r="E189" s="22" t="s">
        <v>973</v>
      </c>
      <c r="F189" s="16"/>
      <c r="G189" s="22" t="s">
        <v>1132</v>
      </c>
      <c r="H189" s="17"/>
      <c r="I189" s="35">
        <v>39992000</v>
      </c>
      <c r="J189" s="35">
        <v>35992800</v>
      </c>
      <c r="K189" s="35">
        <f t="shared" si="1"/>
        <v>3999200</v>
      </c>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row>
    <row r="190" spans="1:209" x14ac:dyDescent="0.25">
      <c r="A190" s="37">
        <v>43125</v>
      </c>
      <c r="B190" s="160">
        <v>475</v>
      </c>
      <c r="C190" s="24">
        <v>501</v>
      </c>
      <c r="D190" s="24">
        <v>501</v>
      </c>
      <c r="E190" s="22" t="s">
        <v>973</v>
      </c>
      <c r="F190" s="16"/>
      <c r="G190" s="22" t="s">
        <v>1133</v>
      </c>
      <c r="H190" s="17"/>
      <c r="I190" s="35">
        <v>40632000</v>
      </c>
      <c r="J190" s="35">
        <v>36568800</v>
      </c>
      <c r="K190" s="35">
        <f t="shared" si="1"/>
        <v>4063200</v>
      </c>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row>
    <row r="191" spans="1:209" x14ac:dyDescent="0.25">
      <c r="A191" s="37">
        <v>43125</v>
      </c>
      <c r="B191" s="160">
        <v>486</v>
      </c>
      <c r="C191" s="24">
        <v>505</v>
      </c>
      <c r="D191" s="24">
        <v>503</v>
      </c>
      <c r="E191" s="22" t="s">
        <v>995</v>
      </c>
      <c r="F191" s="16"/>
      <c r="G191" s="22" t="s">
        <v>1134</v>
      </c>
      <c r="H191" s="17"/>
      <c r="I191" s="35">
        <v>35045000</v>
      </c>
      <c r="J191" s="35">
        <v>35045000</v>
      </c>
      <c r="K191" s="35">
        <f t="shared" si="1"/>
        <v>0</v>
      </c>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row>
    <row r="192" spans="1:209" x14ac:dyDescent="0.25">
      <c r="A192" s="37">
        <v>43125</v>
      </c>
      <c r="B192" s="160">
        <v>488</v>
      </c>
      <c r="C192" s="24">
        <v>511</v>
      </c>
      <c r="D192" s="24">
        <v>511</v>
      </c>
      <c r="E192" s="22" t="s">
        <v>996</v>
      </c>
      <c r="F192" s="16"/>
      <c r="G192" s="22" t="s">
        <v>1135</v>
      </c>
      <c r="H192" s="17"/>
      <c r="I192" s="35">
        <v>42977000</v>
      </c>
      <c r="J192" s="35">
        <v>27479233</v>
      </c>
      <c r="K192" s="35">
        <f t="shared" si="1"/>
        <v>15497767</v>
      </c>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row>
    <row r="193" spans="1:209" x14ac:dyDescent="0.25">
      <c r="A193" s="37">
        <v>43125</v>
      </c>
      <c r="B193" s="160">
        <v>473</v>
      </c>
      <c r="C193" s="24">
        <v>504</v>
      </c>
      <c r="D193" s="24">
        <v>513</v>
      </c>
      <c r="E193" s="22" t="s">
        <v>997</v>
      </c>
      <c r="F193" s="16"/>
      <c r="G193" s="22" t="s">
        <v>1136</v>
      </c>
      <c r="H193" s="17"/>
      <c r="I193" s="35">
        <v>64000000</v>
      </c>
      <c r="J193" s="35">
        <v>57600000</v>
      </c>
      <c r="K193" s="35">
        <f t="shared" si="1"/>
        <v>6400000</v>
      </c>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row>
    <row r="194" spans="1:209" x14ac:dyDescent="0.25">
      <c r="A194" s="37">
        <v>43126</v>
      </c>
      <c r="B194" s="160">
        <v>511</v>
      </c>
      <c r="C194" s="24">
        <v>502</v>
      </c>
      <c r="D194" s="24">
        <v>519</v>
      </c>
      <c r="E194" s="22" t="s">
        <v>974</v>
      </c>
      <c r="F194" s="16"/>
      <c r="G194" s="22" t="s">
        <v>1137</v>
      </c>
      <c r="H194" s="17"/>
      <c r="I194" s="35">
        <v>23605000</v>
      </c>
      <c r="J194" s="35">
        <v>23605000</v>
      </c>
      <c r="K194" s="35">
        <f t="shared" si="1"/>
        <v>0</v>
      </c>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row>
    <row r="195" spans="1:209" x14ac:dyDescent="0.25">
      <c r="A195" s="37">
        <v>43126</v>
      </c>
      <c r="B195" s="160">
        <v>385</v>
      </c>
      <c r="C195" s="24">
        <v>407</v>
      </c>
      <c r="D195" s="24">
        <v>521</v>
      </c>
      <c r="E195" s="22" t="s">
        <v>584</v>
      </c>
      <c r="F195" s="16"/>
      <c r="G195" s="22" t="s">
        <v>1138</v>
      </c>
      <c r="H195" s="17"/>
      <c r="I195" s="35">
        <v>36000000</v>
      </c>
      <c r="J195" s="35">
        <v>31500000</v>
      </c>
      <c r="K195" s="35">
        <f t="shared" si="1"/>
        <v>4500000</v>
      </c>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row>
    <row r="196" spans="1:209" x14ac:dyDescent="0.25">
      <c r="A196" s="37">
        <v>43126</v>
      </c>
      <c r="B196" s="160">
        <v>462</v>
      </c>
      <c r="C196" s="24">
        <v>486</v>
      </c>
      <c r="D196" s="24">
        <v>522</v>
      </c>
      <c r="E196" s="22" t="s">
        <v>998</v>
      </c>
      <c r="F196" s="16"/>
      <c r="G196" s="22" t="s">
        <v>1139</v>
      </c>
      <c r="H196" s="17"/>
      <c r="I196" s="35">
        <v>38400000</v>
      </c>
      <c r="J196" s="35">
        <v>33920000</v>
      </c>
      <c r="K196" s="35">
        <f t="shared" si="1"/>
        <v>4480000</v>
      </c>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7"/>
      <c r="EV196" s="17"/>
      <c r="EW196" s="17"/>
      <c r="EX196" s="17"/>
      <c r="EY196" s="17"/>
      <c r="EZ196" s="17"/>
      <c r="FA196" s="17"/>
      <c r="FB196" s="17"/>
      <c r="FC196" s="17"/>
      <c r="FD196" s="17"/>
      <c r="FE196" s="17"/>
      <c r="FF196" s="17"/>
      <c r="FG196" s="17"/>
      <c r="FH196" s="17"/>
      <c r="FI196" s="17"/>
      <c r="FJ196" s="17"/>
      <c r="FK196" s="17"/>
      <c r="FL196" s="17"/>
      <c r="FM196" s="17"/>
      <c r="FN196" s="17"/>
      <c r="FO196" s="17"/>
      <c r="FP196" s="17"/>
      <c r="FQ196" s="17"/>
      <c r="FR196" s="17"/>
      <c r="FS196" s="17"/>
      <c r="FT196" s="17"/>
      <c r="FU196" s="17"/>
      <c r="FV196" s="17"/>
      <c r="FW196" s="17"/>
      <c r="FX196" s="17"/>
      <c r="FY196" s="17"/>
      <c r="FZ196" s="17"/>
      <c r="GA196" s="17"/>
      <c r="GB196" s="17"/>
      <c r="GC196" s="17"/>
      <c r="GD196" s="17"/>
      <c r="GE196" s="17"/>
      <c r="GF196" s="17"/>
      <c r="GG196" s="17"/>
      <c r="GH196" s="17"/>
      <c r="GI196" s="17"/>
      <c r="GJ196" s="17"/>
      <c r="GK196" s="17"/>
      <c r="GL196" s="17"/>
      <c r="GM196" s="17"/>
      <c r="GN196" s="17"/>
      <c r="GO196" s="17"/>
      <c r="GP196" s="17"/>
      <c r="GQ196" s="17"/>
      <c r="GR196" s="17"/>
      <c r="GS196" s="17"/>
      <c r="GT196" s="17"/>
      <c r="GU196" s="17"/>
      <c r="GV196" s="17"/>
      <c r="GW196" s="17"/>
      <c r="GX196" s="17"/>
      <c r="GY196" s="17"/>
      <c r="GZ196" s="17"/>
      <c r="HA196" s="17"/>
    </row>
    <row r="197" spans="1:209" x14ac:dyDescent="0.25">
      <c r="A197" s="37">
        <v>43126</v>
      </c>
      <c r="B197" s="160">
        <v>490</v>
      </c>
      <c r="C197" s="24">
        <v>492</v>
      </c>
      <c r="D197" s="24">
        <v>524</v>
      </c>
      <c r="E197" s="22" t="s">
        <v>999</v>
      </c>
      <c r="F197" s="16"/>
      <c r="G197" s="22" t="s">
        <v>1140</v>
      </c>
      <c r="H197" s="17"/>
      <c r="I197" s="35">
        <v>24706000</v>
      </c>
      <c r="J197" s="35">
        <v>15722000</v>
      </c>
      <c r="K197" s="35">
        <f t="shared" si="1"/>
        <v>8984000</v>
      </c>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row>
    <row r="198" spans="1:209" x14ac:dyDescent="0.25">
      <c r="A198" s="37">
        <v>43126</v>
      </c>
      <c r="B198" s="160">
        <v>502</v>
      </c>
      <c r="C198" s="24">
        <v>525</v>
      </c>
      <c r="D198" s="24">
        <v>526</v>
      </c>
      <c r="E198" s="22" t="s">
        <v>608</v>
      </c>
      <c r="F198" s="16"/>
      <c r="G198" s="22" t="s">
        <v>1141</v>
      </c>
      <c r="H198" s="17"/>
      <c r="I198" s="35">
        <v>16000000</v>
      </c>
      <c r="J198" s="35">
        <v>14066667</v>
      </c>
      <c r="K198" s="35">
        <f t="shared" si="1"/>
        <v>1933333</v>
      </c>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row>
    <row r="199" spans="1:209" x14ac:dyDescent="0.25">
      <c r="A199" s="37">
        <v>43126</v>
      </c>
      <c r="B199" s="160">
        <v>516</v>
      </c>
      <c r="C199" s="24">
        <v>544</v>
      </c>
      <c r="D199" s="24">
        <v>531</v>
      </c>
      <c r="E199" s="22" t="s">
        <v>991</v>
      </c>
      <c r="F199" s="16"/>
      <c r="G199" s="22" t="s">
        <v>1142</v>
      </c>
      <c r="H199" s="17"/>
      <c r="I199" s="35">
        <v>44000000</v>
      </c>
      <c r="J199" s="35">
        <v>38866667</v>
      </c>
      <c r="K199" s="35">
        <f t="shared" si="1"/>
        <v>5133333</v>
      </c>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c r="EU199" s="17"/>
      <c r="EV199" s="17"/>
      <c r="EW199" s="17"/>
      <c r="EX199" s="17"/>
      <c r="EY199" s="17"/>
      <c r="EZ199" s="17"/>
      <c r="FA199" s="17"/>
      <c r="FB199" s="17"/>
      <c r="FC199" s="17"/>
      <c r="FD199" s="17"/>
      <c r="FE199" s="17"/>
      <c r="FF199" s="17"/>
      <c r="FG199" s="17"/>
      <c r="FH199" s="17"/>
      <c r="FI199" s="17"/>
      <c r="FJ199" s="17"/>
      <c r="FK199" s="17"/>
      <c r="FL199" s="17"/>
      <c r="FM199" s="17"/>
      <c r="FN199" s="17"/>
      <c r="FO199" s="17"/>
      <c r="FP199" s="17"/>
      <c r="FQ199" s="17"/>
      <c r="FR199" s="17"/>
      <c r="FS199" s="17"/>
      <c r="FT199" s="17"/>
      <c r="FU199" s="17"/>
      <c r="FV199" s="17"/>
      <c r="FW199" s="17"/>
      <c r="FX199" s="17"/>
      <c r="FY199" s="17"/>
      <c r="FZ199" s="17"/>
      <c r="GA199" s="17"/>
      <c r="GB199" s="17"/>
      <c r="GC199" s="17"/>
      <c r="GD199" s="17"/>
      <c r="GE199" s="17"/>
      <c r="GF199" s="17"/>
      <c r="GG199" s="17"/>
      <c r="GH199" s="17"/>
      <c r="GI199" s="17"/>
      <c r="GJ199" s="17"/>
      <c r="GK199" s="17"/>
      <c r="GL199" s="17"/>
      <c r="GM199" s="17"/>
      <c r="GN199" s="17"/>
      <c r="GO199" s="17"/>
      <c r="GP199" s="17"/>
      <c r="GQ199" s="17"/>
      <c r="GR199" s="17"/>
      <c r="GS199" s="17"/>
      <c r="GT199" s="17"/>
      <c r="GU199" s="17"/>
      <c r="GV199" s="17"/>
      <c r="GW199" s="17"/>
      <c r="GX199" s="17"/>
      <c r="GY199" s="17"/>
      <c r="GZ199" s="17"/>
      <c r="HA199" s="17"/>
    </row>
    <row r="200" spans="1:209" x14ac:dyDescent="0.25">
      <c r="A200" s="37">
        <v>43126</v>
      </c>
      <c r="B200" s="160">
        <v>552</v>
      </c>
      <c r="C200" s="24">
        <v>598</v>
      </c>
      <c r="D200" s="24">
        <v>532</v>
      </c>
      <c r="E200" s="22" t="s">
        <v>1000</v>
      </c>
      <c r="F200" s="16"/>
      <c r="G200" s="22" t="s">
        <v>1143</v>
      </c>
      <c r="H200" s="17"/>
      <c r="I200" s="35">
        <v>44000000</v>
      </c>
      <c r="J200" s="35">
        <v>38866667</v>
      </c>
      <c r="K200" s="35">
        <f t="shared" si="1"/>
        <v>5133333</v>
      </c>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c r="EI200" s="17"/>
      <c r="EJ200" s="17"/>
      <c r="EK200" s="17"/>
      <c r="EL200" s="17"/>
      <c r="EM200" s="17"/>
      <c r="EN200" s="17"/>
      <c r="EO200" s="17"/>
      <c r="EP200" s="17"/>
      <c r="EQ200" s="17"/>
      <c r="ER200" s="17"/>
      <c r="ES200" s="17"/>
      <c r="ET200" s="17"/>
      <c r="EU200" s="17"/>
      <c r="EV200" s="17"/>
      <c r="EW200" s="17"/>
      <c r="EX200" s="17"/>
      <c r="EY200" s="17"/>
      <c r="EZ200" s="17"/>
      <c r="FA200" s="17"/>
      <c r="FB200" s="17"/>
      <c r="FC200" s="17"/>
      <c r="FD200" s="17"/>
      <c r="FE200" s="17"/>
      <c r="FF200" s="17"/>
      <c r="FG200" s="17"/>
      <c r="FH200" s="17"/>
      <c r="FI200" s="17"/>
      <c r="FJ200" s="17"/>
      <c r="FK200" s="17"/>
      <c r="FL200" s="17"/>
      <c r="FM200" s="17"/>
      <c r="FN200" s="17"/>
      <c r="FO200" s="17"/>
      <c r="FP200" s="17"/>
      <c r="FQ200" s="17"/>
      <c r="FR200" s="17"/>
      <c r="FS200" s="17"/>
      <c r="FT200" s="17"/>
      <c r="FU200" s="17"/>
      <c r="FV200" s="17"/>
      <c r="FW200" s="17"/>
      <c r="FX200" s="17"/>
      <c r="FY200" s="17"/>
      <c r="FZ200" s="17"/>
      <c r="GA200" s="17"/>
      <c r="GB200" s="17"/>
      <c r="GC200" s="17"/>
      <c r="GD200" s="17"/>
      <c r="GE200" s="17"/>
      <c r="GF200" s="17"/>
      <c r="GG200" s="17"/>
      <c r="GH200" s="17"/>
      <c r="GI200" s="17"/>
      <c r="GJ200" s="17"/>
      <c r="GK200" s="17"/>
      <c r="GL200" s="17"/>
      <c r="GM200" s="17"/>
      <c r="GN200" s="17"/>
      <c r="GO200" s="17"/>
      <c r="GP200" s="17"/>
      <c r="GQ200" s="17"/>
      <c r="GR200" s="17"/>
      <c r="GS200" s="17"/>
      <c r="GT200" s="17"/>
      <c r="GU200" s="17"/>
      <c r="GV200" s="17"/>
      <c r="GW200" s="17"/>
      <c r="GX200" s="17"/>
      <c r="GY200" s="17"/>
      <c r="GZ200" s="17"/>
      <c r="HA200" s="17"/>
    </row>
    <row r="201" spans="1:209" x14ac:dyDescent="0.25">
      <c r="A201" s="37">
        <v>43126</v>
      </c>
      <c r="B201" s="160">
        <v>550</v>
      </c>
      <c r="C201" s="24">
        <v>604</v>
      </c>
      <c r="D201" s="24">
        <v>534</v>
      </c>
      <c r="E201" s="22" t="s">
        <v>612</v>
      </c>
      <c r="F201" s="16"/>
      <c r="G201" s="22" t="s">
        <v>1144</v>
      </c>
      <c r="H201" s="17"/>
      <c r="I201" s="35">
        <v>38400000</v>
      </c>
      <c r="J201" s="35">
        <v>29120000</v>
      </c>
      <c r="K201" s="35">
        <f t="shared" si="1"/>
        <v>9280000</v>
      </c>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row>
    <row r="202" spans="1:209" x14ac:dyDescent="0.25">
      <c r="A202" s="37">
        <v>43126</v>
      </c>
      <c r="B202" s="160">
        <v>540</v>
      </c>
      <c r="C202" s="24">
        <v>575</v>
      </c>
      <c r="D202" s="24">
        <v>538</v>
      </c>
      <c r="E202" s="22" t="s">
        <v>1001</v>
      </c>
      <c r="F202" s="16"/>
      <c r="G202" s="22" t="s">
        <v>1145</v>
      </c>
      <c r="H202" s="17"/>
      <c r="I202" s="35">
        <v>36000000</v>
      </c>
      <c r="J202" s="35">
        <v>27300000</v>
      </c>
      <c r="K202" s="35">
        <f t="shared" si="1"/>
        <v>8700000</v>
      </c>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7"/>
      <c r="ER202" s="17"/>
      <c r="ES202" s="17"/>
      <c r="ET202" s="17"/>
      <c r="EU202" s="17"/>
      <c r="EV202" s="17"/>
      <c r="EW202" s="17"/>
      <c r="EX202" s="17"/>
      <c r="EY202" s="17"/>
      <c r="EZ202" s="17"/>
      <c r="FA202" s="17"/>
      <c r="FB202" s="17"/>
      <c r="FC202" s="17"/>
      <c r="FD202" s="17"/>
      <c r="FE202" s="17"/>
      <c r="FF202" s="17"/>
      <c r="FG202" s="17"/>
      <c r="FH202" s="17"/>
      <c r="FI202" s="17"/>
      <c r="FJ202" s="17"/>
      <c r="FK202" s="17"/>
      <c r="FL202" s="17"/>
      <c r="FM202" s="17"/>
      <c r="FN202" s="17"/>
      <c r="FO202" s="17"/>
      <c r="FP202" s="17"/>
      <c r="FQ202" s="17"/>
      <c r="FR202" s="17"/>
      <c r="FS202" s="17"/>
      <c r="FT202" s="17"/>
      <c r="FU202" s="17"/>
      <c r="FV202" s="17"/>
      <c r="FW202" s="17"/>
      <c r="FX202" s="17"/>
      <c r="FY202" s="17"/>
      <c r="FZ202" s="17"/>
      <c r="GA202" s="17"/>
      <c r="GB202" s="17"/>
      <c r="GC202" s="17"/>
      <c r="GD202" s="17"/>
      <c r="GE202" s="17"/>
      <c r="GF202" s="17"/>
      <c r="GG202" s="17"/>
      <c r="GH202" s="17"/>
      <c r="GI202" s="17"/>
      <c r="GJ202" s="17"/>
      <c r="GK202" s="17"/>
      <c r="GL202" s="17"/>
      <c r="GM202" s="17"/>
      <c r="GN202" s="17"/>
      <c r="GO202" s="17"/>
      <c r="GP202" s="17"/>
      <c r="GQ202" s="17"/>
      <c r="GR202" s="17"/>
      <c r="GS202" s="17"/>
      <c r="GT202" s="17"/>
      <c r="GU202" s="17"/>
      <c r="GV202" s="17"/>
      <c r="GW202" s="17"/>
      <c r="GX202" s="17"/>
      <c r="GY202" s="17"/>
      <c r="GZ202" s="17"/>
      <c r="HA202" s="17"/>
    </row>
    <row r="203" spans="1:209" x14ac:dyDescent="0.25">
      <c r="A203" s="37">
        <v>43126</v>
      </c>
      <c r="B203" s="160">
        <v>534</v>
      </c>
      <c r="C203" s="24">
        <v>570</v>
      </c>
      <c r="D203" s="24">
        <v>540</v>
      </c>
      <c r="E203" s="22" t="s">
        <v>1002</v>
      </c>
      <c r="F203" s="16"/>
      <c r="G203" s="22" t="s">
        <v>1146</v>
      </c>
      <c r="H203" s="17"/>
      <c r="I203" s="35">
        <v>64000000</v>
      </c>
      <c r="J203" s="35">
        <v>55733333</v>
      </c>
      <c r="K203" s="35">
        <f t="shared" si="1"/>
        <v>8266667</v>
      </c>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row>
    <row r="204" spans="1:209" x14ac:dyDescent="0.25">
      <c r="A204" s="37">
        <v>43126</v>
      </c>
      <c r="B204" s="160">
        <v>529</v>
      </c>
      <c r="C204" s="24">
        <v>564</v>
      </c>
      <c r="D204" s="24">
        <v>544</v>
      </c>
      <c r="E204" s="22" t="s">
        <v>611</v>
      </c>
      <c r="F204" s="16"/>
      <c r="G204" s="22" t="s">
        <v>1147</v>
      </c>
      <c r="H204" s="17"/>
      <c r="I204" s="35">
        <v>32000000</v>
      </c>
      <c r="J204" s="35">
        <v>28266667</v>
      </c>
      <c r="K204" s="35">
        <f t="shared" si="1"/>
        <v>3733333</v>
      </c>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c r="EU204" s="17"/>
      <c r="EV204" s="17"/>
      <c r="EW204" s="17"/>
      <c r="EX204" s="17"/>
      <c r="EY204" s="17"/>
      <c r="EZ204" s="17"/>
      <c r="FA204" s="17"/>
      <c r="FB204" s="17"/>
      <c r="FC204" s="17"/>
      <c r="FD204" s="17"/>
      <c r="FE204" s="17"/>
      <c r="FF204" s="17"/>
      <c r="FG204" s="17"/>
      <c r="FH204" s="17"/>
      <c r="FI204" s="17"/>
      <c r="FJ204" s="17"/>
      <c r="FK204" s="17"/>
      <c r="FL204" s="17"/>
      <c r="FM204" s="17"/>
      <c r="FN204" s="17"/>
      <c r="FO204" s="17"/>
      <c r="FP204" s="17"/>
      <c r="FQ204" s="17"/>
      <c r="FR204" s="17"/>
      <c r="FS204" s="17"/>
      <c r="FT204" s="17"/>
      <c r="FU204" s="17"/>
      <c r="FV204" s="17"/>
      <c r="FW204" s="17"/>
      <c r="FX204" s="17"/>
      <c r="FY204" s="17"/>
      <c r="FZ204" s="17"/>
      <c r="GA204" s="17"/>
      <c r="GB204" s="17"/>
      <c r="GC204" s="17"/>
      <c r="GD204" s="17"/>
      <c r="GE204" s="17"/>
      <c r="GF204" s="17"/>
      <c r="GG204" s="17"/>
      <c r="GH204" s="17"/>
      <c r="GI204" s="17"/>
      <c r="GJ204" s="17"/>
      <c r="GK204" s="17"/>
      <c r="GL204" s="17"/>
      <c r="GM204" s="17"/>
      <c r="GN204" s="17"/>
      <c r="GO204" s="17"/>
      <c r="GP204" s="17"/>
      <c r="GQ204" s="17"/>
      <c r="GR204" s="17"/>
      <c r="GS204" s="17"/>
      <c r="GT204" s="17"/>
      <c r="GU204" s="17"/>
      <c r="GV204" s="17"/>
      <c r="GW204" s="17"/>
      <c r="GX204" s="17"/>
      <c r="GY204" s="17"/>
      <c r="GZ204" s="17"/>
      <c r="HA204" s="17"/>
    </row>
    <row r="205" spans="1:209" x14ac:dyDescent="0.25">
      <c r="A205" s="37">
        <v>43126</v>
      </c>
      <c r="B205" s="160">
        <v>508</v>
      </c>
      <c r="C205" s="24">
        <v>530</v>
      </c>
      <c r="D205" s="24">
        <v>547</v>
      </c>
      <c r="E205" s="22" t="s">
        <v>964</v>
      </c>
      <c r="F205" s="16"/>
      <c r="G205" s="22" t="s">
        <v>1148</v>
      </c>
      <c r="H205" s="17"/>
      <c r="I205" s="35">
        <v>44000000</v>
      </c>
      <c r="J205" s="35">
        <v>38500000</v>
      </c>
      <c r="K205" s="35">
        <f t="shared" si="1"/>
        <v>5500000</v>
      </c>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c r="FA205" s="17"/>
      <c r="FB205" s="17"/>
      <c r="FC205" s="17"/>
      <c r="FD205" s="17"/>
      <c r="FE205" s="17"/>
      <c r="FF205" s="17"/>
      <c r="FG205" s="17"/>
      <c r="FH205" s="17"/>
      <c r="FI205" s="17"/>
      <c r="FJ205" s="17"/>
      <c r="FK205" s="17"/>
      <c r="FL205" s="17"/>
      <c r="FM205" s="17"/>
      <c r="FN205" s="17"/>
      <c r="FO205" s="17"/>
      <c r="FP205" s="17"/>
      <c r="FQ205" s="17"/>
      <c r="FR205" s="17"/>
      <c r="FS205" s="17"/>
      <c r="FT205" s="17"/>
      <c r="FU205" s="17"/>
      <c r="FV205" s="17"/>
      <c r="FW205" s="17"/>
      <c r="FX205" s="17"/>
      <c r="FY205" s="17"/>
      <c r="FZ205" s="17"/>
      <c r="GA205" s="17"/>
      <c r="GB205" s="17"/>
      <c r="GC205" s="17"/>
      <c r="GD205" s="17"/>
      <c r="GE205" s="17"/>
      <c r="GF205" s="17"/>
      <c r="GG205" s="17"/>
      <c r="GH205" s="17"/>
      <c r="GI205" s="17"/>
      <c r="GJ205" s="17"/>
      <c r="GK205" s="17"/>
      <c r="GL205" s="17"/>
      <c r="GM205" s="17"/>
      <c r="GN205" s="17"/>
      <c r="GO205" s="17"/>
      <c r="GP205" s="17"/>
      <c r="GQ205" s="17"/>
      <c r="GR205" s="17"/>
      <c r="GS205" s="17"/>
      <c r="GT205" s="17"/>
      <c r="GU205" s="17"/>
      <c r="GV205" s="17"/>
      <c r="GW205" s="17"/>
      <c r="GX205" s="17"/>
      <c r="GY205" s="17"/>
      <c r="GZ205" s="17"/>
      <c r="HA205" s="17"/>
    </row>
    <row r="206" spans="1:209" x14ac:dyDescent="0.25">
      <c r="A206" s="37">
        <v>43126</v>
      </c>
      <c r="B206" s="160">
        <v>535</v>
      </c>
      <c r="C206" s="24">
        <v>562</v>
      </c>
      <c r="D206" s="24">
        <v>551</v>
      </c>
      <c r="E206" s="22" t="s">
        <v>1000</v>
      </c>
      <c r="F206" s="16"/>
      <c r="G206" s="22" t="s">
        <v>1149</v>
      </c>
      <c r="H206" s="17"/>
      <c r="I206" s="35">
        <v>44000000</v>
      </c>
      <c r="J206" s="35">
        <v>38866667</v>
      </c>
      <c r="K206" s="35">
        <f t="shared" si="1"/>
        <v>5133333</v>
      </c>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c r="FA206" s="17"/>
      <c r="FB206" s="17"/>
      <c r="FC206" s="17"/>
      <c r="FD206" s="17"/>
      <c r="FE206" s="17"/>
      <c r="FF206" s="17"/>
      <c r="FG206" s="17"/>
      <c r="FH206" s="17"/>
      <c r="FI206" s="17"/>
      <c r="FJ206" s="17"/>
      <c r="FK206" s="17"/>
      <c r="FL206" s="17"/>
      <c r="FM206" s="17"/>
      <c r="FN206" s="17"/>
      <c r="FO206" s="17"/>
      <c r="FP206" s="17"/>
      <c r="FQ206" s="17"/>
      <c r="FR206" s="17"/>
      <c r="FS206" s="17"/>
      <c r="FT206" s="17"/>
      <c r="FU206" s="17"/>
      <c r="FV206" s="17"/>
      <c r="FW206" s="17"/>
      <c r="FX206" s="17"/>
      <c r="FY206" s="17"/>
      <c r="FZ206" s="17"/>
      <c r="GA206" s="17"/>
      <c r="GB206" s="17"/>
      <c r="GC206" s="17"/>
      <c r="GD206" s="17"/>
      <c r="GE206" s="17"/>
      <c r="GF206" s="17"/>
      <c r="GG206" s="17"/>
      <c r="GH206" s="17"/>
      <c r="GI206" s="17"/>
      <c r="GJ206" s="17"/>
      <c r="GK206" s="17"/>
      <c r="GL206" s="17"/>
      <c r="GM206" s="17"/>
      <c r="GN206" s="17"/>
      <c r="GO206" s="17"/>
      <c r="GP206" s="17"/>
      <c r="GQ206" s="17"/>
      <c r="GR206" s="17"/>
      <c r="GS206" s="17"/>
      <c r="GT206" s="17"/>
      <c r="GU206" s="17"/>
      <c r="GV206" s="17"/>
      <c r="GW206" s="17"/>
      <c r="GX206" s="17"/>
      <c r="GY206" s="17"/>
      <c r="GZ206" s="17"/>
      <c r="HA206" s="17"/>
    </row>
    <row r="207" spans="1:209" x14ac:dyDescent="0.25">
      <c r="A207" s="37">
        <v>43126</v>
      </c>
      <c r="B207" s="160">
        <v>553</v>
      </c>
      <c r="C207" s="24">
        <v>529</v>
      </c>
      <c r="D207" s="24">
        <v>553</v>
      </c>
      <c r="E207" s="22" t="s">
        <v>1003</v>
      </c>
      <c r="F207" s="16"/>
      <c r="G207" s="22" t="s">
        <v>1150</v>
      </c>
      <c r="H207" s="17"/>
      <c r="I207" s="35">
        <v>54285000</v>
      </c>
      <c r="J207" s="35">
        <v>34380500</v>
      </c>
      <c r="K207" s="35">
        <f t="shared" si="1"/>
        <v>19904500</v>
      </c>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c r="FA207" s="17"/>
      <c r="FB207" s="17"/>
      <c r="FC207" s="17"/>
      <c r="FD207" s="17"/>
      <c r="FE207" s="17"/>
      <c r="FF207" s="17"/>
      <c r="FG207" s="17"/>
      <c r="FH207" s="17"/>
      <c r="FI207" s="17"/>
      <c r="FJ207" s="17"/>
      <c r="FK207" s="17"/>
      <c r="FL207" s="17"/>
      <c r="FM207" s="17"/>
      <c r="FN207" s="17"/>
      <c r="FO207" s="17"/>
      <c r="FP207" s="17"/>
      <c r="FQ207" s="17"/>
      <c r="FR207" s="17"/>
      <c r="FS207" s="17"/>
      <c r="FT207" s="17"/>
      <c r="FU207" s="17"/>
      <c r="FV207" s="17"/>
      <c r="FW207" s="17"/>
      <c r="FX207" s="17"/>
      <c r="FY207" s="17"/>
      <c r="FZ207" s="17"/>
      <c r="GA207" s="17"/>
      <c r="GB207" s="17"/>
      <c r="GC207" s="17"/>
      <c r="GD207" s="17"/>
      <c r="GE207" s="17"/>
      <c r="GF207" s="17"/>
      <c r="GG207" s="17"/>
      <c r="GH207" s="17"/>
      <c r="GI207" s="17"/>
      <c r="GJ207" s="17"/>
      <c r="GK207" s="17"/>
      <c r="GL207" s="17"/>
      <c r="GM207" s="17"/>
      <c r="GN207" s="17"/>
      <c r="GO207" s="17"/>
      <c r="GP207" s="17"/>
      <c r="GQ207" s="17"/>
      <c r="GR207" s="17"/>
      <c r="GS207" s="17"/>
      <c r="GT207" s="17"/>
      <c r="GU207" s="17"/>
      <c r="GV207" s="17"/>
      <c r="GW207" s="17"/>
      <c r="GX207" s="17"/>
      <c r="GY207" s="17"/>
      <c r="GZ207" s="17"/>
      <c r="HA207" s="17"/>
    </row>
    <row r="208" spans="1:209" x14ac:dyDescent="0.25">
      <c r="A208" s="37">
        <v>43126</v>
      </c>
      <c r="B208" s="160">
        <v>556</v>
      </c>
      <c r="C208" s="24">
        <v>560</v>
      </c>
      <c r="D208" s="24">
        <v>554</v>
      </c>
      <c r="E208" s="22" t="s">
        <v>1004</v>
      </c>
      <c r="F208" s="16"/>
      <c r="G208" s="22" t="s">
        <v>1151</v>
      </c>
      <c r="H208" s="17"/>
      <c r="I208" s="35">
        <v>60500000</v>
      </c>
      <c r="J208" s="35">
        <v>17200000</v>
      </c>
      <c r="K208" s="35">
        <f t="shared" si="1"/>
        <v>43300000</v>
      </c>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c r="FK208" s="17"/>
      <c r="FL208" s="17"/>
      <c r="FM208" s="17"/>
      <c r="FN208" s="17"/>
      <c r="FO208" s="17"/>
      <c r="FP208" s="17"/>
      <c r="FQ208" s="17"/>
      <c r="FR208" s="17"/>
      <c r="FS208" s="17"/>
      <c r="FT208" s="17"/>
      <c r="FU208" s="17"/>
      <c r="FV208" s="17"/>
      <c r="FW208" s="17"/>
      <c r="FX208" s="17"/>
      <c r="FY208" s="17"/>
      <c r="FZ208" s="17"/>
      <c r="GA208" s="17"/>
      <c r="GB208" s="17"/>
      <c r="GC208" s="17"/>
      <c r="GD208" s="17"/>
      <c r="GE208" s="17"/>
      <c r="GF208" s="17"/>
      <c r="GG208" s="17"/>
      <c r="GH208" s="17"/>
      <c r="GI208" s="17"/>
      <c r="GJ208" s="17"/>
      <c r="GK208" s="17"/>
      <c r="GL208" s="17"/>
      <c r="GM208" s="17"/>
      <c r="GN208" s="17"/>
      <c r="GO208" s="17"/>
      <c r="GP208" s="17"/>
      <c r="GQ208" s="17"/>
      <c r="GR208" s="17"/>
      <c r="GS208" s="17"/>
      <c r="GT208" s="17"/>
      <c r="GU208" s="17"/>
      <c r="GV208" s="17"/>
      <c r="GW208" s="17"/>
      <c r="GX208" s="17"/>
      <c r="GY208" s="17"/>
      <c r="GZ208" s="17"/>
      <c r="HA208" s="17"/>
    </row>
    <row r="209" spans="1:209" x14ac:dyDescent="0.25">
      <c r="A209" s="37">
        <v>43126</v>
      </c>
      <c r="B209" s="160">
        <v>539</v>
      </c>
      <c r="C209" s="24">
        <v>574</v>
      </c>
      <c r="D209" s="24">
        <v>555</v>
      </c>
      <c r="E209" s="22" t="s">
        <v>1001</v>
      </c>
      <c r="F209" s="16"/>
      <c r="G209" s="22" t="s">
        <v>1152</v>
      </c>
      <c r="H209" s="17"/>
      <c r="I209" s="35">
        <v>36000000</v>
      </c>
      <c r="J209" s="35">
        <v>31650000</v>
      </c>
      <c r="K209" s="35">
        <f t="shared" si="1"/>
        <v>4350000</v>
      </c>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c r="EU209" s="17"/>
      <c r="EV209" s="17"/>
      <c r="EW209" s="17"/>
      <c r="EX209" s="17"/>
      <c r="EY209" s="17"/>
      <c r="EZ209" s="17"/>
      <c r="FA209" s="17"/>
      <c r="FB209" s="17"/>
      <c r="FC209" s="17"/>
      <c r="FD209" s="17"/>
      <c r="FE209" s="17"/>
      <c r="FF209" s="17"/>
      <c r="FG209" s="17"/>
      <c r="FH209" s="17"/>
      <c r="FI209" s="17"/>
      <c r="FJ209" s="17"/>
      <c r="FK209" s="17"/>
      <c r="FL209" s="17"/>
      <c r="FM209" s="17"/>
      <c r="FN209" s="17"/>
      <c r="FO209" s="17"/>
      <c r="FP209" s="17"/>
      <c r="FQ209" s="17"/>
      <c r="FR209" s="17"/>
      <c r="FS209" s="17"/>
      <c r="FT209" s="17"/>
      <c r="FU209" s="17"/>
      <c r="FV209" s="17"/>
      <c r="FW209" s="17"/>
      <c r="FX209" s="17"/>
      <c r="FY209" s="17"/>
      <c r="FZ209" s="17"/>
      <c r="GA209" s="17"/>
      <c r="GB209" s="17"/>
      <c r="GC209" s="17"/>
      <c r="GD209" s="17"/>
      <c r="GE209" s="17"/>
      <c r="GF209" s="17"/>
      <c r="GG209" s="17"/>
      <c r="GH209" s="17"/>
      <c r="GI209" s="17"/>
      <c r="GJ209" s="17"/>
      <c r="GK209" s="17"/>
      <c r="GL209" s="17"/>
      <c r="GM209" s="17"/>
      <c r="GN209" s="17"/>
      <c r="GO209" s="17"/>
      <c r="GP209" s="17"/>
      <c r="GQ209" s="17"/>
      <c r="GR209" s="17"/>
      <c r="GS209" s="17"/>
      <c r="GT209" s="17"/>
      <c r="GU209" s="17"/>
      <c r="GV209" s="17"/>
      <c r="GW209" s="17"/>
      <c r="GX209" s="17"/>
      <c r="GY209" s="17"/>
      <c r="GZ209" s="17"/>
      <c r="HA209" s="17"/>
    </row>
    <row r="210" spans="1:209" x14ac:dyDescent="0.25">
      <c r="A210" s="37">
        <v>43126</v>
      </c>
      <c r="B210" s="160">
        <v>602</v>
      </c>
      <c r="C210" s="24">
        <v>647</v>
      </c>
      <c r="D210" s="24">
        <v>556</v>
      </c>
      <c r="E210" s="22" t="s">
        <v>1005</v>
      </c>
      <c r="F210" s="16"/>
      <c r="G210" s="22" t="s">
        <v>1153</v>
      </c>
      <c r="H210" s="17"/>
      <c r="I210" s="35">
        <v>83300000</v>
      </c>
      <c r="J210" s="35">
        <v>16800000</v>
      </c>
      <c r="K210" s="35">
        <f t="shared" si="1"/>
        <v>66500000</v>
      </c>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c r="FA210" s="17"/>
      <c r="FB210" s="17"/>
      <c r="FC210" s="17"/>
      <c r="FD210" s="17"/>
      <c r="FE210" s="17"/>
      <c r="FF210" s="17"/>
      <c r="FG210" s="17"/>
      <c r="FH210" s="17"/>
      <c r="FI210" s="17"/>
      <c r="FJ210" s="17"/>
      <c r="FK210" s="17"/>
      <c r="FL210" s="17"/>
      <c r="FM210" s="17"/>
      <c r="FN210" s="17"/>
      <c r="FO210" s="17"/>
      <c r="FP210" s="17"/>
      <c r="FQ210" s="17"/>
      <c r="FR210" s="17"/>
      <c r="FS210" s="17"/>
      <c r="FT210" s="17"/>
      <c r="FU210" s="17"/>
      <c r="FV210" s="17"/>
      <c r="FW210" s="17"/>
      <c r="FX210" s="17"/>
      <c r="FY210" s="17"/>
      <c r="FZ210" s="17"/>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row>
    <row r="211" spans="1:209" x14ac:dyDescent="0.25">
      <c r="A211" s="37">
        <v>43126</v>
      </c>
      <c r="B211" s="160">
        <v>500</v>
      </c>
      <c r="C211" s="24">
        <v>523</v>
      </c>
      <c r="D211" s="24">
        <v>557</v>
      </c>
      <c r="E211" s="22" t="s">
        <v>608</v>
      </c>
      <c r="F211" s="16"/>
      <c r="G211" s="22" t="s">
        <v>1154</v>
      </c>
      <c r="H211" s="17"/>
      <c r="I211" s="35">
        <v>16000000</v>
      </c>
      <c r="J211" s="35">
        <v>14066667</v>
      </c>
      <c r="K211" s="35">
        <f t="shared" si="1"/>
        <v>1933333</v>
      </c>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c r="FA211" s="17"/>
      <c r="FB211" s="17"/>
      <c r="FC211" s="17"/>
      <c r="FD211" s="17"/>
      <c r="FE211" s="17"/>
      <c r="FF211" s="17"/>
      <c r="FG211" s="17"/>
      <c r="FH211" s="17"/>
      <c r="FI211" s="17"/>
      <c r="FJ211" s="17"/>
      <c r="FK211" s="17"/>
      <c r="FL211" s="17"/>
      <c r="FM211" s="17"/>
      <c r="FN211" s="17"/>
      <c r="FO211" s="17"/>
      <c r="FP211" s="17"/>
      <c r="FQ211" s="17"/>
      <c r="FR211" s="17"/>
      <c r="FS211" s="17"/>
      <c r="FT211" s="17"/>
      <c r="FU211" s="17"/>
      <c r="FV211" s="17"/>
      <c r="FW211" s="17"/>
      <c r="FX211" s="17"/>
      <c r="FY211" s="17"/>
      <c r="FZ211" s="17"/>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row>
    <row r="212" spans="1:209" x14ac:dyDescent="0.25">
      <c r="A212" s="37">
        <v>43126</v>
      </c>
      <c r="B212" s="160">
        <v>576</v>
      </c>
      <c r="C212" s="24">
        <v>619</v>
      </c>
      <c r="D212" s="24">
        <v>559</v>
      </c>
      <c r="E212" s="22" t="s">
        <v>1006</v>
      </c>
      <c r="F212" s="16"/>
      <c r="G212" s="22" t="s">
        <v>1155</v>
      </c>
      <c r="H212" s="17"/>
      <c r="I212" s="35">
        <v>238000000</v>
      </c>
      <c r="J212" s="35">
        <v>0</v>
      </c>
      <c r="K212" s="35">
        <f t="shared" si="1"/>
        <v>238000000</v>
      </c>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c r="EU212" s="17"/>
      <c r="EV212" s="17"/>
      <c r="EW212" s="17"/>
      <c r="EX212" s="17"/>
      <c r="EY212" s="17"/>
      <c r="EZ212" s="17"/>
      <c r="FA212" s="17"/>
      <c r="FB212" s="17"/>
      <c r="FC212" s="17"/>
      <c r="FD212" s="17"/>
      <c r="FE212" s="17"/>
      <c r="FF212" s="17"/>
      <c r="FG212" s="17"/>
      <c r="FH212" s="17"/>
      <c r="FI212" s="17"/>
      <c r="FJ212" s="17"/>
      <c r="FK212" s="17"/>
      <c r="FL212" s="17"/>
      <c r="FM212" s="17"/>
      <c r="FN212" s="17"/>
      <c r="FO212" s="17"/>
      <c r="FP212" s="17"/>
      <c r="FQ212" s="17"/>
      <c r="FR212" s="17"/>
      <c r="FS212" s="17"/>
      <c r="FT212" s="17"/>
      <c r="FU212" s="17"/>
      <c r="FV212" s="17"/>
      <c r="FW212" s="17"/>
      <c r="FX212" s="17"/>
      <c r="FY212" s="17"/>
      <c r="FZ212" s="17"/>
      <c r="GA212" s="17"/>
      <c r="GB212" s="17"/>
      <c r="GC212" s="17"/>
      <c r="GD212" s="17"/>
      <c r="GE212" s="17"/>
      <c r="GF212" s="17"/>
      <c r="GG212" s="17"/>
      <c r="GH212" s="17"/>
      <c r="GI212" s="17"/>
      <c r="GJ212" s="17"/>
      <c r="GK212" s="17"/>
      <c r="GL212" s="17"/>
      <c r="GM212" s="17"/>
      <c r="GN212" s="17"/>
      <c r="GO212" s="17"/>
      <c r="GP212" s="17"/>
      <c r="GQ212" s="17"/>
      <c r="GR212" s="17"/>
      <c r="GS212" s="17"/>
      <c r="GT212" s="17"/>
      <c r="GU212" s="17"/>
      <c r="GV212" s="17"/>
      <c r="GW212" s="17"/>
      <c r="GX212" s="17"/>
      <c r="GY212" s="17"/>
      <c r="GZ212" s="17"/>
      <c r="HA212" s="17"/>
    </row>
    <row r="213" spans="1:209" x14ac:dyDescent="0.25">
      <c r="A213" s="37">
        <v>43126</v>
      </c>
      <c r="B213" s="160">
        <v>501</v>
      </c>
      <c r="C213" s="24">
        <v>524</v>
      </c>
      <c r="D213" s="24">
        <v>560</v>
      </c>
      <c r="E213" s="22" t="s">
        <v>608</v>
      </c>
      <c r="F213" s="16"/>
      <c r="G213" s="22" t="s">
        <v>1156</v>
      </c>
      <c r="H213" s="17"/>
      <c r="I213" s="35">
        <v>16000000</v>
      </c>
      <c r="J213" s="35">
        <v>13933333</v>
      </c>
      <c r="K213" s="35">
        <f t="shared" si="1"/>
        <v>2066667</v>
      </c>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17"/>
      <c r="EE213" s="17"/>
      <c r="EF213" s="17"/>
      <c r="EG213" s="17"/>
      <c r="EH213" s="17"/>
      <c r="EI213" s="17"/>
      <c r="EJ213" s="17"/>
      <c r="EK213" s="17"/>
      <c r="EL213" s="17"/>
      <c r="EM213" s="17"/>
      <c r="EN213" s="17"/>
      <c r="EO213" s="17"/>
      <c r="EP213" s="17"/>
      <c r="EQ213" s="17"/>
      <c r="ER213" s="17"/>
      <c r="ES213" s="17"/>
      <c r="ET213" s="17"/>
      <c r="EU213" s="17"/>
      <c r="EV213" s="17"/>
      <c r="EW213" s="17"/>
      <c r="EX213" s="17"/>
      <c r="EY213" s="17"/>
      <c r="EZ213" s="17"/>
      <c r="FA213" s="17"/>
      <c r="FB213" s="17"/>
      <c r="FC213" s="17"/>
      <c r="FD213" s="17"/>
      <c r="FE213" s="17"/>
      <c r="FF213" s="17"/>
      <c r="FG213" s="17"/>
      <c r="FH213" s="17"/>
      <c r="FI213" s="17"/>
      <c r="FJ213" s="17"/>
      <c r="FK213" s="17"/>
      <c r="FL213" s="17"/>
      <c r="FM213" s="17"/>
      <c r="FN213" s="17"/>
      <c r="FO213" s="17"/>
      <c r="FP213" s="17"/>
      <c r="FQ213" s="17"/>
      <c r="FR213" s="17"/>
      <c r="FS213" s="17"/>
      <c r="FT213" s="17"/>
      <c r="FU213" s="17"/>
      <c r="FV213" s="17"/>
      <c r="FW213" s="17"/>
      <c r="FX213" s="17"/>
      <c r="FY213" s="17"/>
      <c r="FZ213" s="17"/>
      <c r="GA213" s="17"/>
      <c r="GB213" s="17"/>
      <c r="GC213" s="17"/>
      <c r="GD213" s="17"/>
      <c r="GE213" s="17"/>
      <c r="GF213" s="17"/>
      <c r="GG213" s="17"/>
      <c r="GH213" s="17"/>
      <c r="GI213" s="17"/>
      <c r="GJ213" s="17"/>
      <c r="GK213" s="17"/>
      <c r="GL213" s="17"/>
      <c r="GM213" s="17"/>
      <c r="GN213" s="17"/>
      <c r="GO213" s="17"/>
      <c r="GP213" s="17"/>
      <c r="GQ213" s="17"/>
      <c r="GR213" s="17"/>
      <c r="GS213" s="17"/>
      <c r="GT213" s="17"/>
      <c r="GU213" s="17"/>
      <c r="GV213" s="17"/>
      <c r="GW213" s="17"/>
      <c r="GX213" s="17"/>
      <c r="GY213" s="17"/>
      <c r="GZ213" s="17"/>
      <c r="HA213" s="17"/>
    </row>
    <row r="214" spans="1:209" x14ac:dyDescent="0.25">
      <c r="A214" s="37">
        <v>43126</v>
      </c>
      <c r="B214" s="160">
        <v>582</v>
      </c>
      <c r="C214" s="24">
        <v>605</v>
      </c>
      <c r="D214" s="24">
        <v>562</v>
      </c>
      <c r="E214" s="22" t="s">
        <v>1007</v>
      </c>
      <c r="F214" s="16"/>
      <c r="G214" s="22" t="s">
        <v>1157</v>
      </c>
      <c r="H214" s="17"/>
      <c r="I214" s="35">
        <v>37800000</v>
      </c>
      <c r="J214" s="35">
        <v>33390000</v>
      </c>
      <c r="K214" s="35">
        <f t="shared" si="1"/>
        <v>4410000</v>
      </c>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7"/>
      <c r="DZ214" s="17"/>
      <c r="EA214" s="17"/>
      <c r="EB214" s="17"/>
      <c r="EC214" s="17"/>
      <c r="ED214" s="17"/>
      <c r="EE214" s="17"/>
      <c r="EF214" s="17"/>
      <c r="EG214" s="17"/>
      <c r="EH214" s="17"/>
      <c r="EI214" s="17"/>
      <c r="EJ214" s="17"/>
      <c r="EK214" s="17"/>
      <c r="EL214" s="17"/>
      <c r="EM214" s="17"/>
      <c r="EN214" s="17"/>
      <c r="EO214" s="17"/>
      <c r="EP214" s="17"/>
      <c r="EQ214" s="17"/>
      <c r="ER214" s="17"/>
      <c r="ES214" s="17"/>
      <c r="ET214" s="17"/>
      <c r="EU214" s="17"/>
      <c r="EV214" s="17"/>
      <c r="EW214" s="17"/>
      <c r="EX214" s="17"/>
      <c r="EY214" s="17"/>
      <c r="EZ214" s="17"/>
      <c r="FA214" s="17"/>
      <c r="FB214" s="17"/>
      <c r="FC214" s="17"/>
      <c r="FD214" s="17"/>
      <c r="FE214" s="17"/>
      <c r="FF214" s="17"/>
      <c r="FG214" s="17"/>
      <c r="FH214" s="17"/>
      <c r="FI214" s="17"/>
      <c r="FJ214" s="17"/>
      <c r="FK214" s="17"/>
      <c r="FL214" s="17"/>
      <c r="FM214" s="17"/>
      <c r="FN214" s="17"/>
      <c r="FO214" s="17"/>
      <c r="FP214" s="17"/>
      <c r="FQ214" s="17"/>
      <c r="FR214" s="17"/>
      <c r="FS214" s="17"/>
      <c r="FT214" s="17"/>
      <c r="FU214" s="17"/>
      <c r="FV214" s="17"/>
      <c r="FW214" s="17"/>
      <c r="FX214" s="17"/>
      <c r="FY214" s="17"/>
      <c r="FZ214" s="17"/>
      <c r="GA214" s="17"/>
      <c r="GB214" s="17"/>
      <c r="GC214" s="17"/>
      <c r="GD214" s="17"/>
      <c r="GE214" s="17"/>
      <c r="GF214" s="17"/>
      <c r="GG214" s="17"/>
      <c r="GH214" s="17"/>
      <c r="GI214" s="17"/>
      <c r="GJ214" s="17"/>
      <c r="GK214" s="17"/>
      <c r="GL214" s="17"/>
      <c r="GM214" s="17"/>
      <c r="GN214" s="17"/>
      <c r="GO214" s="17"/>
      <c r="GP214" s="17"/>
      <c r="GQ214" s="17"/>
      <c r="GR214" s="17"/>
      <c r="GS214" s="17"/>
      <c r="GT214" s="17"/>
      <c r="GU214" s="17"/>
      <c r="GV214" s="17"/>
      <c r="GW214" s="17"/>
      <c r="GX214" s="17"/>
      <c r="GY214" s="17"/>
      <c r="GZ214" s="17"/>
      <c r="HA214" s="17"/>
    </row>
    <row r="215" spans="1:209" x14ac:dyDescent="0.25">
      <c r="A215" s="37">
        <v>43126</v>
      </c>
      <c r="B215" s="160">
        <v>554</v>
      </c>
      <c r="C215" s="24">
        <v>559</v>
      </c>
      <c r="D215" s="24">
        <v>563</v>
      </c>
      <c r="E215" s="22" t="s">
        <v>1004</v>
      </c>
      <c r="F215" s="16"/>
      <c r="G215" s="22" t="s">
        <v>1158</v>
      </c>
      <c r="H215" s="17"/>
      <c r="I215" s="35">
        <v>60500000</v>
      </c>
      <c r="J215" s="35">
        <v>29850000</v>
      </c>
      <c r="K215" s="35">
        <f t="shared" si="1"/>
        <v>30650000</v>
      </c>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7"/>
      <c r="DZ215" s="17"/>
      <c r="EA215" s="17"/>
      <c r="EB215" s="17"/>
      <c r="EC215" s="17"/>
      <c r="ED215" s="17"/>
      <c r="EE215" s="17"/>
      <c r="EF215" s="17"/>
      <c r="EG215" s="17"/>
      <c r="EH215" s="17"/>
      <c r="EI215" s="17"/>
      <c r="EJ215" s="17"/>
      <c r="EK215" s="17"/>
      <c r="EL215" s="17"/>
      <c r="EM215" s="17"/>
      <c r="EN215" s="17"/>
      <c r="EO215" s="17"/>
      <c r="EP215" s="17"/>
      <c r="EQ215" s="17"/>
      <c r="ER215" s="17"/>
      <c r="ES215" s="17"/>
      <c r="ET215" s="17"/>
      <c r="EU215" s="17"/>
      <c r="EV215" s="17"/>
      <c r="EW215" s="17"/>
      <c r="EX215" s="17"/>
      <c r="EY215" s="17"/>
      <c r="EZ215" s="17"/>
      <c r="FA215" s="17"/>
      <c r="FB215" s="17"/>
      <c r="FC215" s="17"/>
      <c r="FD215" s="17"/>
      <c r="FE215" s="17"/>
      <c r="FF215" s="17"/>
      <c r="FG215" s="17"/>
      <c r="FH215" s="17"/>
      <c r="FI215" s="17"/>
      <c r="FJ215" s="17"/>
      <c r="FK215" s="17"/>
      <c r="FL215" s="17"/>
      <c r="FM215" s="17"/>
      <c r="FN215" s="17"/>
      <c r="FO215" s="17"/>
      <c r="FP215" s="17"/>
      <c r="FQ215" s="17"/>
      <c r="FR215" s="17"/>
      <c r="FS215" s="17"/>
      <c r="FT215" s="17"/>
      <c r="FU215" s="17"/>
      <c r="FV215" s="17"/>
      <c r="FW215" s="17"/>
      <c r="FX215" s="17"/>
      <c r="FY215" s="17"/>
      <c r="FZ215" s="17"/>
      <c r="GA215" s="17"/>
      <c r="GB215" s="17"/>
      <c r="GC215" s="17"/>
      <c r="GD215" s="17"/>
      <c r="GE215" s="17"/>
      <c r="GF215" s="17"/>
      <c r="GG215" s="17"/>
      <c r="GH215" s="17"/>
      <c r="GI215" s="17"/>
      <c r="GJ215" s="17"/>
      <c r="GK215" s="17"/>
      <c r="GL215" s="17"/>
      <c r="GM215" s="17"/>
      <c r="GN215" s="17"/>
      <c r="GO215" s="17"/>
      <c r="GP215" s="17"/>
      <c r="GQ215" s="17"/>
      <c r="GR215" s="17"/>
      <c r="GS215" s="17"/>
      <c r="GT215" s="17"/>
      <c r="GU215" s="17"/>
      <c r="GV215" s="17"/>
      <c r="GW215" s="17"/>
      <c r="GX215" s="17"/>
      <c r="GY215" s="17"/>
      <c r="GZ215" s="17"/>
      <c r="HA215" s="17"/>
    </row>
    <row r="216" spans="1:209" x14ac:dyDescent="0.25">
      <c r="A216" s="37">
        <v>43126</v>
      </c>
      <c r="B216" s="160">
        <v>555</v>
      </c>
      <c r="C216" s="24">
        <v>557</v>
      </c>
      <c r="D216" s="24">
        <v>564</v>
      </c>
      <c r="E216" s="22" t="s">
        <v>1004</v>
      </c>
      <c r="F216" s="16"/>
      <c r="G216" s="22" t="s">
        <v>1159</v>
      </c>
      <c r="H216" s="17"/>
      <c r="I216" s="35">
        <v>60500000</v>
      </c>
      <c r="J216" s="35">
        <v>22050000</v>
      </c>
      <c r="K216" s="35">
        <f t="shared" si="1"/>
        <v>38450000</v>
      </c>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7"/>
      <c r="EV216" s="17"/>
      <c r="EW216" s="17"/>
      <c r="EX216" s="17"/>
      <c r="EY216" s="17"/>
      <c r="EZ216" s="17"/>
      <c r="FA216" s="17"/>
      <c r="FB216" s="17"/>
      <c r="FC216" s="17"/>
      <c r="FD216" s="17"/>
      <c r="FE216" s="17"/>
      <c r="FF216" s="17"/>
      <c r="FG216" s="17"/>
      <c r="FH216" s="17"/>
      <c r="FI216" s="17"/>
      <c r="FJ216" s="17"/>
      <c r="FK216" s="17"/>
      <c r="FL216" s="17"/>
      <c r="FM216" s="17"/>
      <c r="FN216" s="17"/>
      <c r="FO216" s="17"/>
      <c r="FP216" s="17"/>
      <c r="FQ216" s="17"/>
      <c r="FR216" s="17"/>
      <c r="FS216" s="17"/>
      <c r="FT216" s="17"/>
      <c r="FU216" s="17"/>
      <c r="FV216" s="17"/>
      <c r="FW216" s="17"/>
      <c r="FX216" s="17"/>
      <c r="FY216" s="17"/>
      <c r="FZ216" s="17"/>
      <c r="GA216" s="17"/>
      <c r="GB216" s="17"/>
      <c r="GC216" s="17"/>
      <c r="GD216" s="17"/>
      <c r="GE216" s="17"/>
      <c r="GF216" s="17"/>
      <c r="GG216" s="17"/>
      <c r="GH216" s="17"/>
      <c r="GI216" s="17"/>
      <c r="GJ216" s="17"/>
      <c r="GK216" s="17"/>
      <c r="GL216" s="17"/>
      <c r="GM216" s="17"/>
      <c r="GN216" s="17"/>
      <c r="GO216" s="17"/>
      <c r="GP216" s="17"/>
      <c r="GQ216" s="17"/>
      <c r="GR216" s="17"/>
      <c r="GS216" s="17"/>
      <c r="GT216" s="17"/>
      <c r="GU216" s="17"/>
      <c r="GV216" s="17"/>
      <c r="GW216" s="17"/>
      <c r="GX216" s="17"/>
      <c r="GY216" s="17"/>
      <c r="GZ216" s="17"/>
      <c r="HA216" s="17"/>
    </row>
    <row r="217" spans="1:209" x14ac:dyDescent="0.25">
      <c r="A217" s="37">
        <v>43126</v>
      </c>
      <c r="B217" s="160">
        <v>557</v>
      </c>
      <c r="C217" s="24">
        <v>556</v>
      </c>
      <c r="D217" s="24">
        <v>565</v>
      </c>
      <c r="E217" s="22" t="s">
        <v>1004</v>
      </c>
      <c r="F217" s="16"/>
      <c r="G217" s="22" t="s">
        <v>1160</v>
      </c>
      <c r="H217" s="17"/>
      <c r="I217" s="35">
        <v>60500000</v>
      </c>
      <c r="J217" s="35">
        <v>37450000</v>
      </c>
      <c r="K217" s="35">
        <f t="shared" si="1"/>
        <v>23050000</v>
      </c>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c r="DX217" s="17"/>
      <c r="DY217" s="17"/>
      <c r="DZ217" s="17"/>
      <c r="EA217" s="17"/>
      <c r="EB217" s="17"/>
      <c r="EC217" s="17"/>
      <c r="ED217" s="17"/>
      <c r="EE217" s="17"/>
      <c r="EF217" s="17"/>
      <c r="EG217" s="17"/>
      <c r="EH217" s="17"/>
      <c r="EI217" s="17"/>
      <c r="EJ217" s="17"/>
      <c r="EK217" s="17"/>
      <c r="EL217" s="17"/>
      <c r="EM217" s="17"/>
      <c r="EN217" s="17"/>
      <c r="EO217" s="17"/>
      <c r="EP217" s="17"/>
      <c r="EQ217" s="17"/>
      <c r="ER217" s="17"/>
      <c r="ES217" s="17"/>
      <c r="ET217" s="17"/>
      <c r="EU217" s="17"/>
      <c r="EV217" s="17"/>
      <c r="EW217" s="17"/>
      <c r="EX217" s="17"/>
      <c r="EY217" s="17"/>
      <c r="EZ217" s="17"/>
      <c r="FA217" s="17"/>
      <c r="FB217" s="17"/>
      <c r="FC217" s="17"/>
      <c r="FD217" s="17"/>
      <c r="FE217" s="17"/>
      <c r="FF217" s="17"/>
      <c r="FG217" s="17"/>
      <c r="FH217" s="17"/>
      <c r="FI217" s="17"/>
      <c r="FJ217" s="17"/>
      <c r="FK217" s="17"/>
      <c r="FL217" s="17"/>
      <c r="FM217" s="17"/>
      <c r="FN217" s="17"/>
      <c r="FO217" s="17"/>
      <c r="FP217" s="17"/>
      <c r="FQ217" s="17"/>
      <c r="FR217" s="17"/>
      <c r="FS217" s="17"/>
      <c r="FT217" s="17"/>
      <c r="FU217" s="17"/>
      <c r="FV217" s="17"/>
      <c r="FW217" s="17"/>
      <c r="FX217" s="17"/>
      <c r="FY217" s="17"/>
      <c r="FZ217" s="17"/>
      <c r="GA217" s="17"/>
      <c r="GB217" s="17"/>
      <c r="GC217" s="17"/>
      <c r="GD217" s="17"/>
      <c r="GE217" s="17"/>
      <c r="GF217" s="17"/>
      <c r="GG217" s="17"/>
      <c r="GH217" s="17"/>
      <c r="GI217" s="17"/>
      <c r="GJ217" s="17"/>
      <c r="GK217" s="17"/>
      <c r="GL217" s="17"/>
      <c r="GM217" s="17"/>
      <c r="GN217" s="17"/>
      <c r="GO217" s="17"/>
      <c r="GP217" s="17"/>
      <c r="GQ217" s="17"/>
      <c r="GR217" s="17"/>
      <c r="GS217" s="17"/>
      <c r="GT217" s="17"/>
      <c r="GU217" s="17"/>
      <c r="GV217" s="17"/>
      <c r="GW217" s="17"/>
      <c r="GX217" s="17"/>
      <c r="GY217" s="17"/>
      <c r="GZ217" s="17"/>
      <c r="HA217" s="17"/>
    </row>
    <row r="218" spans="1:209" x14ac:dyDescent="0.25">
      <c r="A218" s="37">
        <v>43126</v>
      </c>
      <c r="B218" s="160">
        <v>568</v>
      </c>
      <c r="C218" s="24">
        <v>615</v>
      </c>
      <c r="D218" s="24">
        <v>566</v>
      </c>
      <c r="E218" s="22" t="s">
        <v>958</v>
      </c>
      <c r="F218" s="16"/>
      <c r="G218" s="22" t="s">
        <v>1161</v>
      </c>
      <c r="H218" s="17"/>
      <c r="I218" s="35">
        <v>39992000</v>
      </c>
      <c r="J218" s="35">
        <v>34993000</v>
      </c>
      <c r="K218" s="35">
        <f t="shared" si="1"/>
        <v>4999000</v>
      </c>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7"/>
      <c r="EA218" s="17"/>
      <c r="EB218" s="17"/>
      <c r="EC218" s="17"/>
      <c r="ED218" s="17"/>
      <c r="EE218" s="17"/>
      <c r="EF218" s="17"/>
      <c r="EG218" s="17"/>
      <c r="EH218" s="17"/>
      <c r="EI218" s="17"/>
      <c r="EJ218" s="17"/>
      <c r="EK218" s="17"/>
      <c r="EL218" s="17"/>
      <c r="EM218" s="17"/>
      <c r="EN218" s="17"/>
      <c r="EO218" s="17"/>
      <c r="EP218" s="17"/>
      <c r="EQ218" s="17"/>
      <c r="ER218" s="17"/>
      <c r="ES218" s="17"/>
      <c r="ET218" s="17"/>
      <c r="EU218" s="17"/>
      <c r="EV218" s="17"/>
      <c r="EW218" s="17"/>
      <c r="EX218" s="17"/>
      <c r="EY218" s="17"/>
      <c r="EZ218" s="17"/>
      <c r="FA218" s="17"/>
      <c r="FB218" s="17"/>
      <c r="FC218" s="17"/>
      <c r="FD218" s="17"/>
      <c r="FE218" s="17"/>
      <c r="FF218" s="17"/>
      <c r="FG218" s="17"/>
      <c r="FH218" s="17"/>
      <c r="FI218" s="17"/>
      <c r="FJ218" s="17"/>
      <c r="FK218" s="17"/>
      <c r="FL218" s="17"/>
      <c r="FM218" s="17"/>
      <c r="FN218" s="17"/>
      <c r="FO218" s="17"/>
      <c r="FP218" s="17"/>
      <c r="FQ218" s="17"/>
      <c r="FR218" s="17"/>
      <c r="FS218" s="17"/>
      <c r="FT218" s="17"/>
      <c r="FU218" s="17"/>
      <c r="FV218" s="17"/>
      <c r="FW218" s="17"/>
      <c r="FX218" s="17"/>
      <c r="FY218" s="17"/>
      <c r="FZ218" s="17"/>
      <c r="GA218" s="17"/>
      <c r="GB218" s="17"/>
      <c r="GC218" s="17"/>
      <c r="GD218" s="17"/>
      <c r="GE218" s="17"/>
      <c r="GF218" s="17"/>
      <c r="GG218" s="17"/>
      <c r="GH218" s="17"/>
      <c r="GI218" s="17"/>
      <c r="GJ218" s="17"/>
      <c r="GK218" s="17"/>
      <c r="GL218" s="17"/>
      <c r="GM218" s="17"/>
      <c r="GN218" s="17"/>
      <c r="GO218" s="17"/>
      <c r="GP218" s="17"/>
      <c r="GQ218" s="17"/>
      <c r="GR218" s="17"/>
      <c r="GS218" s="17"/>
      <c r="GT218" s="17"/>
      <c r="GU218" s="17"/>
      <c r="GV218" s="17"/>
      <c r="GW218" s="17"/>
      <c r="GX218" s="17"/>
      <c r="GY218" s="17"/>
      <c r="GZ218" s="17"/>
      <c r="HA218" s="17"/>
    </row>
    <row r="219" spans="1:209" x14ac:dyDescent="0.25">
      <c r="A219" s="37">
        <v>43126</v>
      </c>
      <c r="B219" s="160">
        <v>595</v>
      </c>
      <c r="C219" s="24">
        <v>616</v>
      </c>
      <c r="D219" s="24">
        <v>567</v>
      </c>
      <c r="E219" s="22" t="s">
        <v>915</v>
      </c>
      <c r="F219" s="16"/>
      <c r="G219" s="22" t="s">
        <v>867</v>
      </c>
      <c r="H219" s="17"/>
      <c r="I219" s="35">
        <v>94000000</v>
      </c>
      <c r="J219" s="35">
        <v>72816667</v>
      </c>
      <c r="K219" s="35">
        <f t="shared" si="1"/>
        <v>21183333</v>
      </c>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c r="DX219" s="17"/>
      <c r="DY219" s="17"/>
      <c r="DZ219" s="17"/>
      <c r="EA219" s="17"/>
      <c r="EB219" s="17"/>
      <c r="EC219" s="17"/>
      <c r="ED219" s="17"/>
      <c r="EE219" s="17"/>
      <c r="EF219" s="17"/>
      <c r="EG219" s="17"/>
      <c r="EH219" s="17"/>
      <c r="EI219" s="17"/>
      <c r="EJ219" s="17"/>
      <c r="EK219" s="17"/>
      <c r="EL219" s="17"/>
      <c r="EM219" s="17"/>
      <c r="EN219" s="17"/>
      <c r="EO219" s="17"/>
      <c r="EP219" s="17"/>
      <c r="EQ219" s="17"/>
      <c r="ER219" s="17"/>
      <c r="ES219" s="17"/>
      <c r="ET219" s="17"/>
      <c r="EU219" s="17"/>
      <c r="EV219" s="17"/>
      <c r="EW219" s="17"/>
      <c r="EX219" s="17"/>
      <c r="EY219" s="17"/>
      <c r="EZ219" s="17"/>
      <c r="FA219" s="17"/>
      <c r="FB219" s="17"/>
      <c r="FC219" s="17"/>
      <c r="FD219" s="17"/>
      <c r="FE219" s="17"/>
      <c r="FF219" s="17"/>
      <c r="FG219" s="17"/>
      <c r="FH219" s="17"/>
      <c r="FI219" s="17"/>
      <c r="FJ219" s="17"/>
      <c r="FK219" s="17"/>
      <c r="FL219" s="17"/>
      <c r="FM219" s="17"/>
      <c r="FN219" s="17"/>
      <c r="FO219" s="17"/>
      <c r="FP219" s="17"/>
      <c r="FQ219" s="17"/>
      <c r="FR219" s="17"/>
      <c r="FS219" s="17"/>
      <c r="FT219" s="17"/>
      <c r="FU219" s="17"/>
      <c r="FV219" s="17"/>
      <c r="FW219" s="17"/>
      <c r="FX219" s="17"/>
      <c r="FY219" s="17"/>
      <c r="FZ219" s="17"/>
      <c r="GA219" s="17"/>
      <c r="GB219" s="17"/>
      <c r="GC219" s="17"/>
      <c r="GD219" s="17"/>
      <c r="GE219" s="17"/>
      <c r="GF219" s="17"/>
      <c r="GG219" s="17"/>
      <c r="GH219" s="17"/>
      <c r="GI219" s="17"/>
      <c r="GJ219" s="17"/>
      <c r="GK219" s="17"/>
      <c r="GL219" s="17"/>
      <c r="GM219" s="17"/>
      <c r="GN219" s="17"/>
      <c r="GO219" s="17"/>
      <c r="GP219" s="17"/>
      <c r="GQ219" s="17"/>
      <c r="GR219" s="17"/>
      <c r="GS219" s="17"/>
      <c r="GT219" s="17"/>
      <c r="GU219" s="17"/>
      <c r="GV219" s="17"/>
      <c r="GW219" s="17"/>
      <c r="GX219" s="17"/>
      <c r="GY219" s="17"/>
      <c r="GZ219" s="17"/>
      <c r="HA219" s="17"/>
    </row>
    <row r="220" spans="1:209" x14ac:dyDescent="0.25">
      <c r="A220" s="37">
        <v>43126</v>
      </c>
      <c r="B220" s="160">
        <v>562</v>
      </c>
      <c r="C220" s="24">
        <v>561</v>
      </c>
      <c r="D220" s="24">
        <v>569</v>
      </c>
      <c r="E220" s="22" t="s">
        <v>955</v>
      </c>
      <c r="F220" s="16"/>
      <c r="G220" s="22" t="s">
        <v>1162</v>
      </c>
      <c r="H220" s="17"/>
      <c r="I220" s="35">
        <v>38000000</v>
      </c>
      <c r="J220" s="35">
        <v>32458334</v>
      </c>
      <c r="K220" s="35">
        <f t="shared" si="1"/>
        <v>5541666</v>
      </c>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c r="DX220" s="17"/>
      <c r="DY220" s="17"/>
      <c r="DZ220" s="17"/>
      <c r="EA220" s="17"/>
      <c r="EB220" s="17"/>
      <c r="EC220" s="17"/>
      <c r="ED220" s="17"/>
      <c r="EE220" s="17"/>
      <c r="EF220" s="17"/>
      <c r="EG220" s="17"/>
      <c r="EH220" s="17"/>
      <c r="EI220" s="17"/>
      <c r="EJ220" s="17"/>
      <c r="EK220" s="17"/>
      <c r="EL220" s="17"/>
      <c r="EM220" s="17"/>
      <c r="EN220" s="17"/>
      <c r="EO220" s="17"/>
      <c r="EP220" s="17"/>
      <c r="EQ220" s="17"/>
      <c r="ER220" s="17"/>
      <c r="ES220" s="17"/>
      <c r="ET220" s="17"/>
      <c r="EU220" s="17"/>
      <c r="EV220" s="17"/>
      <c r="EW220" s="17"/>
      <c r="EX220" s="17"/>
      <c r="EY220" s="17"/>
      <c r="EZ220" s="17"/>
      <c r="FA220" s="17"/>
      <c r="FB220" s="17"/>
      <c r="FC220" s="17"/>
      <c r="FD220" s="17"/>
      <c r="FE220" s="17"/>
      <c r="FF220" s="17"/>
      <c r="FG220" s="17"/>
      <c r="FH220" s="17"/>
      <c r="FI220" s="17"/>
      <c r="FJ220" s="17"/>
      <c r="FK220" s="17"/>
      <c r="FL220" s="17"/>
      <c r="FM220" s="17"/>
      <c r="FN220" s="17"/>
      <c r="FO220" s="17"/>
      <c r="FP220" s="17"/>
      <c r="FQ220" s="17"/>
      <c r="FR220" s="17"/>
      <c r="FS220" s="17"/>
      <c r="FT220" s="17"/>
      <c r="FU220" s="17"/>
      <c r="FV220" s="17"/>
      <c r="FW220" s="17"/>
      <c r="FX220" s="17"/>
      <c r="FY220" s="17"/>
      <c r="FZ220" s="17"/>
      <c r="GA220" s="17"/>
      <c r="GB220" s="17"/>
      <c r="GC220" s="17"/>
      <c r="GD220" s="17"/>
      <c r="GE220" s="17"/>
      <c r="GF220" s="17"/>
      <c r="GG220" s="17"/>
      <c r="GH220" s="17"/>
      <c r="GI220" s="17"/>
      <c r="GJ220" s="17"/>
      <c r="GK220" s="17"/>
      <c r="GL220" s="17"/>
      <c r="GM220" s="17"/>
      <c r="GN220" s="17"/>
      <c r="GO220" s="17"/>
      <c r="GP220" s="17"/>
      <c r="GQ220" s="17"/>
      <c r="GR220" s="17"/>
      <c r="GS220" s="17"/>
      <c r="GT220" s="17"/>
      <c r="GU220" s="17"/>
      <c r="GV220" s="17"/>
      <c r="GW220" s="17"/>
      <c r="GX220" s="17"/>
      <c r="GY220" s="17"/>
      <c r="GZ220" s="17"/>
      <c r="HA220" s="17"/>
    </row>
    <row r="221" spans="1:209" x14ac:dyDescent="0.25">
      <c r="A221" s="37">
        <v>43126</v>
      </c>
      <c r="B221" s="160">
        <v>558</v>
      </c>
      <c r="C221" s="24">
        <v>558</v>
      </c>
      <c r="D221" s="24">
        <v>570</v>
      </c>
      <c r="E221" s="22" t="s">
        <v>1004</v>
      </c>
      <c r="F221" s="16"/>
      <c r="G221" s="22" t="s">
        <v>1163</v>
      </c>
      <c r="H221" s="17"/>
      <c r="I221" s="35">
        <v>60500000</v>
      </c>
      <c r="J221" s="35">
        <v>8200000</v>
      </c>
      <c r="K221" s="35">
        <f t="shared" si="1"/>
        <v>52300000</v>
      </c>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c r="DX221" s="17"/>
      <c r="DY221" s="17"/>
      <c r="DZ221" s="17"/>
      <c r="EA221" s="17"/>
      <c r="EB221" s="17"/>
      <c r="EC221" s="17"/>
      <c r="ED221" s="17"/>
      <c r="EE221" s="17"/>
      <c r="EF221" s="17"/>
      <c r="EG221" s="17"/>
      <c r="EH221" s="17"/>
      <c r="EI221" s="17"/>
      <c r="EJ221" s="17"/>
      <c r="EK221" s="17"/>
      <c r="EL221" s="17"/>
      <c r="EM221" s="17"/>
      <c r="EN221" s="17"/>
      <c r="EO221" s="17"/>
      <c r="EP221" s="17"/>
      <c r="EQ221" s="17"/>
      <c r="ER221" s="17"/>
      <c r="ES221" s="17"/>
      <c r="ET221" s="17"/>
      <c r="EU221" s="17"/>
      <c r="EV221" s="17"/>
      <c r="EW221" s="17"/>
      <c r="EX221" s="17"/>
      <c r="EY221" s="17"/>
      <c r="EZ221" s="17"/>
      <c r="FA221" s="17"/>
      <c r="FB221" s="17"/>
      <c r="FC221" s="17"/>
      <c r="FD221" s="17"/>
      <c r="FE221" s="17"/>
      <c r="FF221" s="17"/>
      <c r="FG221" s="17"/>
      <c r="FH221" s="17"/>
      <c r="FI221" s="17"/>
      <c r="FJ221" s="17"/>
      <c r="FK221" s="17"/>
      <c r="FL221" s="17"/>
      <c r="FM221" s="17"/>
      <c r="FN221" s="17"/>
      <c r="FO221" s="17"/>
      <c r="FP221" s="17"/>
      <c r="FQ221" s="17"/>
      <c r="FR221" s="17"/>
      <c r="FS221" s="17"/>
      <c r="FT221" s="17"/>
      <c r="FU221" s="17"/>
      <c r="FV221" s="17"/>
      <c r="FW221" s="17"/>
      <c r="FX221" s="17"/>
      <c r="FY221" s="17"/>
      <c r="FZ221" s="17"/>
      <c r="GA221" s="17"/>
      <c r="GB221" s="17"/>
      <c r="GC221" s="17"/>
      <c r="GD221" s="17"/>
      <c r="GE221" s="17"/>
      <c r="GF221" s="17"/>
      <c r="GG221" s="17"/>
      <c r="GH221" s="17"/>
      <c r="GI221" s="17"/>
      <c r="GJ221" s="17"/>
      <c r="GK221" s="17"/>
      <c r="GL221" s="17"/>
      <c r="GM221" s="17"/>
      <c r="GN221" s="17"/>
      <c r="GO221" s="17"/>
      <c r="GP221" s="17"/>
      <c r="GQ221" s="17"/>
      <c r="GR221" s="17"/>
      <c r="GS221" s="17"/>
      <c r="GT221" s="17"/>
      <c r="GU221" s="17"/>
      <c r="GV221" s="17"/>
      <c r="GW221" s="17"/>
      <c r="GX221" s="17"/>
      <c r="GY221" s="17"/>
      <c r="GZ221" s="17"/>
      <c r="HA221" s="17"/>
    </row>
    <row r="222" spans="1:209" x14ac:dyDescent="0.25">
      <c r="A222" s="37">
        <v>43126</v>
      </c>
      <c r="B222" s="160">
        <v>544</v>
      </c>
      <c r="C222" s="24">
        <v>580</v>
      </c>
      <c r="D222" s="24">
        <v>573</v>
      </c>
      <c r="E222" s="22" t="s">
        <v>1001</v>
      </c>
      <c r="F222" s="16"/>
      <c r="G222" s="22" t="s">
        <v>1164</v>
      </c>
      <c r="H222" s="17"/>
      <c r="I222" s="35">
        <v>36000000</v>
      </c>
      <c r="J222" s="35">
        <v>31650000</v>
      </c>
      <c r="K222" s="35">
        <f t="shared" si="1"/>
        <v>4350000</v>
      </c>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c r="DX222" s="17"/>
      <c r="DY222" s="17"/>
      <c r="DZ222" s="17"/>
      <c r="EA222" s="17"/>
      <c r="EB222" s="17"/>
      <c r="EC222" s="17"/>
      <c r="ED222" s="17"/>
      <c r="EE222" s="17"/>
      <c r="EF222" s="17"/>
      <c r="EG222" s="17"/>
      <c r="EH222" s="17"/>
      <c r="EI222" s="17"/>
      <c r="EJ222" s="17"/>
      <c r="EK222" s="17"/>
      <c r="EL222" s="17"/>
      <c r="EM222" s="17"/>
      <c r="EN222" s="17"/>
      <c r="EO222" s="17"/>
      <c r="EP222" s="17"/>
      <c r="EQ222" s="17"/>
      <c r="ER222" s="17"/>
      <c r="ES222" s="17"/>
      <c r="ET222" s="17"/>
      <c r="EU222" s="17"/>
      <c r="EV222" s="17"/>
      <c r="EW222" s="17"/>
      <c r="EX222" s="17"/>
      <c r="EY222" s="17"/>
      <c r="EZ222" s="17"/>
      <c r="FA222" s="17"/>
      <c r="FB222" s="17"/>
      <c r="FC222" s="17"/>
      <c r="FD222" s="17"/>
      <c r="FE222" s="17"/>
      <c r="FF222" s="17"/>
      <c r="FG222" s="17"/>
      <c r="FH222" s="17"/>
      <c r="FI222" s="17"/>
      <c r="FJ222" s="17"/>
      <c r="FK222" s="17"/>
      <c r="FL222" s="17"/>
      <c r="FM222" s="17"/>
      <c r="FN222" s="17"/>
      <c r="FO222" s="17"/>
      <c r="FP222" s="17"/>
      <c r="FQ222" s="17"/>
      <c r="FR222" s="17"/>
      <c r="FS222" s="17"/>
      <c r="FT222" s="17"/>
      <c r="FU222" s="17"/>
      <c r="FV222" s="17"/>
      <c r="FW222" s="17"/>
      <c r="FX222" s="17"/>
      <c r="FY222" s="17"/>
      <c r="FZ222" s="17"/>
      <c r="GA222" s="17"/>
      <c r="GB222" s="17"/>
      <c r="GC222" s="17"/>
      <c r="GD222" s="17"/>
      <c r="GE222" s="17"/>
      <c r="GF222" s="17"/>
      <c r="GG222" s="17"/>
      <c r="GH222" s="17"/>
      <c r="GI222" s="17"/>
      <c r="GJ222" s="17"/>
      <c r="GK222" s="17"/>
      <c r="GL222" s="17"/>
      <c r="GM222" s="17"/>
      <c r="GN222" s="17"/>
      <c r="GO222" s="17"/>
      <c r="GP222" s="17"/>
      <c r="GQ222" s="17"/>
      <c r="GR222" s="17"/>
      <c r="GS222" s="17"/>
      <c r="GT222" s="17"/>
      <c r="GU222" s="17"/>
      <c r="GV222" s="17"/>
      <c r="GW222" s="17"/>
      <c r="GX222" s="17"/>
      <c r="GY222" s="17"/>
      <c r="GZ222" s="17"/>
      <c r="HA222" s="17"/>
    </row>
    <row r="223" spans="1:209" x14ac:dyDescent="0.25">
      <c r="A223" s="37">
        <v>43126</v>
      </c>
      <c r="B223" s="160">
        <v>548</v>
      </c>
      <c r="C223" s="24">
        <v>600</v>
      </c>
      <c r="D223" s="24">
        <v>576</v>
      </c>
      <c r="E223" s="22" t="s">
        <v>612</v>
      </c>
      <c r="F223" s="16"/>
      <c r="G223" s="22" t="s">
        <v>1165</v>
      </c>
      <c r="H223" s="17"/>
      <c r="I223" s="35">
        <v>38400000</v>
      </c>
      <c r="J223" s="35">
        <v>33760000</v>
      </c>
      <c r="K223" s="35">
        <f t="shared" si="1"/>
        <v>4640000</v>
      </c>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c r="DX223" s="17"/>
      <c r="DY223" s="17"/>
      <c r="DZ223" s="17"/>
      <c r="EA223" s="17"/>
      <c r="EB223" s="17"/>
      <c r="EC223" s="17"/>
      <c r="ED223" s="17"/>
      <c r="EE223" s="17"/>
      <c r="EF223" s="17"/>
      <c r="EG223" s="17"/>
      <c r="EH223" s="17"/>
      <c r="EI223" s="17"/>
      <c r="EJ223" s="17"/>
      <c r="EK223" s="17"/>
      <c r="EL223" s="17"/>
      <c r="EM223" s="17"/>
      <c r="EN223" s="17"/>
      <c r="EO223" s="17"/>
      <c r="EP223" s="17"/>
      <c r="EQ223" s="17"/>
      <c r="ER223" s="17"/>
      <c r="ES223" s="17"/>
      <c r="ET223" s="17"/>
      <c r="EU223" s="17"/>
      <c r="EV223" s="17"/>
      <c r="EW223" s="17"/>
      <c r="EX223" s="17"/>
      <c r="EY223" s="17"/>
      <c r="EZ223" s="17"/>
      <c r="FA223" s="17"/>
      <c r="FB223" s="17"/>
      <c r="FC223" s="17"/>
      <c r="FD223" s="17"/>
      <c r="FE223" s="17"/>
      <c r="FF223" s="17"/>
      <c r="FG223" s="17"/>
      <c r="FH223" s="17"/>
      <c r="FI223" s="17"/>
      <c r="FJ223" s="17"/>
      <c r="FK223" s="17"/>
      <c r="FL223" s="17"/>
      <c r="FM223" s="17"/>
      <c r="FN223" s="17"/>
      <c r="FO223" s="17"/>
      <c r="FP223" s="17"/>
      <c r="FQ223" s="17"/>
      <c r="FR223" s="17"/>
      <c r="FS223" s="17"/>
      <c r="FT223" s="17"/>
      <c r="FU223" s="17"/>
      <c r="FV223" s="17"/>
      <c r="FW223" s="17"/>
      <c r="FX223" s="17"/>
      <c r="FY223" s="17"/>
      <c r="FZ223" s="17"/>
      <c r="GA223" s="17"/>
      <c r="GB223" s="17"/>
      <c r="GC223" s="17"/>
      <c r="GD223" s="17"/>
      <c r="GE223" s="17"/>
      <c r="GF223" s="17"/>
      <c r="GG223" s="17"/>
      <c r="GH223" s="17"/>
      <c r="GI223" s="17"/>
      <c r="GJ223" s="17"/>
      <c r="GK223" s="17"/>
      <c r="GL223" s="17"/>
      <c r="GM223" s="17"/>
      <c r="GN223" s="17"/>
      <c r="GO223" s="17"/>
      <c r="GP223" s="17"/>
      <c r="GQ223" s="17"/>
      <c r="GR223" s="17"/>
      <c r="GS223" s="17"/>
      <c r="GT223" s="17"/>
      <c r="GU223" s="17"/>
      <c r="GV223" s="17"/>
      <c r="GW223" s="17"/>
      <c r="GX223" s="17"/>
      <c r="GY223" s="17"/>
      <c r="GZ223" s="17"/>
      <c r="HA223" s="17"/>
    </row>
    <row r="224" spans="1:209" x14ac:dyDescent="0.25">
      <c r="A224" s="37">
        <v>43126</v>
      </c>
      <c r="B224" s="160">
        <v>549</v>
      </c>
      <c r="C224" s="24">
        <v>602</v>
      </c>
      <c r="D224" s="24">
        <v>577</v>
      </c>
      <c r="E224" s="22" t="s">
        <v>612</v>
      </c>
      <c r="F224" s="16"/>
      <c r="G224" s="22" t="s">
        <v>1166</v>
      </c>
      <c r="H224" s="17"/>
      <c r="I224" s="35">
        <v>38400000</v>
      </c>
      <c r="J224" s="35">
        <v>33760000</v>
      </c>
      <c r="K224" s="35">
        <f t="shared" si="1"/>
        <v>4640000</v>
      </c>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c r="EU224" s="17"/>
      <c r="EV224" s="17"/>
      <c r="EW224" s="17"/>
      <c r="EX224" s="17"/>
      <c r="EY224" s="17"/>
      <c r="EZ224" s="17"/>
      <c r="FA224" s="17"/>
      <c r="FB224" s="17"/>
      <c r="FC224" s="17"/>
      <c r="FD224" s="17"/>
      <c r="FE224" s="17"/>
      <c r="FF224" s="17"/>
      <c r="FG224" s="17"/>
      <c r="FH224" s="17"/>
      <c r="FI224" s="17"/>
      <c r="FJ224" s="17"/>
      <c r="FK224" s="17"/>
      <c r="FL224" s="17"/>
      <c r="FM224" s="17"/>
      <c r="FN224" s="17"/>
      <c r="FO224" s="17"/>
      <c r="FP224" s="17"/>
      <c r="FQ224" s="17"/>
      <c r="FR224" s="17"/>
      <c r="FS224" s="17"/>
      <c r="FT224" s="17"/>
      <c r="FU224" s="17"/>
      <c r="FV224" s="17"/>
      <c r="FW224" s="17"/>
      <c r="FX224" s="17"/>
      <c r="FY224" s="17"/>
      <c r="FZ224" s="17"/>
      <c r="GA224" s="17"/>
      <c r="GB224" s="17"/>
      <c r="GC224" s="17"/>
      <c r="GD224" s="17"/>
      <c r="GE224" s="17"/>
      <c r="GF224" s="17"/>
      <c r="GG224" s="17"/>
      <c r="GH224" s="17"/>
      <c r="GI224" s="17"/>
      <c r="GJ224" s="17"/>
      <c r="GK224" s="17"/>
      <c r="GL224" s="17"/>
      <c r="GM224" s="17"/>
      <c r="GN224" s="17"/>
      <c r="GO224" s="17"/>
      <c r="GP224" s="17"/>
      <c r="GQ224" s="17"/>
      <c r="GR224" s="17"/>
      <c r="GS224" s="17"/>
      <c r="GT224" s="17"/>
      <c r="GU224" s="17"/>
      <c r="GV224" s="17"/>
      <c r="GW224" s="17"/>
      <c r="GX224" s="17"/>
      <c r="GY224" s="17"/>
      <c r="GZ224" s="17"/>
      <c r="HA224" s="17"/>
    </row>
    <row r="225" spans="1:209" x14ac:dyDescent="0.25">
      <c r="A225" s="37">
        <v>43126</v>
      </c>
      <c r="B225" s="160">
        <v>565</v>
      </c>
      <c r="C225" s="24">
        <v>599</v>
      </c>
      <c r="D225" s="24">
        <v>581</v>
      </c>
      <c r="E225" s="22" t="s">
        <v>608</v>
      </c>
      <c r="F225" s="16"/>
      <c r="G225" s="22" t="s">
        <v>1167</v>
      </c>
      <c r="H225" s="17"/>
      <c r="I225" s="35">
        <v>11872000</v>
      </c>
      <c r="J225" s="35">
        <v>10437467</v>
      </c>
      <c r="K225" s="35">
        <f t="shared" si="1"/>
        <v>1434533</v>
      </c>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c r="EI225" s="17"/>
      <c r="EJ225" s="17"/>
      <c r="EK225" s="17"/>
      <c r="EL225" s="17"/>
      <c r="EM225" s="17"/>
      <c r="EN225" s="17"/>
      <c r="EO225" s="17"/>
      <c r="EP225" s="17"/>
      <c r="EQ225" s="17"/>
      <c r="ER225" s="17"/>
      <c r="ES225" s="17"/>
      <c r="ET225" s="17"/>
      <c r="EU225" s="17"/>
      <c r="EV225" s="17"/>
      <c r="EW225" s="17"/>
      <c r="EX225" s="17"/>
      <c r="EY225" s="17"/>
      <c r="EZ225" s="17"/>
      <c r="FA225" s="17"/>
      <c r="FB225" s="17"/>
      <c r="FC225" s="17"/>
      <c r="FD225" s="17"/>
      <c r="FE225" s="17"/>
      <c r="FF225" s="17"/>
      <c r="FG225" s="17"/>
      <c r="FH225" s="17"/>
      <c r="FI225" s="17"/>
      <c r="FJ225" s="17"/>
      <c r="FK225" s="17"/>
      <c r="FL225" s="17"/>
      <c r="FM225" s="17"/>
      <c r="FN225" s="17"/>
      <c r="FO225" s="17"/>
      <c r="FP225" s="17"/>
      <c r="FQ225" s="17"/>
      <c r="FR225" s="17"/>
      <c r="FS225" s="17"/>
      <c r="FT225" s="17"/>
      <c r="FU225" s="17"/>
      <c r="FV225" s="17"/>
      <c r="FW225" s="17"/>
      <c r="FX225" s="17"/>
      <c r="FY225" s="17"/>
      <c r="FZ225" s="17"/>
      <c r="GA225" s="17"/>
      <c r="GB225" s="17"/>
      <c r="GC225" s="17"/>
      <c r="GD225" s="17"/>
      <c r="GE225" s="17"/>
      <c r="GF225" s="17"/>
      <c r="GG225" s="17"/>
      <c r="GH225" s="17"/>
      <c r="GI225" s="17"/>
      <c r="GJ225" s="17"/>
      <c r="GK225" s="17"/>
      <c r="GL225" s="17"/>
      <c r="GM225" s="17"/>
      <c r="GN225" s="17"/>
      <c r="GO225" s="17"/>
      <c r="GP225" s="17"/>
      <c r="GQ225" s="17"/>
      <c r="GR225" s="17"/>
      <c r="GS225" s="17"/>
      <c r="GT225" s="17"/>
      <c r="GU225" s="17"/>
      <c r="GV225" s="17"/>
      <c r="GW225" s="17"/>
      <c r="GX225" s="17"/>
      <c r="GY225" s="17"/>
      <c r="GZ225" s="17"/>
      <c r="HA225" s="17"/>
    </row>
    <row r="226" spans="1:209" x14ac:dyDescent="0.25">
      <c r="A226" s="37">
        <v>43126</v>
      </c>
      <c r="B226" s="160">
        <v>591</v>
      </c>
      <c r="C226" s="24">
        <v>510</v>
      </c>
      <c r="D226" s="24">
        <v>582</v>
      </c>
      <c r="E226" s="22" t="s">
        <v>592</v>
      </c>
      <c r="F226" s="16"/>
      <c r="G226" s="22" t="s">
        <v>1168</v>
      </c>
      <c r="H226" s="17"/>
      <c r="I226" s="35">
        <v>26960000</v>
      </c>
      <c r="J226" s="35">
        <v>23702333</v>
      </c>
      <c r="K226" s="35">
        <f t="shared" si="1"/>
        <v>3257667</v>
      </c>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7"/>
      <c r="EV226" s="17"/>
      <c r="EW226" s="17"/>
      <c r="EX226" s="17"/>
      <c r="EY226" s="17"/>
      <c r="EZ226" s="17"/>
      <c r="FA226" s="17"/>
      <c r="FB226" s="17"/>
      <c r="FC226" s="17"/>
      <c r="FD226" s="17"/>
      <c r="FE226" s="17"/>
      <c r="FF226" s="17"/>
      <c r="FG226" s="17"/>
      <c r="FH226" s="17"/>
      <c r="FI226" s="17"/>
      <c r="FJ226" s="17"/>
      <c r="FK226" s="17"/>
      <c r="FL226" s="17"/>
      <c r="FM226" s="17"/>
      <c r="FN226" s="17"/>
      <c r="FO226" s="17"/>
      <c r="FP226" s="17"/>
      <c r="FQ226" s="17"/>
      <c r="FR226" s="17"/>
      <c r="FS226" s="17"/>
      <c r="FT226" s="17"/>
      <c r="FU226" s="17"/>
      <c r="FV226" s="17"/>
      <c r="FW226" s="17"/>
      <c r="FX226" s="17"/>
      <c r="FY226" s="17"/>
      <c r="FZ226" s="17"/>
      <c r="GA226" s="17"/>
      <c r="GB226" s="17"/>
      <c r="GC226" s="17"/>
      <c r="GD226" s="17"/>
      <c r="GE226" s="17"/>
      <c r="GF226" s="17"/>
      <c r="GG226" s="17"/>
      <c r="GH226" s="17"/>
      <c r="GI226" s="17"/>
      <c r="GJ226" s="17"/>
      <c r="GK226" s="17"/>
      <c r="GL226" s="17"/>
      <c r="GM226" s="17"/>
      <c r="GN226" s="17"/>
      <c r="GO226" s="17"/>
      <c r="GP226" s="17"/>
      <c r="GQ226" s="17"/>
      <c r="GR226" s="17"/>
      <c r="GS226" s="17"/>
      <c r="GT226" s="17"/>
      <c r="GU226" s="17"/>
      <c r="GV226" s="17"/>
      <c r="GW226" s="17"/>
      <c r="GX226" s="17"/>
      <c r="GY226" s="17"/>
      <c r="GZ226" s="17"/>
      <c r="HA226" s="17"/>
    </row>
    <row r="227" spans="1:209" x14ac:dyDescent="0.25">
      <c r="A227" s="37">
        <v>43126</v>
      </c>
      <c r="B227" s="160">
        <v>580</v>
      </c>
      <c r="C227" s="24">
        <v>601</v>
      </c>
      <c r="D227" s="24">
        <v>585</v>
      </c>
      <c r="E227" s="22" t="s">
        <v>612</v>
      </c>
      <c r="F227" s="16"/>
      <c r="G227" s="22" t="s">
        <v>1169</v>
      </c>
      <c r="H227" s="17"/>
      <c r="I227" s="35">
        <v>38400000</v>
      </c>
      <c r="J227" s="35">
        <v>33760000</v>
      </c>
      <c r="K227" s="35">
        <f t="shared" si="1"/>
        <v>4640000</v>
      </c>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c r="DX227" s="17"/>
      <c r="DY227" s="17"/>
      <c r="DZ227" s="17"/>
      <c r="EA227" s="17"/>
      <c r="EB227" s="17"/>
      <c r="EC227" s="17"/>
      <c r="ED227" s="17"/>
      <c r="EE227" s="17"/>
      <c r="EF227" s="17"/>
      <c r="EG227" s="17"/>
      <c r="EH227" s="17"/>
      <c r="EI227" s="17"/>
      <c r="EJ227" s="17"/>
      <c r="EK227" s="17"/>
      <c r="EL227" s="17"/>
      <c r="EM227" s="17"/>
      <c r="EN227" s="17"/>
      <c r="EO227" s="17"/>
      <c r="EP227" s="17"/>
      <c r="EQ227" s="17"/>
      <c r="ER227" s="17"/>
      <c r="ES227" s="17"/>
      <c r="ET227" s="17"/>
      <c r="EU227" s="17"/>
      <c r="EV227" s="17"/>
      <c r="EW227" s="17"/>
      <c r="EX227" s="17"/>
      <c r="EY227" s="17"/>
      <c r="EZ227" s="17"/>
      <c r="FA227" s="17"/>
      <c r="FB227" s="17"/>
      <c r="FC227" s="17"/>
      <c r="FD227" s="17"/>
      <c r="FE227" s="17"/>
      <c r="FF227" s="17"/>
      <c r="FG227" s="17"/>
      <c r="FH227" s="17"/>
      <c r="FI227" s="17"/>
      <c r="FJ227" s="17"/>
      <c r="FK227" s="17"/>
      <c r="FL227" s="17"/>
      <c r="FM227" s="17"/>
      <c r="FN227" s="17"/>
      <c r="FO227" s="17"/>
      <c r="FP227" s="17"/>
      <c r="FQ227" s="17"/>
      <c r="FR227" s="17"/>
      <c r="FS227" s="17"/>
      <c r="FT227" s="17"/>
      <c r="FU227" s="17"/>
      <c r="FV227" s="17"/>
      <c r="FW227" s="17"/>
      <c r="FX227" s="17"/>
      <c r="FY227" s="17"/>
      <c r="FZ227" s="17"/>
      <c r="GA227" s="17"/>
      <c r="GB227" s="17"/>
      <c r="GC227" s="17"/>
      <c r="GD227" s="17"/>
      <c r="GE227" s="17"/>
      <c r="GF227" s="17"/>
      <c r="GG227" s="17"/>
      <c r="GH227" s="17"/>
      <c r="GI227" s="17"/>
      <c r="GJ227" s="17"/>
      <c r="GK227" s="17"/>
      <c r="GL227" s="17"/>
      <c r="GM227" s="17"/>
      <c r="GN227" s="17"/>
      <c r="GO227" s="17"/>
      <c r="GP227" s="17"/>
      <c r="GQ227" s="17"/>
      <c r="GR227" s="17"/>
      <c r="GS227" s="17"/>
      <c r="GT227" s="17"/>
      <c r="GU227" s="17"/>
      <c r="GV227" s="17"/>
      <c r="GW227" s="17"/>
      <c r="GX227" s="17"/>
      <c r="GY227" s="17"/>
      <c r="GZ227" s="17"/>
      <c r="HA227" s="17"/>
    </row>
    <row r="228" spans="1:209" x14ac:dyDescent="0.25">
      <c r="A228" s="37">
        <v>43126</v>
      </c>
      <c r="B228" s="160">
        <v>489</v>
      </c>
      <c r="C228" s="24">
        <v>491</v>
      </c>
      <c r="D228" s="24">
        <v>587</v>
      </c>
      <c r="E228" s="22" t="s">
        <v>999</v>
      </c>
      <c r="F228" s="16"/>
      <c r="G228" s="22" t="s">
        <v>1170</v>
      </c>
      <c r="H228" s="17"/>
      <c r="I228" s="35">
        <v>24706000</v>
      </c>
      <c r="J228" s="35">
        <v>15722000</v>
      </c>
      <c r="K228" s="35">
        <f t="shared" si="1"/>
        <v>8984000</v>
      </c>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c r="DX228" s="17"/>
      <c r="DY228" s="17"/>
      <c r="DZ228" s="17"/>
      <c r="EA228" s="17"/>
      <c r="EB228" s="17"/>
      <c r="EC228" s="17"/>
      <c r="ED228" s="17"/>
      <c r="EE228" s="17"/>
      <c r="EF228" s="17"/>
      <c r="EG228" s="17"/>
      <c r="EH228" s="17"/>
      <c r="EI228" s="17"/>
      <c r="EJ228" s="17"/>
      <c r="EK228" s="17"/>
      <c r="EL228" s="17"/>
      <c r="EM228" s="17"/>
      <c r="EN228" s="17"/>
      <c r="EO228" s="17"/>
      <c r="EP228" s="17"/>
      <c r="EQ228" s="17"/>
      <c r="ER228" s="17"/>
      <c r="ES228" s="17"/>
      <c r="ET228" s="17"/>
      <c r="EU228" s="17"/>
      <c r="EV228" s="17"/>
      <c r="EW228" s="17"/>
      <c r="EX228" s="17"/>
      <c r="EY228" s="17"/>
      <c r="EZ228" s="17"/>
      <c r="FA228" s="17"/>
      <c r="FB228" s="17"/>
      <c r="FC228" s="17"/>
      <c r="FD228" s="17"/>
      <c r="FE228" s="17"/>
      <c r="FF228" s="17"/>
      <c r="FG228" s="17"/>
      <c r="FH228" s="17"/>
      <c r="FI228" s="17"/>
      <c r="FJ228" s="17"/>
      <c r="FK228" s="17"/>
      <c r="FL228" s="17"/>
      <c r="FM228" s="17"/>
      <c r="FN228" s="17"/>
      <c r="FO228" s="17"/>
      <c r="FP228" s="17"/>
      <c r="FQ228" s="17"/>
      <c r="FR228" s="17"/>
      <c r="FS228" s="17"/>
      <c r="FT228" s="17"/>
      <c r="FU228" s="17"/>
      <c r="FV228" s="17"/>
      <c r="FW228" s="17"/>
      <c r="FX228" s="17"/>
      <c r="FY228" s="17"/>
      <c r="FZ228" s="17"/>
      <c r="GA228" s="17"/>
      <c r="GB228" s="17"/>
      <c r="GC228" s="17"/>
      <c r="GD228" s="17"/>
      <c r="GE228" s="17"/>
      <c r="GF228" s="17"/>
      <c r="GG228" s="17"/>
      <c r="GH228" s="17"/>
      <c r="GI228" s="17"/>
      <c r="GJ228" s="17"/>
      <c r="GK228" s="17"/>
      <c r="GL228" s="17"/>
      <c r="GM228" s="17"/>
      <c r="GN228" s="17"/>
      <c r="GO228" s="17"/>
      <c r="GP228" s="17"/>
      <c r="GQ228" s="17"/>
      <c r="GR228" s="17"/>
      <c r="GS228" s="17"/>
      <c r="GT228" s="17"/>
      <c r="GU228" s="17"/>
      <c r="GV228" s="17"/>
      <c r="GW228" s="17"/>
      <c r="GX228" s="17"/>
      <c r="GY228" s="17"/>
      <c r="GZ228" s="17"/>
      <c r="HA228" s="17"/>
    </row>
    <row r="229" spans="1:209" x14ac:dyDescent="0.25">
      <c r="A229" s="37">
        <v>43126</v>
      </c>
      <c r="B229" s="160">
        <v>19</v>
      </c>
      <c r="C229" s="24">
        <v>509</v>
      </c>
      <c r="D229" s="24">
        <v>588</v>
      </c>
      <c r="E229" s="22" t="s">
        <v>592</v>
      </c>
      <c r="F229" s="16"/>
      <c r="G229" s="22" t="s">
        <v>1171</v>
      </c>
      <c r="H229" s="17"/>
      <c r="I229" s="35">
        <v>26960000</v>
      </c>
      <c r="J229" s="35">
        <v>23702333</v>
      </c>
      <c r="K229" s="35">
        <f t="shared" si="1"/>
        <v>3257667</v>
      </c>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c r="DX229" s="17"/>
      <c r="DY229" s="17"/>
      <c r="DZ229" s="17"/>
      <c r="EA229" s="17"/>
      <c r="EB229" s="17"/>
      <c r="EC229" s="17"/>
      <c r="ED229" s="17"/>
      <c r="EE229" s="17"/>
      <c r="EF229" s="17"/>
      <c r="EG229" s="17"/>
      <c r="EH229" s="17"/>
      <c r="EI229" s="17"/>
      <c r="EJ229" s="17"/>
      <c r="EK229" s="17"/>
      <c r="EL229" s="17"/>
      <c r="EM229" s="17"/>
      <c r="EN229" s="17"/>
      <c r="EO229" s="17"/>
      <c r="EP229" s="17"/>
      <c r="EQ229" s="17"/>
      <c r="ER229" s="17"/>
      <c r="ES229" s="17"/>
      <c r="ET229" s="17"/>
      <c r="EU229" s="17"/>
      <c r="EV229" s="17"/>
      <c r="EW229" s="17"/>
      <c r="EX229" s="17"/>
      <c r="EY229" s="17"/>
      <c r="EZ229" s="17"/>
      <c r="FA229" s="17"/>
      <c r="FB229" s="17"/>
      <c r="FC229" s="17"/>
      <c r="FD229" s="17"/>
      <c r="FE229" s="17"/>
      <c r="FF229" s="17"/>
      <c r="FG229" s="17"/>
      <c r="FH229" s="17"/>
      <c r="FI229" s="17"/>
      <c r="FJ229" s="17"/>
      <c r="FK229" s="17"/>
      <c r="FL229" s="17"/>
      <c r="FM229" s="17"/>
      <c r="FN229" s="17"/>
      <c r="FO229" s="17"/>
      <c r="FP229" s="17"/>
      <c r="FQ229" s="17"/>
      <c r="FR229" s="17"/>
      <c r="FS229" s="17"/>
      <c r="FT229" s="17"/>
      <c r="FU229" s="17"/>
      <c r="FV229" s="17"/>
      <c r="FW229" s="17"/>
      <c r="FX229" s="17"/>
      <c r="FY229" s="17"/>
      <c r="FZ229" s="17"/>
      <c r="GA229" s="17"/>
      <c r="GB229" s="17"/>
      <c r="GC229" s="17"/>
      <c r="GD229" s="17"/>
      <c r="GE229" s="17"/>
      <c r="GF229" s="17"/>
      <c r="GG229" s="17"/>
      <c r="GH229" s="17"/>
      <c r="GI229" s="17"/>
      <c r="GJ229" s="17"/>
      <c r="GK229" s="17"/>
      <c r="GL229" s="17"/>
      <c r="GM229" s="17"/>
      <c r="GN229" s="17"/>
      <c r="GO229" s="17"/>
      <c r="GP229" s="17"/>
      <c r="GQ229" s="17"/>
      <c r="GR229" s="17"/>
      <c r="GS229" s="17"/>
      <c r="GT229" s="17"/>
      <c r="GU229" s="17"/>
      <c r="GV229" s="17"/>
      <c r="GW229" s="17"/>
      <c r="GX229" s="17"/>
      <c r="GY229" s="17"/>
      <c r="GZ229" s="17"/>
      <c r="HA229" s="17"/>
    </row>
    <row r="230" spans="1:209" x14ac:dyDescent="0.25">
      <c r="A230" s="37">
        <v>43126</v>
      </c>
      <c r="B230" s="160">
        <v>583</v>
      </c>
      <c r="C230" s="24">
        <v>568</v>
      </c>
      <c r="D230" s="24">
        <v>590</v>
      </c>
      <c r="E230" s="22" t="s">
        <v>608</v>
      </c>
      <c r="F230" s="16"/>
      <c r="G230" s="22" t="s">
        <v>1172</v>
      </c>
      <c r="H230" s="17"/>
      <c r="I230" s="35">
        <v>16000000</v>
      </c>
      <c r="J230" s="35">
        <v>13933333</v>
      </c>
      <c r="K230" s="35">
        <f t="shared" si="1"/>
        <v>2066667</v>
      </c>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c r="DX230" s="17"/>
      <c r="DY230" s="17"/>
      <c r="DZ230" s="17"/>
      <c r="EA230" s="17"/>
      <c r="EB230" s="17"/>
      <c r="EC230" s="17"/>
      <c r="ED230" s="17"/>
      <c r="EE230" s="17"/>
      <c r="EF230" s="17"/>
      <c r="EG230" s="17"/>
      <c r="EH230" s="17"/>
      <c r="EI230" s="17"/>
      <c r="EJ230" s="17"/>
      <c r="EK230" s="17"/>
      <c r="EL230" s="17"/>
      <c r="EM230" s="17"/>
      <c r="EN230" s="17"/>
      <c r="EO230" s="17"/>
      <c r="EP230" s="17"/>
      <c r="EQ230" s="17"/>
      <c r="ER230" s="17"/>
      <c r="ES230" s="17"/>
      <c r="ET230" s="17"/>
      <c r="EU230" s="17"/>
      <c r="EV230" s="17"/>
      <c r="EW230" s="17"/>
      <c r="EX230" s="17"/>
      <c r="EY230" s="17"/>
      <c r="EZ230" s="17"/>
      <c r="FA230" s="17"/>
      <c r="FB230" s="17"/>
      <c r="FC230" s="17"/>
      <c r="FD230" s="17"/>
      <c r="FE230" s="17"/>
      <c r="FF230" s="17"/>
      <c r="FG230" s="17"/>
      <c r="FH230" s="17"/>
      <c r="FI230" s="17"/>
      <c r="FJ230" s="17"/>
      <c r="FK230" s="17"/>
      <c r="FL230" s="17"/>
      <c r="FM230" s="17"/>
      <c r="FN230" s="17"/>
      <c r="FO230" s="17"/>
      <c r="FP230" s="17"/>
      <c r="FQ230" s="17"/>
      <c r="FR230" s="17"/>
      <c r="FS230" s="17"/>
      <c r="FT230" s="17"/>
      <c r="FU230" s="17"/>
      <c r="FV230" s="17"/>
      <c r="FW230" s="17"/>
      <c r="FX230" s="17"/>
      <c r="FY230" s="17"/>
      <c r="FZ230" s="17"/>
      <c r="GA230" s="17"/>
      <c r="GB230" s="17"/>
      <c r="GC230" s="17"/>
      <c r="GD230" s="17"/>
      <c r="GE230" s="17"/>
      <c r="GF230" s="17"/>
      <c r="GG230" s="17"/>
      <c r="GH230" s="17"/>
      <c r="GI230" s="17"/>
      <c r="GJ230" s="17"/>
      <c r="GK230" s="17"/>
      <c r="GL230" s="17"/>
      <c r="GM230" s="17"/>
      <c r="GN230" s="17"/>
      <c r="GO230" s="17"/>
      <c r="GP230" s="17"/>
      <c r="GQ230" s="17"/>
      <c r="GR230" s="17"/>
      <c r="GS230" s="17"/>
      <c r="GT230" s="17"/>
      <c r="GU230" s="17"/>
      <c r="GV230" s="17"/>
      <c r="GW230" s="17"/>
      <c r="GX230" s="17"/>
      <c r="GY230" s="17"/>
      <c r="GZ230" s="17"/>
      <c r="HA230" s="17"/>
    </row>
    <row r="231" spans="1:209" x14ac:dyDescent="0.25">
      <c r="A231" s="37">
        <v>43126</v>
      </c>
      <c r="B231" s="160">
        <v>546</v>
      </c>
      <c r="C231" s="24">
        <v>585</v>
      </c>
      <c r="D231" s="24">
        <v>600</v>
      </c>
      <c r="E231" s="22" t="s">
        <v>608</v>
      </c>
      <c r="F231" s="16"/>
      <c r="G231" s="22" t="s">
        <v>1173</v>
      </c>
      <c r="H231" s="17"/>
      <c r="I231" s="35">
        <v>11872000</v>
      </c>
      <c r="J231" s="35">
        <v>10437467</v>
      </c>
      <c r="K231" s="35">
        <f t="shared" si="1"/>
        <v>1434533</v>
      </c>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c r="DX231" s="17"/>
      <c r="DY231" s="17"/>
      <c r="DZ231" s="17"/>
      <c r="EA231" s="17"/>
      <c r="EB231" s="17"/>
      <c r="EC231" s="17"/>
      <c r="ED231" s="17"/>
      <c r="EE231" s="17"/>
      <c r="EF231" s="17"/>
      <c r="EG231" s="17"/>
      <c r="EH231" s="17"/>
      <c r="EI231" s="17"/>
      <c r="EJ231" s="17"/>
      <c r="EK231" s="17"/>
      <c r="EL231" s="17"/>
      <c r="EM231" s="17"/>
      <c r="EN231" s="17"/>
      <c r="EO231" s="17"/>
      <c r="EP231" s="17"/>
      <c r="EQ231" s="17"/>
      <c r="ER231" s="17"/>
      <c r="ES231" s="17"/>
      <c r="ET231" s="17"/>
      <c r="EU231" s="17"/>
      <c r="EV231" s="17"/>
      <c r="EW231" s="17"/>
      <c r="EX231" s="17"/>
      <c r="EY231" s="17"/>
      <c r="EZ231" s="17"/>
      <c r="FA231" s="17"/>
      <c r="FB231" s="17"/>
      <c r="FC231" s="17"/>
      <c r="FD231" s="17"/>
      <c r="FE231" s="17"/>
      <c r="FF231" s="17"/>
      <c r="FG231" s="17"/>
      <c r="FH231" s="17"/>
      <c r="FI231" s="17"/>
      <c r="FJ231" s="17"/>
      <c r="FK231" s="17"/>
      <c r="FL231" s="17"/>
      <c r="FM231" s="17"/>
      <c r="FN231" s="17"/>
      <c r="FO231" s="17"/>
      <c r="FP231" s="17"/>
      <c r="FQ231" s="17"/>
      <c r="FR231" s="17"/>
      <c r="FS231" s="17"/>
      <c r="FT231" s="17"/>
      <c r="FU231" s="17"/>
      <c r="FV231" s="17"/>
      <c r="FW231" s="17"/>
      <c r="FX231" s="17"/>
      <c r="FY231" s="17"/>
      <c r="FZ231" s="17"/>
      <c r="GA231" s="17"/>
      <c r="GB231" s="17"/>
      <c r="GC231" s="17"/>
      <c r="GD231" s="17"/>
      <c r="GE231" s="17"/>
      <c r="GF231" s="17"/>
      <c r="GG231" s="17"/>
      <c r="GH231" s="17"/>
      <c r="GI231" s="17"/>
      <c r="GJ231" s="17"/>
      <c r="GK231" s="17"/>
      <c r="GL231" s="17"/>
      <c r="GM231" s="17"/>
      <c r="GN231" s="17"/>
      <c r="GO231" s="17"/>
      <c r="GP231" s="17"/>
      <c r="GQ231" s="17"/>
      <c r="GR231" s="17"/>
      <c r="GS231" s="17"/>
      <c r="GT231" s="17"/>
      <c r="GU231" s="17"/>
      <c r="GV231" s="17"/>
      <c r="GW231" s="17"/>
      <c r="GX231" s="17"/>
      <c r="GY231" s="17"/>
      <c r="GZ231" s="17"/>
      <c r="HA231" s="17"/>
    </row>
    <row r="232" spans="1:209" x14ac:dyDescent="0.25">
      <c r="A232" s="37">
        <v>43126</v>
      </c>
      <c r="B232" s="160">
        <v>538</v>
      </c>
      <c r="C232" s="24">
        <v>573</v>
      </c>
      <c r="D232" s="24">
        <v>601</v>
      </c>
      <c r="E232" s="22" t="s">
        <v>1001</v>
      </c>
      <c r="F232" s="16"/>
      <c r="G232" s="22" t="s">
        <v>1174</v>
      </c>
      <c r="H232" s="17"/>
      <c r="I232" s="35">
        <v>36000000</v>
      </c>
      <c r="J232" s="35">
        <v>31650000</v>
      </c>
      <c r="K232" s="35">
        <f t="shared" si="1"/>
        <v>4350000</v>
      </c>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c r="DX232" s="17"/>
      <c r="DY232" s="17"/>
      <c r="DZ232" s="17"/>
      <c r="EA232" s="17"/>
      <c r="EB232" s="17"/>
      <c r="EC232" s="17"/>
      <c r="ED232" s="17"/>
      <c r="EE232" s="17"/>
      <c r="EF232" s="17"/>
      <c r="EG232" s="17"/>
      <c r="EH232" s="17"/>
      <c r="EI232" s="17"/>
      <c r="EJ232" s="17"/>
      <c r="EK232" s="17"/>
      <c r="EL232" s="17"/>
      <c r="EM232" s="17"/>
      <c r="EN232" s="17"/>
      <c r="EO232" s="17"/>
      <c r="EP232" s="17"/>
      <c r="EQ232" s="17"/>
      <c r="ER232" s="17"/>
      <c r="ES232" s="17"/>
      <c r="ET232" s="17"/>
      <c r="EU232" s="17"/>
      <c r="EV232" s="17"/>
      <c r="EW232" s="17"/>
      <c r="EX232" s="17"/>
      <c r="EY232" s="17"/>
      <c r="EZ232" s="17"/>
      <c r="FA232" s="17"/>
      <c r="FB232" s="17"/>
      <c r="FC232" s="17"/>
      <c r="FD232" s="17"/>
      <c r="FE232" s="17"/>
      <c r="FF232" s="17"/>
      <c r="FG232" s="17"/>
      <c r="FH232" s="17"/>
      <c r="FI232" s="17"/>
      <c r="FJ232" s="17"/>
      <c r="FK232" s="17"/>
      <c r="FL232" s="17"/>
      <c r="FM232" s="17"/>
      <c r="FN232" s="17"/>
      <c r="FO232" s="17"/>
      <c r="FP232" s="17"/>
      <c r="FQ232" s="17"/>
      <c r="FR232" s="17"/>
      <c r="FS232" s="17"/>
      <c r="FT232" s="17"/>
      <c r="FU232" s="17"/>
      <c r="FV232" s="17"/>
      <c r="FW232" s="17"/>
      <c r="FX232" s="17"/>
      <c r="FY232" s="17"/>
      <c r="FZ232" s="17"/>
      <c r="GA232" s="17"/>
      <c r="GB232" s="17"/>
      <c r="GC232" s="17"/>
      <c r="GD232" s="17"/>
      <c r="GE232" s="17"/>
      <c r="GF232" s="17"/>
      <c r="GG232" s="17"/>
      <c r="GH232" s="17"/>
      <c r="GI232" s="17"/>
      <c r="GJ232" s="17"/>
      <c r="GK232" s="17"/>
      <c r="GL232" s="17"/>
      <c r="GM232" s="17"/>
      <c r="GN232" s="17"/>
      <c r="GO232" s="17"/>
      <c r="GP232" s="17"/>
      <c r="GQ232" s="17"/>
      <c r="GR232" s="17"/>
      <c r="GS232" s="17"/>
      <c r="GT232" s="17"/>
      <c r="GU232" s="17"/>
      <c r="GV232" s="17"/>
      <c r="GW232" s="17"/>
      <c r="GX232" s="17"/>
      <c r="GY232" s="17"/>
      <c r="GZ232" s="17"/>
      <c r="HA232" s="17"/>
    </row>
    <row r="233" spans="1:209" x14ac:dyDescent="0.25">
      <c r="A233" s="37">
        <v>43126</v>
      </c>
      <c r="B233" s="160">
        <v>503</v>
      </c>
      <c r="C233" s="24">
        <v>531</v>
      </c>
      <c r="D233" s="24">
        <v>603</v>
      </c>
      <c r="E233" s="22" t="s">
        <v>597</v>
      </c>
      <c r="F233" s="16"/>
      <c r="G233" s="22" t="s">
        <v>1175</v>
      </c>
      <c r="H233" s="17"/>
      <c r="I233" s="35">
        <v>36000000</v>
      </c>
      <c r="J233" s="35">
        <v>31650000</v>
      </c>
      <c r="K233" s="35">
        <f t="shared" si="1"/>
        <v>4350000</v>
      </c>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c r="DX233" s="17"/>
      <c r="DY233" s="17"/>
      <c r="DZ233" s="17"/>
      <c r="EA233" s="17"/>
      <c r="EB233" s="17"/>
      <c r="EC233" s="17"/>
      <c r="ED233" s="17"/>
      <c r="EE233" s="17"/>
      <c r="EF233" s="17"/>
      <c r="EG233" s="17"/>
      <c r="EH233" s="17"/>
      <c r="EI233" s="17"/>
      <c r="EJ233" s="17"/>
      <c r="EK233" s="17"/>
      <c r="EL233" s="17"/>
      <c r="EM233" s="17"/>
      <c r="EN233" s="17"/>
      <c r="EO233" s="17"/>
      <c r="EP233" s="17"/>
      <c r="EQ233" s="17"/>
      <c r="ER233" s="17"/>
      <c r="ES233" s="17"/>
      <c r="ET233" s="17"/>
      <c r="EU233" s="17"/>
      <c r="EV233" s="17"/>
      <c r="EW233" s="17"/>
      <c r="EX233" s="17"/>
      <c r="EY233" s="17"/>
      <c r="EZ233" s="17"/>
      <c r="FA233" s="17"/>
      <c r="FB233" s="17"/>
      <c r="FC233" s="17"/>
      <c r="FD233" s="17"/>
      <c r="FE233" s="17"/>
      <c r="FF233" s="17"/>
      <c r="FG233" s="17"/>
      <c r="FH233" s="17"/>
      <c r="FI233" s="17"/>
      <c r="FJ233" s="17"/>
      <c r="FK233" s="17"/>
      <c r="FL233" s="17"/>
      <c r="FM233" s="17"/>
      <c r="FN233" s="17"/>
      <c r="FO233" s="17"/>
      <c r="FP233" s="17"/>
      <c r="FQ233" s="17"/>
      <c r="FR233" s="17"/>
      <c r="FS233" s="17"/>
      <c r="FT233" s="17"/>
      <c r="FU233" s="17"/>
      <c r="FV233" s="17"/>
      <c r="FW233" s="17"/>
      <c r="FX233" s="17"/>
      <c r="FY233" s="17"/>
      <c r="FZ233" s="17"/>
      <c r="GA233" s="17"/>
      <c r="GB233" s="17"/>
      <c r="GC233" s="17"/>
      <c r="GD233" s="17"/>
      <c r="GE233" s="17"/>
      <c r="GF233" s="17"/>
      <c r="GG233" s="17"/>
      <c r="GH233" s="17"/>
      <c r="GI233" s="17"/>
      <c r="GJ233" s="17"/>
      <c r="GK233" s="17"/>
      <c r="GL233" s="17"/>
      <c r="GM233" s="17"/>
      <c r="GN233" s="17"/>
      <c r="GO233" s="17"/>
      <c r="GP233" s="17"/>
      <c r="GQ233" s="17"/>
      <c r="GR233" s="17"/>
      <c r="GS233" s="17"/>
      <c r="GT233" s="17"/>
      <c r="GU233" s="17"/>
      <c r="GV233" s="17"/>
      <c r="GW233" s="17"/>
      <c r="GX233" s="17"/>
      <c r="GY233" s="17"/>
      <c r="GZ233" s="17"/>
      <c r="HA233" s="17"/>
    </row>
    <row r="234" spans="1:209" x14ac:dyDescent="0.25">
      <c r="A234" s="37">
        <v>43126</v>
      </c>
      <c r="B234" s="160">
        <v>563</v>
      </c>
      <c r="C234" s="24">
        <v>614</v>
      </c>
      <c r="D234" s="24">
        <v>606</v>
      </c>
      <c r="E234" s="22" t="s">
        <v>569</v>
      </c>
      <c r="F234" s="16"/>
      <c r="G234" s="22" t="s">
        <v>1176</v>
      </c>
      <c r="H234" s="17"/>
      <c r="I234" s="35">
        <v>37800000</v>
      </c>
      <c r="J234" s="35">
        <v>33075000</v>
      </c>
      <c r="K234" s="35">
        <f t="shared" si="1"/>
        <v>4725000</v>
      </c>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c r="DX234" s="17"/>
      <c r="DY234" s="17"/>
      <c r="DZ234" s="17"/>
      <c r="EA234" s="17"/>
      <c r="EB234" s="17"/>
      <c r="EC234" s="17"/>
      <c r="ED234" s="17"/>
      <c r="EE234" s="17"/>
      <c r="EF234" s="17"/>
      <c r="EG234" s="17"/>
      <c r="EH234" s="17"/>
      <c r="EI234" s="17"/>
      <c r="EJ234" s="17"/>
      <c r="EK234" s="17"/>
      <c r="EL234" s="17"/>
      <c r="EM234" s="17"/>
      <c r="EN234" s="17"/>
      <c r="EO234" s="17"/>
      <c r="EP234" s="17"/>
      <c r="EQ234" s="17"/>
      <c r="ER234" s="17"/>
      <c r="ES234" s="17"/>
      <c r="ET234" s="17"/>
      <c r="EU234" s="17"/>
      <c r="EV234" s="17"/>
      <c r="EW234" s="17"/>
      <c r="EX234" s="17"/>
      <c r="EY234" s="17"/>
      <c r="EZ234" s="17"/>
      <c r="FA234" s="17"/>
      <c r="FB234" s="17"/>
      <c r="FC234" s="17"/>
      <c r="FD234" s="17"/>
      <c r="FE234" s="17"/>
      <c r="FF234" s="17"/>
      <c r="FG234" s="17"/>
      <c r="FH234" s="17"/>
      <c r="FI234" s="17"/>
      <c r="FJ234" s="17"/>
      <c r="FK234" s="17"/>
      <c r="FL234" s="17"/>
      <c r="FM234" s="17"/>
      <c r="FN234" s="17"/>
      <c r="FO234" s="17"/>
      <c r="FP234" s="17"/>
      <c r="FQ234" s="17"/>
      <c r="FR234" s="17"/>
      <c r="FS234" s="17"/>
      <c r="FT234" s="17"/>
      <c r="FU234" s="17"/>
      <c r="FV234" s="17"/>
      <c r="FW234" s="17"/>
      <c r="FX234" s="17"/>
      <c r="FY234" s="17"/>
      <c r="FZ234" s="17"/>
      <c r="GA234" s="17"/>
      <c r="GB234" s="17"/>
      <c r="GC234" s="17"/>
      <c r="GD234" s="17"/>
      <c r="GE234" s="17"/>
      <c r="GF234" s="17"/>
      <c r="GG234" s="17"/>
      <c r="GH234" s="17"/>
      <c r="GI234" s="17"/>
      <c r="GJ234" s="17"/>
      <c r="GK234" s="17"/>
      <c r="GL234" s="17"/>
      <c r="GM234" s="17"/>
      <c r="GN234" s="17"/>
      <c r="GO234" s="17"/>
      <c r="GP234" s="17"/>
      <c r="GQ234" s="17"/>
      <c r="GR234" s="17"/>
      <c r="GS234" s="17"/>
      <c r="GT234" s="17"/>
      <c r="GU234" s="17"/>
      <c r="GV234" s="17"/>
      <c r="GW234" s="17"/>
      <c r="GX234" s="17"/>
      <c r="GY234" s="17"/>
      <c r="GZ234" s="17"/>
      <c r="HA234" s="17"/>
    </row>
    <row r="235" spans="1:209" x14ac:dyDescent="0.25">
      <c r="A235" s="37">
        <v>43126</v>
      </c>
      <c r="B235" s="160">
        <v>596</v>
      </c>
      <c r="C235" s="24">
        <v>621</v>
      </c>
      <c r="D235" s="24">
        <v>608</v>
      </c>
      <c r="E235" s="22" t="s">
        <v>597</v>
      </c>
      <c r="F235" s="16"/>
      <c r="G235" s="22" t="s">
        <v>1177</v>
      </c>
      <c r="H235" s="17"/>
      <c r="I235" s="35">
        <v>36000000</v>
      </c>
      <c r="J235" s="35">
        <v>31800000</v>
      </c>
      <c r="K235" s="35">
        <f t="shared" si="1"/>
        <v>4200000</v>
      </c>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c r="DX235" s="17"/>
      <c r="DY235" s="17"/>
      <c r="DZ235" s="17"/>
      <c r="EA235" s="17"/>
      <c r="EB235" s="17"/>
      <c r="EC235" s="17"/>
      <c r="ED235" s="17"/>
      <c r="EE235" s="17"/>
      <c r="EF235" s="17"/>
      <c r="EG235" s="17"/>
      <c r="EH235" s="17"/>
      <c r="EI235" s="17"/>
      <c r="EJ235" s="17"/>
      <c r="EK235" s="17"/>
      <c r="EL235" s="17"/>
      <c r="EM235" s="17"/>
      <c r="EN235" s="17"/>
      <c r="EO235" s="17"/>
      <c r="EP235" s="17"/>
      <c r="EQ235" s="17"/>
      <c r="ER235" s="17"/>
      <c r="ES235" s="17"/>
      <c r="ET235" s="17"/>
      <c r="EU235" s="17"/>
      <c r="EV235" s="17"/>
      <c r="EW235" s="17"/>
      <c r="EX235" s="17"/>
      <c r="EY235" s="17"/>
      <c r="EZ235" s="17"/>
      <c r="FA235" s="17"/>
      <c r="FB235" s="17"/>
      <c r="FC235" s="17"/>
      <c r="FD235" s="17"/>
      <c r="FE235" s="17"/>
      <c r="FF235" s="17"/>
      <c r="FG235" s="17"/>
      <c r="FH235" s="17"/>
      <c r="FI235" s="17"/>
      <c r="FJ235" s="17"/>
      <c r="FK235" s="17"/>
      <c r="FL235" s="17"/>
      <c r="FM235" s="17"/>
      <c r="FN235" s="17"/>
      <c r="FO235" s="17"/>
      <c r="FP235" s="17"/>
      <c r="FQ235" s="17"/>
      <c r="FR235" s="17"/>
      <c r="FS235" s="17"/>
      <c r="FT235" s="17"/>
      <c r="FU235" s="17"/>
      <c r="FV235" s="17"/>
      <c r="FW235" s="17"/>
      <c r="FX235" s="17"/>
      <c r="FY235" s="17"/>
      <c r="FZ235" s="17"/>
      <c r="GA235" s="17"/>
      <c r="GB235" s="17"/>
      <c r="GC235" s="17"/>
      <c r="GD235" s="17"/>
      <c r="GE235" s="17"/>
      <c r="GF235" s="17"/>
      <c r="GG235" s="17"/>
      <c r="GH235" s="17"/>
      <c r="GI235" s="17"/>
      <c r="GJ235" s="17"/>
      <c r="GK235" s="17"/>
      <c r="GL235" s="17"/>
      <c r="GM235" s="17"/>
      <c r="GN235" s="17"/>
      <c r="GO235" s="17"/>
      <c r="GP235" s="17"/>
      <c r="GQ235" s="17"/>
      <c r="GR235" s="17"/>
      <c r="GS235" s="17"/>
      <c r="GT235" s="17"/>
      <c r="GU235" s="17"/>
      <c r="GV235" s="17"/>
      <c r="GW235" s="17"/>
      <c r="GX235" s="17"/>
      <c r="GY235" s="17"/>
      <c r="GZ235" s="17"/>
      <c r="HA235" s="17"/>
    </row>
    <row r="236" spans="1:209" x14ac:dyDescent="0.25">
      <c r="A236" s="37">
        <v>43126</v>
      </c>
      <c r="B236" s="160">
        <v>612</v>
      </c>
      <c r="C236" s="24">
        <v>635</v>
      </c>
      <c r="D236" s="24">
        <v>609</v>
      </c>
      <c r="E236" s="22" t="s">
        <v>1008</v>
      </c>
      <c r="F236" s="16"/>
      <c r="G236" s="22" t="s">
        <v>1178</v>
      </c>
      <c r="H236" s="17"/>
      <c r="I236" s="35">
        <v>60000000</v>
      </c>
      <c r="J236" s="35">
        <v>60000000</v>
      </c>
      <c r="K236" s="35">
        <f t="shared" si="1"/>
        <v>0</v>
      </c>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7"/>
      <c r="EV236" s="17"/>
      <c r="EW236" s="17"/>
      <c r="EX236" s="17"/>
      <c r="EY236" s="17"/>
      <c r="EZ236" s="17"/>
      <c r="FA236" s="17"/>
      <c r="FB236" s="17"/>
      <c r="FC236" s="17"/>
      <c r="FD236" s="17"/>
      <c r="FE236" s="17"/>
      <c r="FF236" s="17"/>
      <c r="FG236" s="17"/>
      <c r="FH236" s="17"/>
      <c r="FI236" s="17"/>
      <c r="FJ236" s="17"/>
      <c r="FK236" s="17"/>
      <c r="FL236" s="17"/>
      <c r="FM236" s="17"/>
      <c r="FN236" s="17"/>
      <c r="FO236" s="17"/>
      <c r="FP236" s="17"/>
      <c r="FQ236" s="17"/>
      <c r="FR236" s="17"/>
      <c r="FS236" s="17"/>
      <c r="FT236" s="17"/>
      <c r="FU236" s="17"/>
      <c r="FV236" s="17"/>
      <c r="FW236" s="17"/>
      <c r="FX236" s="17"/>
      <c r="FY236" s="17"/>
      <c r="FZ236" s="17"/>
      <c r="GA236" s="17"/>
      <c r="GB236" s="17"/>
      <c r="GC236" s="17"/>
      <c r="GD236" s="17"/>
      <c r="GE236" s="17"/>
      <c r="GF236" s="17"/>
      <c r="GG236" s="17"/>
      <c r="GH236" s="17"/>
      <c r="GI236" s="17"/>
      <c r="GJ236" s="17"/>
      <c r="GK236" s="17"/>
      <c r="GL236" s="17"/>
      <c r="GM236" s="17"/>
      <c r="GN236" s="17"/>
      <c r="GO236" s="17"/>
      <c r="GP236" s="17"/>
      <c r="GQ236" s="17"/>
      <c r="GR236" s="17"/>
      <c r="GS236" s="17"/>
      <c r="GT236" s="17"/>
      <c r="GU236" s="17"/>
      <c r="GV236" s="17"/>
      <c r="GW236" s="17"/>
      <c r="GX236" s="17"/>
      <c r="GY236" s="17"/>
      <c r="GZ236" s="17"/>
      <c r="HA236" s="17"/>
    </row>
    <row r="237" spans="1:209" x14ac:dyDescent="0.25">
      <c r="A237" s="37">
        <v>43126</v>
      </c>
      <c r="B237" s="160">
        <v>606</v>
      </c>
      <c r="C237" s="24">
        <v>624</v>
      </c>
      <c r="D237" s="24">
        <v>612</v>
      </c>
      <c r="E237" s="22" t="s">
        <v>1009</v>
      </c>
      <c r="F237" s="16"/>
      <c r="G237" s="22" t="s">
        <v>1179</v>
      </c>
      <c r="H237" s="17"/>
      <c r="I237" s="35">
        <v>20000000</v>
      </c>
      <c r="J237" s="35">
        <v>20000000</v>
      </c>
      <c r="K237" s="35">
        <f t="shared" si="1"/>
        <v>0</v>
      </c>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c r="DX237" s="17"/>
      <c r="DY237" s="17"/>
      <c r="DZ237" s="17"/>
      <c r="EA237" s="17"/>
      <c r="EB237" s="17"/>
      <c r="EC237" s="17"/>
      <c r="ED237" s="17"/>
      <c r="EE237" s="17"/>
      <c r="EF237" s="17"/>
      <c r="EG237" s="17"/>
      <c r="EH237" s="17"/>
      <c r="EI237" s="17"/>
      <c r="EJ237" s="17"/>
      <c r="EK237" s="17"/>
      <c r="EL237" s="17"/>
      <c r="EM237" s="17"/>
      <c r="EN237" s="17"/>
      <c r="EO237" s="17"/>
      <c r="EP237" s="17"/>
      <c r="EQ237" s="17"/>
      <c r="ER237" s="17"/>
      <c r="ES237" s="17"/>
      <c r="ET237" s="17"/>
      <c r="EU237" s="17"/>
      <c r="EV237" s="17"/>
      <c r="EW237" s="17"/>
      <c r="EX237" s="17"/>
      <c r="EY237" s="17"/>
      <c r="EZ237" s="17"/>
      <c r="FA237" s="17"/>
      <c r="FB237" s="17"/>
      <c r="FC237" s="17"/>
      <c r="FD237" s="17"/>
      <c r="FE237" s="17"/>
      <c r="FF237" s="17"/>
      <c r="FG237" s="17"/>
      <c r="FH237" s="17"/>
      <c r="FI237" s="17"/>
      <c r="FJ237" s="17"/>
      <c r="FK237" s="17"/>
      <c r="FL237" s="17"/>
      <c r="FM237" s="17"/>
      <c r="FN237" s="17"/>
      <c r="FO237" s="17"/>
      <c r="FP237" s="17"/>
      <c r="FQ237" s="17"/>
      <c r="FR237" s="17"/>
      <c r="FS237" s="17"/>
      <c r="FT237" s="17"/>
      <c r="FU237" s="17"/>
      <c r="FV237" s="17"/>
      <c r="FW237" s="17"/>
      <c r="FX237" s="17"/>
      <c r="FY237" s="17"/>
      <c r="FZ237" s="17"/>
      <c r="GA237" s="17"/>
      <c r="GB237" s="17"/>
      <c r="GC237" s="17"/>
      <c r="GD237" s="17"/>
      <c r="GE237" s="17"/>
      <c r="GF237" s="17"/>
      <c r="GG237" s="17"/>
      <c r="GH237" s="17"/>
      <c r="GI237" s="17"/>
      <c r="GJ237" s="17"/>
      <c r="GK237" s="17"/>
      <c r="GL237" s="17"/>
      <c r="GM237" s="17"/>
      <c r="GN237" s="17"/>
      <c r="GO237" s="17"/>
      <c r="GP237" s="17"/>
      <c r="GQ237" s="17"/>
      <c r="GR237" s="17"/>
      <c r="GS237" s="17"/>
      <c r="GT237" s="17"/>
      <c r="GU237" s="17"/>
      <c r="GV237" s="17"/>
      <c r="GW237" s="17"/>
      <c r="GX237" s="17"/>
      <c r="GY237" s="17"/>
      <c r="GZ237" s="17"/>
      <c r="HA237" s="17"/>
    </row>
    <row r="238" spans="1:209" x14ac:dyDescent="0.25">
      <c r="A238" s="37">
        <v>43126</v>
      </c>
      <c r="B238" s="160">
        <v>593</v>
      </c>
      <c r="C238" s="24">
        <v>612</v>
      </c>
      <c r="D238" s="24">
        <v>614</v>
      </c>
      <c r="E238" s="22" t="s">
        <v>567</v>
      </c>
      <c r="F238" s="16"/>
      <c r="G238" s="22" t="s">
        <v>1180</v>
      </c>
      <c r="H238" s="17"/>
      <c r="I238" s="35">
        <v>16800000</v>
      </c>
      <c r="J238" s="35">
        <v>14420000</v>
      </c>
      <c r="K238" s="35">
        <f t="shared" si="1"/>
        <v>2380000</v>
      </c>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7"/>
      <c r="DZ238" s="17"/>
      <c r="EA238" s="17"/>
      <c r="EB238" s="17"/>
      <c r="EC238" s="17"/>
      <c r="ED238" s="17"/>
      <c r="EE238" s="17"/>
      <c r="EF238" s="17"/>
      <c r="EG238" s="17"/>
      <c r="EH238" s="17"/>
      <c r="EI238" s="17"/>
      <c r="EJ238" s="17"/>
      <c r="EK238" s="17"/>
      <c r="EL238" s="17"/>
      <c r="EM238" s="17"/>
      <c r="EN238" s="17"/>
      <c r="EO238" s="17"/>
      <c r="EP238" s="17"/>
      <c r="EQ238" s="17"/>
      <c r="ER238" s="17"/>
      <c r="ES238" s="17"/>
      <c r="ET238" s="17"/>
      <c r="EU238" s="17"/>
      <c r="EV238" s="17"/>
      <c r="EW238" s="17"/>
      <c r="EX238" s="17"/>
      <c r="EY238" s="17"/>
      <c r="EZ238" s="17"/>
      <c r="FA238" s="17"/>
      <c r="FB238" s="17"/>
      <c r="FC238" s="17"/>
      <c r="FD238" s="17"/>
      <c r="FE238" s="17"/>
      <c r="FF238" s="17"/>
      <c r="FG238" s="17"/>
      <c r="FH238" s="17"/>
      <c r="FI238" s="17"/>
      <c r="FJ238" s="17"/>
      <c r="FK238" s="17"/>
      <c r="FL238" s="17"/>
      <c r="FM238" s="17"/>
      <c r="FN238" s="17"/>
      <c r="FO238" s="17"/>
      <c r="FP238" s="17"/>
      <c r="FQ238" s="17"/>
      <c r="FR238" s="17"/>
      <c r="FS238" s="17"/>
      <c r="FT238" s="17"/>
      <c r="FU238" s="17"/>
      <c r="FV238" s="17"/>
      <c r="FW238" s="17"/>
      <c r="FX238" s="17"/>
      <c r="FY238" s="17"/>
      <c r="FZ238" s="17"/>
      <c r="GA238" s="17"/>
      <c r="GB238" s="17"/>
      <c r="GC238" s="17"/>
      <c r="GD238" s="17"/>
      <c r="GE238" s="17"/>
      <c r="GF238" s="17"/>
      <c r="GG238" s="17"/>
      <c r="GH238" s="17"/>
      <c r="GI238" s="17"/>
      <c r="GJ238" s="17"/>
      <c r="GK238" s="17"/>
      <c r="GL238" s="17"/>
      <c r="GM238" s="17"/>
      <c r="GN238" s="17"/>
      <c r="GO238" s="17"/>
      <c r="GP238" s="17"/>
      <c r="GQ238" s="17"/>
      <c r="GR238" s="17"/>
      <c r="GS238" s="17"/>
      <c r="GT238" s="17"/>
      <c r="GU238" s="17"/>
      <c r="GV238" s="17"/>
      <c r="GW238" s="17"/>
      <c r="GX238" s="17"/>
      <c r="GY238" s="17"/>
      <c r="GZ238" s="17"/>
      <c r="HA238" s="17"/>
    </row>
    <row r="239" spans="1:209" x14ac:dyDescent="0.25">
      <c r="A239" s="37">
        <v>43126</v>
      </c>
      <c r="B239" s="160">
        <v>597</v>
      </c>
      <c r="C239" s="24">
        <v>623</v>
      </c>
      <c r="D239" s="24">
        <v>615</v>
      </c>
      <c r="E239" s="22" t="s">
        <v>1009</v>
      </c>
      <c r="F239" s="16"/>
      <c r="G239" s="22" t="s">
        <v>1181</v>
      </c>
      <c r="H239" s="17"/>
      <c r="I239" s="35">
        <v>20000000</v>
      </c>
      <c r="J239" s="35">
        <v>20000000</v>
      </c>
      <c r="K239" s="35">
        <f t="shared" si="1"/>
        <v>0</v>
      </c>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c r="DX239" s="17"/>
      <c r="DY239" s="17"/>
      <c r="DZ239" s="17"/>
      <c r="EA239" s="17"/>
      <c r="EB239" s="17"/>
      <c r="EC239" s="17"/>
      <c r="ED239" s="17"/>
      <c r="EE239" s="17"/>
      <c r="EF239" s="17"/>
      <c r="EG239" s="17"/>
      <c r="EH239" s="17"/>
      <c r="EI239" s="17"/>
      <c r="EJ239" s="17"/>
      <c r="EK239" s="17"/>
      <c r="EL239" s="17"/>
      <c r="EM239" s="17"/>
      <c r="EN239" s="17"/>
      <c r="EO239" s="17"/>
      <c r="EP239" s="17"/>
      <c r="EQ239" s="17"/>
      <c r="ER239" s="17"/>
      <c r="ES239" s="17"/>
      <c r="ET239" s="17"/>
      <c r="EU239" s="17"/>
      <c r="EV239" s="17"/>
      <c r="EW239" s="17"/>
      <c r="EX239" s="17"/>
      <c r="EY239" s="17"/>
      <c r="EZ239" s="17"/>
      <c r="FA239" s="17"/>
      <c r="FB239" s="17"/>
      <c r="FC239" s="17"/>
      <c r="FD239" s="17"/>
      <c r="FE239" s="17"/>
      <c r="FF239" s="17"/>
      <c r="FG239" s="17"/>
      <c r="FH239" s="17"/>
      <c r="FI239" s="17"/>
      <c r="FJ239" s="17"/>
      <c r="FK239" s="17"/>
      <c r="FL239" s="17"/>
      <c r="FM239" s="17"/>
      <c r="FN239" s="17"/>
      <c r="FO239" s="17"/>
      <c r="FP239" s="17"/>
      <c r="FQ239" s="17"/>
      <c r="FR239" s="17"/>
      <c r="FS239" s="17"/>
      <c r="FT239" s="17"/>
      <c r="FU239" s="17"/>
      <c r="FV239" s="17"/>
      <c r="FW239" s="17"/>
      <c r="FX239" s="17"/>
      <c r="FY239" s="17"/>
      <c r="FZ239" s="17"/>
      <c r="GA239" s="17"/>
      <c r="GB239" s="17"/>
      <c r="GC239" s="17"/>
      <c r="GD239" s="17"/>
      <c r="GE239" s="17"/>
      <c r="GF239" s="17"/>
      <c r="GG239" s="17"/>
      <c r="GH239" s="17"/>
      <c r="GI239" s="17"/>
      <c r="GJ239" s="17"/>
      <c r="GK239" s="17"/>
      <c r="GL239" s="17"/>
      <c r="GM239" s="17"/>
      <c r="GN239" s="17"/>
      <c r="GO239" s="17"/>
      <c r="GP239" s="17"/>
      <c r="GQ239" s="17"/>
      <c r="GR239" s="17"/>
      <c r="GS239" s="17"/>
      <c r="GT239" s="17"/>
      <c r="GU239" s="17"/>
      <c r="GV239" s="17"/>
      <c r="GW239" s="17"/>
      <c r="GX239" s="17"/>
      <c r="GY239" s="17"/>
      <c r="GZ239" s="17"/>
      <c r="HA239" s="17"/>
    </row>
    <row r="240" spans="1:209" x14ac:dyDescent="0.25">
      <c r="A240" s="37">
        <v>43126</v>
      </c>
      <c r="B240" s="160">
        <v>615</v>
      </c>
      <c r="C240" s="24">
        <v>631</v>
      </c>
      <c r="D240" s="24">
        <v>617</v>
      </c>
      <c r="E240" s="22" t="s">
        <v>970</v>
      </c>
      <c r="F240" s="16"/>
      <c r="G240" s="22" t="s">
        <v>1182</v>
      </c>
      <c r="H240" s="17"/>
      <c r="I240" s="35">
        <v>40632000</v>
      </c>
      <c r="J240" s="35">
        <v>35722300</v>
      </c>
      <c r="K240" s="35">
        <f t="shared" si="1"/>
        <v>4909700</v>
      </c>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c r="DX240" s="17"/>
      <c r="DY240" s="17"/>
      <c r="DZ240" s="17"/>
      <c r="EA240" s="17"/>
      <c r="EB240" s="17"/>
      <c r="EC240" s="17"/>
      <c r="ED240" s="17"/>
      <c r="EE240" s="17"/>
      <c r="EF240" s="17"/>
      <c r="EG240" s="17"/>
      <c r="EH240" s="17"/>
      <c r="EI240" s="17"/>
      <c r="EJ240" s="17"/>
      <c r="EK240" s="17"/>
      <c r="EL240" s="17"/>
      <c r="EM240" s="17"/>
      <c r="EN240" s="17"/>
      <c r="EO240" s="17"/>
      <c r="EP240" s="17"/>
      <c r="EQ240" s="17"/>
      <c r="ER240" s="17"/>
      <c r="ES240" s="17"/>
      <c r="ET240" s="17"/>
      <c r="EU240" s="17"/>
      <c r="EV240" s="17"/>
      <c r="EW240" s="17"/>
      <c r="EX240" s="17"/>
      <c r="EY240" s="17"/>
      <c r="EZ240" s="17"/>
      <c r="FA240" s="17"/>
      <c r="FB240" s="17"/>
      <c r="FC240" s="17"/>
      <c r="FD240" s="17"/>
      <c r="FE240" s="17"/>
      <c r="FF240" s="17"/>
      <c r="FG240" s="17"/>
      <c r="FH240" s="17"/>
      <c r="FI240" s="17"/>
      <c r="FJ240" s="17"/>
      <c r="FK240" s="17"/>
      <c r="FL240" s="17"/>
      <c r="FM240" s="17"/>
      <c r="FN240" s="17"/>
      <c r="FO240" s="17"/>
      <c r="FP240" s="17"/>
      <c r="FQ240" s="17"/>
      <c r="FR240" s="17"/>
      <c r="FS240" s="17"/>
      <c r="FT240" s="17"/>
      <c r="FU240" s="17"/>
      <c r="FV240" s="17"/>
      <c r="FW240" s="17"/>
      <c r="FX240" s="17"/>
      <c r="FY240" s="17"/>
      <c r="FZ240" s="17"/>
      <c r="GA240" s="17"/>
      <c r="GB240" s="17"/>
      <c r="GC240" s="17"/>
      <c r="GD240" s="17"/>
      <c r="GE240" s="17"/>
      <c r="GF240" s="17"/>
      <c r="GG240" s="17"/>
      <c r="GH240" s="17"/>
      <c r="GI240" s="17"/>
      <c r="GJ240" s="17"/>
      <c r="GK240" s="17"/>
      <c r="GL240" s="17"/>
      <c r="GM240" s="17"/>
      <c r="GN240" s="17"/>
      <c r="GO240" s="17"/>
      <c r="GP240" s="17"/>
      <c r="GQ240" s="17"/>
      <c r="GR240" s="17"/>
      <c r="GS240" s="17"/>
      <c r="GT240" s="17"/>
      <c r="GU240" s="17"/>
      <c r="GV240" s="17"/>
      <c r="GW240" s="17"/>
      <c r="GX240" s="17"/>
      <c r="GY240" s="17"/>
      <c r="GZ240" s="17"/>
      <c r="HA240" s="17"/>
    </row>
    <row r="241" spans="1:209" x14ac:dyDescent="0.25">
      <c r="A241" s="37">
        <v>43126</v>
      </c>
      <c r="B241" s="160">
        <v>600</v>
      </c>
      <c r="C241" s="24">
        <v>636</v>
      </c>
      <c r="D241" s="24">
        <v>618</v>
      </c>
      <c r="E241" s="22" t="s">
        <v>570</v>
      </c>
      <c r="F241" s="16"/>
      <c r="G241" s="22" t="s">
        <v>1183</v>
      </c>
      <c r="H241" s="17"/>
      <c r="I241" s="35">
        <v>25275000</v>
      </c>
      <c r="J241" s="35">
        <v>25275000</v>
      </c>
      <c r="K241" s="35">
        <f t="shared" si="1"/>
        <v>0</v>
      </c>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c r="DX241" s="17"/>
      <c r="DY241" s="17"/>
      <c r="DZ241" s="17"/>
      <c r="EA241" s="17"/>
      <c r="EB241" s="17"/>
      <c r="EC241" s="17"/>
      <c r="ED241" s="17"/>
      <c r="EE241" s="17"/>
      <c r="EF241" s="17"/>
      <c r="EG241" s="17"/>
      <c r="EH241" s="17"/>
      <c r="EI241" s="17"/>
      <c r="EJ241" s="17"/>
      <c r="EK241" s="17"/>
      <c r="EL241" s="17"/>
      <c r="EM241" s="17"/>
      <c r="EN241" s="17"/>
      <c r="EO241" s="17"/>
      <c r="EP241" s="17"/>
      <c r="EQ241" s="17"/>
      <c r="ER241" s="17"/>
      <c r="ES241" s="17"/>
      <c r="ET241" s="17"/>
      <c r="EU241" s="17"/>
      <c r="EV241" s="17"/>
      <c r="EW241" s="17"/>
      <c r="EX241" s="17"/>
      <c r="EY241" s="17"/>
      <c r="EZ241" s="17"/>
      <c r="FA241" s="17"/>
      <c r="FB241" s="17"/>
      <c r="FC241" s="17"/>
      <c r="FD241" s="17"/>
      <c r="FE241" s="17"/>
      <c r="FF241" s="17"/>
      <c r="FG241" s="17"/>
      <c r="FH241" s="17"/>
      <c r="FI241" s="17"/>
      <c r="FJ241" s="17"/>
      <c r="FK241" s="17"/>
      <c r="FL241" s="17"/>
      <c r="FM241" s="17"/>
      <c r="FN241" s="17"/>
      <c r="FO241" s="17"/>
      <c r="FP241" s="17"/>
      <c r="FQ241" s="17"/>
      <c r="FR241" s="17"/>
      <c r="FS241" s="17"/>
      <c r="FT241" s="17"/>
      <c r="FU241" s="17"/>
      <c r="FV241" s="17"/>
      <c r="FW241" s="17"/>
      <c r="FX241" s="17"/>
      <c r="FY241" s="17"/>
      <c r="FZ241" s="17"/>
      <c r="GA241" s="17"/>
      <c r="GB241" s="17"/>
      <c r="GC241" s="17"/>
      <c r="GD241" s="17"/>
      <c r="GE241" s="17"/>
      <c r="GF241" s="17"/>
      <c r="GG241" s="17"/>
      <c r="GH241" s="17"/>
      <c r="GI241" s="17"/>
      <c r="GJ241" s="17"/>
      <c r="GK241" s="17"/>
      <c r="GL241" s="17"/>
      <c r="GM241" s="17"/>
      <c r="GN241" s="17"/>
      <c r="GO241" s="17"/>
      <c r="GP241" s="17"/>
      <c r="GQ241" s="17"/>
      <c r="GR241" s="17"/>
      <c r="GS241" s="17"/>
      <c r="GT241" s="17"/>
      <c r="GU241" s="17"/>
      <c r="GV241" s="17"/>
      <c r="GW241" s="17"/>
      <c r="GX241" s="17"/>
      <c r="GY241" s="17"/>
      <c r="GZ241" s="17"/>
      <c r="HA241" s="17"/>
    </row>
    <row r="242" spans="1:209" x14ac:dyDescent="0.25">
      <c r="A242" s="37">
        <v>43126</v>
      </c>
      <c r="B242" s="160">
        <v>541</v>
      </c>
      <c r="C242" s="24">
        <v>576</v>
      </c>
      <c r="D242" s="24">
        <v>619</v>
      </c>
      <c r="E242" s="22" t="s">
        <v>1001</v>
      </c>
      <c r="F242" s="16"/>
      <c r="G242" s="22" t="s">
        <v>1184</v>
      </c>
      <c r="H242" s="17"/>
      <c r="I242" s="35">
        <v>36000000</v>
      </c>
      <c r="J242" s="35">
        <v>31800000</v>
      </c>
      <c r="K242" s="35">
        <f t="shared" si="1"/>
        <v>4200000</v>
      </c>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17"/>
      <c r="EE242" s="17"/>
      <c r="EF242" s="17"/>
      <c r="EG242" s="17"/>
      <c r="EH242" s="17"/>
      <c r="EI242" s="17"/>
      <c r="EJ242" s="17"/>
      <c r="EK242" s="17"/>
      <c r="EL242" s="17"/>
      <c r="EM242" s="17"/>
      <c r="EN242" s="17"/>
      <c r="EO242" s="17"/>
      <c r="EP242" s="17"/>
      <c r="EQ242" s="17"/>
      <c r="ER242" s="17"/>
      <c r="ES242" s="17"/>
      <c r="ET242" s="17"/>
      <c r="EU242" s="17"/>
      <c r="EV242" s="17"/>
      <c r="EW242" s="17"/>
      <c r="EX242" s="17"/>
      <c r="EY242" s="17"/>
      <c r="EZ242" s="17"/>
      <c r="FA242" s="17"/>
      <c r="FB242" s="17"/>
      <c r="FC242" s="17"/>
      <c r="FD242" s="17"/>
      <c r="FE242" s="17"/>
      <c r="FF242" s="17"/>
      <c r="FG242" s="17"/>
      <c r="FH242" s="17"/>
      <c r="FI242" s="17"/>
      <c r="FJ242" s="17"/>
      <c r="FK242" s="17"/>
      <c r="FL242" s="17"/>
      <c r="FM242" s="17"/>
      <c r="FN242" s="17"/>
      <c r="FO242" s="17"/>
      <c r="FP242" s="17"/>
      <c r="FQ242" s="17"/>
      <c r="FR242" s="17"/>
      <c r="FS242" s="17"/>
      <c r="FT242" s="17"/>
      <c r="FU242" s="17"/>
      <c r="FV242" s="17"/>
      <c r="FW242" s="17"/>
      <c r="FX242" s="17"/>
      <c r="FY242" s="17"/>
      <c r="FZ242" s="17"/>
      <c r="GA242" s="17"/>
      <c r="GB242" s="17"/>
      <c r="GC242" s="17"/>
      <c r="GD242" s="17"/>
      <c r="GE242" s="17"/>
      <c r="GF242" s="17"/>
      <c r="GG242" s="17"/>
      <c r="GH242" s="17"/>
      <c r="GI242" s="17"/>
      <c r="GJ242" s="17"/>
      <c r="GK242" s="17"/>
      <c r="GL242" s="17"/>
      <c r="GM242" s="17"/>
      <c r="GN242" s="17"/>
      <c r="GO242" s="17"/>
      <c r="GP242" s="17"/>
      <c r="GQ242" s="17"/>
      <c r="GR242" s="17"/>
      <c r="GS242" s="17"/>
      <c r="GT242" s="17"/>
      <c r="GU242" s="17"/>
      <c r="GV242" s="17"/>
      <c r="GW242" s="17"/>
      <c r="GX242" s="17"/>
      <c r="GY242" s="17"/>
      <c r="GZ242" s="17"/>
      <c r="HA242" s="17"/>
    </row>
    <row r="243" spans="1:209" x14ac:dyDescent="0.25">
      <c r="A243" s="37">
        <v>43126</v>
      </c>
      <c r="B243" s="160">
        <v>589</v>
      </c>
      <c r="C243" s="24">
        <v>640</v>
      </c>
      <c r="D243" s="24">
        <v>624</v>
      </c>
      <c r="E243" s="22" t="s">
        <v>1010</v>
      </c>
      <c r="F243" s="16"/>
      <c r="G243" s="22" t="s">
        <v>1185</v>
      </c>
      <c r="H243" s="17"/>
      <c r="I243" s="35">
        <v>10500000</v>
      </c>
      <c r="J243" s="35">
        <v>10500000</v>
      </c>
      <c r="K243" s="35">
        <f t="shared" si="1"/>
        <v>0</v>
      </c>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c r="GH243" s="17"/>
      <c r="GI243" s="17"/>
      <c r="GJ243" s="17"/>
      <c r="GK243" s="17"/>
      <c r="GL243" s="17"/>
      <c r="GM243" s="17"/>
      <c r="GN243" s="17"/>
      <c r="GO243" s="17"/>
      <c r="GP243" s="17"/>
      <c r="GQ243" s="17"/>
      <c r="GR243" s="17"/>
      <c r="GS243" s="17"/>
      <c r="GT243" s="17"/>
      <c r="GU243" s="17"/>
      <c r="GV243" s="17"/>
      <c r="GW243" s="17"/>
      <c r="GX243" s="17"/>
      <c r="GY243" s="17"/>
      <c r="GZ243" s="17"/>
      <c r="HA243" s="17"/>
    </row>
    <row r="244" spans="1:209" x14ac:dyDescent="0.25">
      <c r="A244" s="37">
        <v>43126</v>
      </c>
      <c r="B244" s="160">
        <v>610</v>
      </c>
      <c r="C244" s="24">
        <v>648</v>
      </c>
      <c r="D244" s="24">
        <v>627</v>
      </c>
      <c r="E244" s="22" t="s">
        <v>1011</v>
      </c>
      <c r="F244" s="16"/>
      <c r="G244" s="22" t="s">
        <v>1186</v>
      </c>
      <c r="H244" s="17"/>
      <c r="I244" s="35">
        <v>37800000</v>
      </c>
      <c r="J244" s="35">
        <v>33075000</v>
      </c>
      <c r="K244" s="35">
        <f t="shared" si="1"/>
        <v>4725000</v>
      </c>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c r="EU244" s="17"/>
      <c r="EV244" s="17"/>
      <c r="EW244" s="17"/>
      <c r="EX244" s="17"/>
      <c r="EY244" s="17"/>
      <c r="EZ244" s="17"/>
      <c r="FA244" s="17"/>
      <c r="FB244" s="17"/>
      <c r="FC244" s="17"/>
      <c r="FD244" s="17"/>
      <c r="FE244" s="17"/>
      <c r="FF244" s="17"/>
      <c r="FG244" s="17"/>
      <c r="FH244" s="17"/>
      <c r="FI244" s="17"/>
      <c r="FJ244" s="17"/>
      <c r="FK244" s="17"/>
      <c r="FL244" s="17"/>
      <c r="FM244" s="17"/>
      <c r="FN244" s="17"/>
      <c r="FO244" s="17"/>
      <c r="FP244" s="17"/>
      <c r="FQ244" s="17"/>
      <c r="FR244" s="17"/>
      <c r="FS244" s="17"/>
      <c r="FT244" s="17"/>
      <c r="FU244" s="17"/>
      <c r="FV244" s="17"/>
      <c r="FW244" s="17"/>
      <c r="FX244" s="17"/>
      <c r="FY244" s="17"/>
      <c r="FZ244" s="17"/>
      <c r="GA244" s="17"/>
      <c r="GB244" s="17"/>
      <c r="GC244" s="17"/>
      <c r="GD244" s="17"/>
      <c r="GE244" s="17"/>
      <c r="GF244" s="17"/>
      <c r="GG244" s="17"/>
      <c r="GH244" s="17"/>
      <c r="GI244" s="17"/>
      <c r="GJ244" s="17"/>
      <c r="GK244" s="17"/>
      <c r="GL244" s="17"/>
      <c r="GM244" s="17"/>
      <c r="GN244" s="17"/>
      <c r="GO244" s="17"/>
      <c r="GP244" s="17"/>
      <c r="GQ244" s="17"/>
      <c r="GR244" s="17"/>
      <c r="GS244" s="17"/>
      <c r="GT244" s="17"/>
      <c r="GU244" s="17"/>
      <c r="GV244" s="17"/>
      <c r="GW244" s="17"/>
      <c r="GX244" s="17"/>
      <c r="GY244" s="17"/>
      <c r="GZ244" s="17"/>
      <c r="HA244" s="17"/>
    </row>
    <row r="245" spans="1:209" x14ac:dyDescent="0.25">
      <c r="A245" s="37">
        <v>43126</v>
      </c>
      <c r="B245" s="160">
        <v>620</v>
      </c>
      <c r="C245" s="24">
        <v>641</v>
      </c>
      <c r="D245" s="24">
        <v>630</v>
      </c>
      <c r="E245" s="22" t="s">
        <v>1012</v>
      </c>
      <c r="F245" s="16"/>
      <c r="G245" s="22" t="s">
        <v>1187</v>
      </c>
      <c r="H245" s="17"/>
      <c r="I245" s="35">
        <v>17600000</v>
      </c>
      <c r="J245" s="35">
        <v>15546667</v>
      </c>
      <c r="K245" s="35">
        <f t="shared" si="1"/>
        <v>2053333</v>
      </c>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c r="EU245" s="17"/>
      <c r="EV245" s="17"/>
      <c r="EW245" s="17"/>
      <c r="EX245" s="17"/>
      <c r="EY245" s="17"/>
      <c r="EZ245" s="17"/>
      <c r="FA245" s="17"/>
      <c r="FB245" s="17"/>
      <c r="FC245" s="17"/>
      <c r="FD245" s="17"/>
      <c r="FE245" s="17"/>
      <c r="FF245" s="17"/>
      <c r="FG245" s="17"/>
      <c r="FH245" s="17"/>
      <c r="FI245" s="17"/>
      <c r="FJ245" s="17"/>
      <c r="FK245" s="17"/>
      <c r="FL245" s="17"/>
      <c r="FM245" s="17"/>
      <c r="FN245" s="17"/>
      <c r="FO245" s="17"/>
      <c r="FP245" s="17"/>
      <c r="FQ245" s="17"/>
      <c r="FR245" s="17"/>
      <c r="FS245" s="17"/>
      <c r="FT245" s="17"/>
      <c r="FU245" s="17"/>
      <c r="FV245" s="17"/>
      <c r="FW245" s="17"/>
      <c r="FX245" s="17"/>
      <c r="FY245" s="17"/>
      <c r="FZ245" s="17"/>
      <c r="GA245" s="17"/>
      <c r="GB245" s="17"/>
      <c r="GC245" s="17"/>
      <c r="GD245" s="17"/>
      <c r="GE245" s="17"/>
      <c r="GF245" s="17"/>
      <c r="GG245" s="17"/>
      <c r="GH245" s="17"/>
      <c r="GI245" s="17"/>
      <c r="GJ245" s="17"/>
      <c r="GK245" s="17"/>
      <c r="GL245" s="17"/>
      <c r="GM245" s="17"/>
      <c r="GN245" s="17"/>
      <c r="GO245" s="17"/>
      <c r="GP245" s="17"/>
      <c r="GQ245" s="17"/>
      <c r="GR245" s="17"/>
      <c r="GS245" s="17"/>
      <c r="GT245" s="17"/>
      <c r="GU245" s="17"/>
      <c r="GV245" s="17"/>
      <c r="GW245" s="17"/>
      <c r="GX245" s="17"/>
      <c r="GY245" s="17"/>
      <c r="GZ245" s="17"/>
      <c r="HA245" s="17"/>
    </row>
    <row r="246" spans="1:209" x14ac:dyDescent="0.25">
      <c r="A246" s="37">
        <v>43126</v>
      </c>
      <c r="B246" s="160">
        <v>542</v>
      </c>
      <c r="C246" s="24">
        <v>577</v>
      </c>
      <c r="D246" s="24">
        <v>632</v>
      </c>
      <c r="E246" s="22" t="s">
        <v>1001</v>
      </c>
      <c r="F246" s="16"/>
      <c r="G246" s="22" t="s">
        <v>1188</v>
      </c>
      <c r="H246" s="17"/>
      <c r="I246" s="35">
        <v>36000000</v>
      </c>
      <c r="J246" s="35">
        <v>31650000</v>
      </c>
      <c r="K246" s="35">
        <f t="shared" si="1"/>
        <v>4350000</v>
      </c>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7"/>
      <c r="EV246" s="17"/>
      <c r="EW246" s="17"/>
      <c r="EX246" s="17"/>
      <c r="EY246" s="17"/>
      <c r="EZ246" s="17"/>
      <c r="FA246" s="17"/>
      <c r="FB246" s="17"/>
      <c r="FC246" s="17"/>
      <c r="FD246" s="17"/>
      <c r="FE246" s="17"/>
      <c r="FF246" s="17"/>
      <c r="FG246" s="17"/>
      <c r="FH246" s="17"/>
      <c r="FI246" s="17"/>
      <c r="FJ246" s="17"/>
      <c r="FK246" s="17"/>
      <c r="FL246" s="17"/>
      <c r="FM246" s="17"/>
      <c r="FN246" s="17"/>
      <c r="FO246" s="17"/>
      <c r="FP246" s="17"/>
      <c r="FQ246" s="17"/>
      <c r="FR246" s="17"/>
      <c r="FS246" s="17"/>
      <c r="FT246" s="17"/>
      <c r="FU246" s="17"/>
      <c r="FV246" s="17"/>
      <c r="FW246" s="17"/>
      <c r="FX246" s="17"/>
      <c r="FY246" s="17"/>
      <c r="FZ246" s="17"/>
      <c r="GA246" s="17"/>
      <c r="GB246" s="17"/>
      <c r="GC246" s="17"/>
      <c r="GD246" s="17"/>
      <c r="GE246" s="17"/>
      <c r="GF246" s="17"/>
      <c r="GG246" s="17"/>
      <c r="GH246" s="17"/>
      <c r="GI246" s="17"/>
      <c r="GJ246" s="17"/>
      <c r="GK246" s="17"/>
      <c r="GL246" s="17"/>
      <c r="GM246" s="17"/>
      <c r="GN246" s="17"/>
      <c r="GO246" s="17"/>
      <c r="GP246" s="17"/>
      <c r="GQ246" s="17"/>
      <c r="GR246" s="17"/>
      <c r="GS246" s="17"/>
      <c r="GT246" s="17"/>
      <c r="GU246" s="17"/>
      <c r="GV246" s="17"/>
      <c r="GW246" s="17"/>
      <c r="GX246" s="17"/>
      <c r="GY246" s="17"/>
      <c r="GZ246" s="17"/>
      <c r="HA246" s="17"/>
    </row>
    <row r="247" spans="1:209" x14ac:dyDescent="0.25">
      <c r="A247" s="37">
        <v>43126</v>
      </c>
      <c r="B247" s="160">
        <v>632</v>
      </c>
      <c r="C247" s="24">
        <v>649</v>
      </c>
      <c r="D247" s="24">
        <v>633</v>
      </c>
      <c r="E247" s="22" t="s">
        <v>961</v>
      </c>
      <c r="F247" s="16"/>
      <c r="G247" s="22" t="s">
        <v>1189</v>
      </c>
      <c r="H247" s="17"/>
      <c r="I247" s="35">
        <v>39992000</v>
      </c>
      <c r="J247" s="35">
        <v>35159633</v>
      </c>
      <c r="K247" s="35">
        <f t="shared" si="1"/>
        <v>4832367</v>
      </c>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c r="EU247" s="17"/>
      <c r="EV247" s="17"/>
      <c r="EW247" s="17"/>
      <c r="EX247" s="17"/>
      <c r="EY247" s="17"/>
      <c r="EZ247" s="17"/>
      <c r="FA247" s="17"/>
      <c r="FB247" s="17"/>
      <c r="FC247" s="17"/>
      <c r="FD247" s="17"/>
      <c r="FE247" s="17"/>
      <c r="FF247" s="17"/>
      <c r="FG247" s="17"/>
      <c r="FH247" s="17"/>
      <c r="FI247" s="17"/>
      <c r="FJ247" s="17"/>
      <c r="FK247" s="17"/>
      <c r="FL247" s="17"/>
      <c r="FM247" s="17"/>
      <c r="FN247" s="17"/>
      <c r="FO247" s="17"/>
      <c r="FP247" s="17"/>
      <c r="FQ247" s="17"/>
      <c r="FR247" s="17"/>
      <c r="FS247" s="17"/>
      <c r="FT247" s="17"/>
      <c r="FU247" s="17"/>
      <c r="FV247" s="17"/>
      <c r="FW247" s="17"/>
      <c r="FX247" s="17"/>
      <c r="FY247" s="17"/>
      <c r="FZ247" s="17"/>
      <c r="GA247" s="17"/>
      <c r="GB247" s="17"/>
      <c r="GC247" s="17"/>
      <c r="GD247" s="17"/>
      <c r="GE247" s="17"/>
      <c r="GF247" s="17"/>
      <c r="GG247" s="17"/>
      <c r="GH247" s="17"/>
      <c r="GI247" s="17"/>
      <c r="GJ247" s="17"/>
      <c r="GK247" s="17"/>
      <c r="GL247" s="17"/>
      <c r="GM247" s="17"/>
      <c r="GN247" s="17"/>
      <c r="GO247" s="17"/>
      <c r="GP247" s="17"/>
      <c r="GQ247" s="17"/>
      <c r="GR247" s="17"/>
      <c r="GS247" s="17"/>
      <c r="GT247" s="17"/>
      <c r="GU247" s="17"/>
      <c r="GV247" s="17"/>
      <c r="GW247" s="17"/>
      <c r="GX247" s="17"/>
      <c r="GY247" s="17"/>
      <c r="GZ247" s="17"/>
      <c r="HA247" s="17"/>
    </row>
    <row r="248" spans="1:209" x14ac:dyDescent="0.25">
      <c r="A248" s="37">
        <v>43126</v>
      </c>
      <c r="B248" s="160">
        <v>637</v>
      </c>
      <c r="C248" s="24">
        <v>617</v>
      </c>
      <c r="D248" s="24">
        <v>634</v>
      </c>
      <c r="E248" s="22" t="s">
        <v>608</v>
      </c>
      <c r="F248" s="16"/>
      <c r="G248" s="22" t="s">
        <v>1190</v>
      </c>
      <c r="H248" s="17"/>
      <c r="I248" s="35">
        <v>14992000</v>
      </c>
      <c r="J248" s="35">
        <v>13118000</v>
      </c>
      <c r="K248" s="35">
        <f t="shared" si="1"/>
        <v>1874000</v>
      </c>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c r="EU248" s="17"/>
      <c r="EV248" s="17"/>
      <c r="EW248" s="17"/>
      <c r="EX248" s="17"/>
      <c r="EY248" s="17"/>
      <c r="EZ248" s="17"/>
      <c r="FA248" s="17"/>
      <c r="FB248" s="17"/>
      <c r="FC248" s="17"/>
      <c r="FD248" s="17"/>
      <c r="FE248" s="17"/>
      <c r="FF248" s="17"/>
      <c r="FG248" s="17"/>
      <c r="FH248" s="17"/>
      <c r="FI248" s="17"/>
      <c r="FJ248" s="17"/>
      <c r="FK248" s="17"/>
      <c r="FL248" s="17"/>
      <c r="FM248" s="17"/>
      <c r="FN248" s="17"/>
      <c r="FO248" s="17"/>
      <c r="FP248" s="17"/>
      <c r="FQ248" s="17"/>
      <c r="FR248" s="17"/>
      <c r="FS248" s="17"/>
      <c r="FT248" s="17"/>
      <c r="FU248" s="17"/>
      <c r="FV248" s="17"/>
      <c r="FW248" s="17"/>
      <c r="FX248" s="17"/>
      <c r="FY248" s="17"/>
      <c r="FZ248" s="17"/>
      <c r="GA248" s="17"/>
      <c r="GB248" s="17"/>
      <c r="GC248" s="17"/>
      <c r="GD248" s="17"/>
      <c r="GE248" s="17"/>
      <c r="GF248" s="17"/>
      <c r="GG248" s="17"/>
      <c r="GH248" s="17"/>
      <c r="GI248" s="17"/>
      <c r="GJ248" s="17"/>
      <c r="GK248" s="17"/>
      <c r="GL248" s="17"/>
      <c r="GM248" s="17"/>
      <c r="GN248" s="17"/>
      <c r="GO248" s="17"/>
      <c r="GP248" s="17"/>
      <c r="GQ248" s="17"/>
      <c r="GR248" s="17"/>
      <c r="GS248" s="17"/>
      <c r="GT248" s="17"/>
      <c r="GU248" s="17"/>
      <c r="GV248" s="17"/>
      <c r="GW248" s="17"/>
      <c r="GX248" s="17"/>
      <c r="GY248" s="17"/>
      <c r="GZ248" s="17"/>
      <c r="HA248" s="17"/>
    </row>
    <row r="249" spans="1:209" x14ac:dyDescent="0.25">
      <c r="A249" s="37">
        <v>43126</v>
      </c>
      <c r="B249" s="160">
        <v>618</v>
      </c>
      <c r="C249" s="24">
        <v>650</v>
      </c>
      <c r="D249" s="24">
        <v>635</v>
      </c>
      <c r="E249" s="22" t="s">
        <v>956</v>
      </c>
      <c r="F249" s="16"/>
      <c r="G249" s="22" t="s">
        <v>1191</v>
      </c>
      <c r="H249" s="17"/>
      <c r="I249" s="35">
        <v>56000000</v>
      </c>
      <c r="J249" s="35">
        <v>21000000</v>
      </c>
      <c r="K249" s="35">
        <f t="shared" si="1"/>
        <v>35000000</v>
      </c>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7"/>
      <c r="DZ249" s="17"/>
      <c r="EA249" s="17"/>
      <c r="EB249" s="17"/>
      <c r="EC249" s="17"/>
      <c r="ED249" s="17"/>
      <c r="EE249" s="17"/>
      <c r="EF249" s="17"/>
      <c r="EG249" s="17"/>
      <c r="EH249" s="17"/>
      <c r="EI249" s="17"/>
      <c r="EJ249" s="17"/>
      <c r="EK249" s="17"/>
      <c r="EL249" s="17"/>
      <c r="EM249" s="17"/>
      <c r="EN249" s="17"/>
      <c r="EO249" s="17"/>
      <c r="EP249" s="17"/>
      <c r="EQ249" s="17"/>
      <c r="ER249" s="17"/>
      <c r="ES249" s="17"/>
      <c r="ET249" s="17"/>
      <c r="EU249" s="17"/>
      <c r="EV249" s="17"/>
      <c r="EW249" s="17"/>
      <c r="EX249" s="17"/>
      <c r="EY249" s="17"/>
      <c r="EZ249" s="17"/>
      <c r="FA249" s="17"/>
      <c r="FB249" s="17"/>
      <c r="FC249" s="17"/>
      <c r="FD249" s="17"/>
      <c r="FE249" s="17"/>
      <c r="FF249" s="17"/>
      <c r="FG249" s="17"/>
      <c r="FH249" s="17"/>
      <c r="FI249" s="17"/>
      <c r="FJ249" s="17"/>
      <c r="FK249" s="17"/>
      <c r="FL249" s="17"/>
      <c r="FM249" s="17"/>
      <c r="FN249" s="17"/>
      <c r="FO249" s="17"/>
      <c r="FP249" s="17"/>
      <c r="FQ249" s="17"/>
      <c r="FR249" s="17"/>
      <c r="FS249" s="17"/>
      <c r="FT249" s="17"/>
      <c r="FU249" s="17"/>
      <c r="FV249" s="17"/>
      <c r="FW249" s="17"/>
      <c r="FX249" s="17"/>
      <c r="FY249" s="17"/>
      <c r="FZ249" s="17"/>
      <c r="GA249" s="17"/>
      <c r="GB249" s="17"/>
      <c r="GC249" s="17"/>
      <c r="GD249" s="17"/>
      <c r="GE249" s="17"/>
      <c r="GF249" s="17"/>
      <c r="GG249" s="17"/>
      <c r="GH249" s="17"/>
      <c r="GI249" s="17"/>
      <c r="GJ249" s="17"/>
      <c r="GK249" s="17"/>
      <c r="GL249" s="17"/>
      <c r="GM249" s="17"/>
      <c r="GN249" s="17"/>
      <c r="GO249" s="17"/>
      <c r="GP249" s="17"/>
      <c r="GQ249" s="17"/>
      <c r="GR249" s="17"/>
      <c r="GS249" s="17"/>
      <c r="GT249" s="17"/>
      <c r="GU249" s="17"/>
      <c r="GV249" s="17"/>
      <c r="GW249" s="17"/>
      <c r="GX249" s="17"/>
      <c r="GY249" s="17"/>
      <c r="GZ249" s="17"/>
      <c r="HA249" s="17"/>
    </row>
    <row r="250" spans="1:209" x14ac:dyDescent="0.25">
      <c r="A250" s="37">
        <v>43126</v>
      </c>
      <c r="B250" s="160">
        <v>617</v>
      </c>
      <c r="C250" s="24">
        <v>613</v>
      </c>
      <c r="D250" s="24">
        <v>640</v>
      </c>
      <c r="E250" s="22" t="s">
        <v>569</v>
      </c>
      <c r="F250" s="16"/>
      <c r="G250" s="22" t="s">
        <v>1192</v>
      </c>
      <c r="H250" s="17"/>
      <c r="I250" s="35">
        <v>39992000</v>
      </c>
      <c r="J250" s="35">
        <v>35159633</v>
      </c>
      <c r="K250" s="35">
        <f t="shared" si="1"/>
        <v>4832367</v>
      </c>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c r="DX250" s="17"/>
      <c r="DY250" s="17"/>
      <c r="DZ250" s="17"/>
      <c r="EA250" s="17"/>
      <c r="EB250" s="17"/>
      <c r="EC250" s="17"/>
      <c r="ED250" s="17"/>
      <c r="EE250" s="17"/>
      <c r="EF250" s="17"/>
      <c r="EG250" s="17"/>
      <c r="EH250" s="17"/>
      <c r="EI250" s="17"/>
      <c r="EJ250" s="17"/>
      <c r="EK250" s="17"/>
      <c r="EL250" s="17"/>
      <c r="EM250" s="17"/>
      <c r="EN250" s="17"/>
      <c r="EO250" s="17"/>
      <c r="EP250" s="17"/>
      <c r="EQ250" s="17"/>
      <c r="ER250" s="17"/>
      <c r="ES250" s="17"/>
      <c r="ET250" s="17"/>
      <c r="EU250" s="17"/>
      <c r="EV250" s="17"/>
      <c r="EW250" s="17"/>
      <c r="EX250" s="17"/>
      <c r="EY250" s="17"/>
      <c r="EZ250" s="17"/>
      <c r="FA250" s="17"/>
      <c r="FB250" s="17"/>
      <c r="FC250" s="17"/>
      <c r="FD250" s="17"/>
      <c r="FE250" s="17"/>
      <c r="FF250" s="17"/>
      <c r="FG250" s="17"/>
      <c r="FH250" s="17"/>
      <c r="FI250" s="17"/>
      <c r="FJ250" s="17"/>
      <c r="FK250" s="17"/>
      <c r="FL250" s="17"/>
      <c r="FM250" s="17"/>
      <c r="FN250" s="17"/>
      <c r="FO250" s="17"/>
      <c r="FP250" s="17"/>
      <c r="FQ250" s="17"/>
      <c r="FR250" s="17"/>
      <c r="FS250" s="17"/>
      <c r="FT250" s="17"/>
      <c r="FU250" s="17"/>
      <c r="FV250" s="17"/>
      <c r="FW250" s="17"/>
      <c r="FX250" s="17"/>
      <c r="FY250" s="17"/>
      <c r="FZ250" s="17"/>
      <c r="GA250" s="17"/>
      <c r="GB250" s="17"/>
      <c r="GC250" s="17"/>
      <c r="GD250" s="17"/>
      <c r="GE250" s="17"/>
      <c r="GF250" s="17"/>
      <c r="GG250" s="17"/>
      <c r="GH250" s="17"/>
      <c r="GI250" s="17"/>
      <c r="GJ250" s="17"/>
      <c r="GK250" s="17"/>
      <c r="GL250" s="17"/>
      <c r="GM250" s="17"/>
      <c r="GN250" s="17"/>
      <c r="GO250" s="17"/>
      <c r="GP250" s="17"/>
      <c r="GQ250" s="17"/>
      <c r="GR250" s="17"/>
      <c r="GS250" s="17"/>
      <c r="GT250" s="17"/>
      <c r="GU250" s="17"/>
      <c r="GV250" s="17"/>
      <c r="GW250" s="17"/>
      <c r="GX250" s="17"/>
      <c r="GY250" s="17"/>
      <c r="GZ250" s="17"/>
      <c r="HA250" s="17"/>
    </row>
    <row r="251" spans="1:209" x14ac:dyDescent="0.25">
      <c r="A251" s="37">
        <v>43126</v>
      </c>
      <c r="B251" s="160">
        <v>599</v>
      </c>
      <c r="C251" s="24">
        <v>630</v>
      </c>
      <c r="D251" s="24">
        <v>641</v>
      </c>
      <c r="E251" s="22" t="s">
        <v>1013</v>
      </c>
      <c r="F251" s="16"/>
      <c r="G251" s="22" t="s">
        <v>1193</v>
      </c>
      <c r="H251" s="17"/>
      <c r="I251" s="35">
        <v>37600000</v>
      </c>
      <c r="J251" s="35">
        <v>33213333</v>
      </c>
      <c r="K251" s="35">
        <f t="shared" si="1"/>
        <v>4386667</v>
      </c>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c r="DX251" s="17"/>
      <c r="DY251" s="17"/>
      <c r="DZ251" s="17"/>
      <c r="EA251" s="17"/>
      <c r="EB251" s="17"/>
      <c r="EC251" s="17"/>
      <c r="ED251" s="17"/>
      <c r="EE251" s="17"/>
      <c r="EF251" s="17"/>
      <c r="EG251" s="17"/>
      <c r="EH251" s="17"/>
      <c r="EI251" s="17"/>
      <c r="EJ251" s="17"/>
      <c r="EK251" s="17"/>
      <c r="EL251" s="17"/>
      <c r="EM251" s="17"/>
      <c r="EN251" s="17"/>
      <c r="EO251" s="17"/>
      <c r="EP251" s="17"/>
      <c r="EQ251" s="17"/>
      <c r="ER251" s="17"/>
      <c r="ES251" s="17"/>
      <c r="ET251" s="17"/>
      <c r="EU251" s="17"/>
      <c r="EV251" s="17"/>
      <c r="EW251" s="17"/>
      <c r="EX251" s="17"/>
      <c r="EY251" s="17"/>
      <c r="EZ251" s="17"/>
      <c r="FA251" s="17"/>
      <c r="FB251" s="17"/>
      <c r="FC251" s="17"/>
      <c r="FD251" s="17"/>
      <c r="FE251" s="17"/>
      <c r="FF251" s="17"/>
      <c r="FG251" s="17"/>
      <c r="FH251" s="17"/>
      <c r="FI251" s="17"/>
      <c r="FJ251" s="17"/>
      <c r="FK251" s="17"/>
      <c r="FL251" s="17"/>
      <c r="FM251" s="17"/>
      <c r="FN251" s="17"/>
      <c r="FO251" s="17"/>
      <c r="FP251" s="17"/>
      <c r="FQ251" s="17"/>
      <c r="FR251" s="17"/>
      <c r="FS251" s="17"/>
      <c r="FT251" s="17"/>
      <c r="FU251" s="17"/>
      <c r="FV251" s="17"/>
      <c r="FW251" s="17"/>
      <c r="FX251" s="17"/>
      <c r="FY251" s="17"/>
      <c r="FZ251" s="17"/>
      <c r="GA251" s="17"/>
      <c r="GB251" s="17"/>
      <c r="GC251" s="17"/>
      <c r="GD251" s="17"/>
      <c r="GE251" s="17"/>
      <c r="GF251" s="17"/>
      <c r="GG251" s="17"/>
      <c r="GH251" s="17"/>
      <c r="GI251" s="17"/>
      <c r="GJ251" s="17"/>
      <c r="GK251" s="17"/>
      <c r="GL251" s="17"/>
      <c r="GM251" s="17"/>
      <c r="GN251" s="17"/>
      <c r="GO251" s="17"/>
      <c r="GP251" s="17"/>
      <c r="GQ251" s="17"/>
      <c r="GR251" s="17"/>
      <c r="GS251" s="17"/>
      <c r="GT251" s="17"/>
      <c r="GU251" s="17"/>
      <c r="GV251" s="17"/>
      <c r="GW251" s="17"/>
      <c r="GX251" s="17"/>
      <c r="GY251" s="17"/>
      <c r="GZ251" s="17"/>
      <c r="HA251" s="17"/>
    </row>
    <row r="252" spans="1:209" x14ac:dyDescent="0.25">
      <c r="A252" s="37">
        <v>43126</v>
      </c>
      <c r="B252" s="160">
        <v>537</v>
      </c>
      <c r="C252" s="24">
        <v>572</v>
      </c>
      <c r="D252" s="24">
        <v>642</v>
      </c>
      <c r="E252" s="22" t="s">
        <v>1001</v>
      </c>
      <c r="F252" s="16"/>
      <c r="G252" s="22" t="s">
        <v>1194</v>
      </c>
      <c r="H252" s="17"/>
      <c r="I252" s="35">
        <v>36000000</v>
      </c>
      <c r="J252" s="35">
        <v>31650000</v>
      </c>
      <c r="K252" s="35">
        <f t="shared" ref="K252:K315" si="2">+I252-J252</f>
        <v>4350000</v>
      </c>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c r="DX252" s="17"/>
      <c r="DY252" s="17"/>
      <c r="DZ252" s="17"/>
      <c r="EA252" s="17"/>
      <c r="EB252" s="17"/>
      <c r="EC252" s="17"/>
      <c r="ED252" s="17"/>
      <c r="EE252" s="17"/>
      <c r="EF252" s="17"/>
      <c r="EG252" s="17"/>
      <c r="EH252" s="17"/>
      <c r="EI252" s="17"/>
      <c r="EJ252" s="17"/>
      <c r="EK252" s="17"/>
      <c r="EL252" s="17"/>
      <c r="EM252" s="17"/>
      <c r="EN252" s="17"/>
      <c r="EO252" s="17"/>
      <c r="EP252" s="17"/>
      <c r="EQ252" s="17"/>
      <c r="ER252" s="17"/>
      <c r="ES252" s="17"/>
      <c r="ET252" s="17"/>
      <c r="EU252" s="17"/>
      <c r="EV252" s="17"/>
      <c r="EW252" s="17"/>
      <c r="EX252" s="17"/>
      <c r="EY252" s="17"/>
      <c r="EZ252" s="17"/>
      <c r="FA252" s="17"/>
      <c r="FB252" s="17"/>
      <c r="FC252" s="17"/>
      <c r="FD252" s="17"/>
      <c r="FE252" s="17"/>
      <c r="FF252" s="17"/>
      <c r="FG252" s="17"/>
      <c r="FH252" s="17"/>
      <c r="FI252" s="17"/>
      <c r="FJ252" s="17"/>
      <c r="FK252" s="17"/>
      <c r="FL252" s="17"/>
      <c r="FM252" s="17"/>
      <c r="FN252" s="17"/>
      <c r="FO252" s="17"/>
      <c r="FP252" s="17"/>
      <c r="FQ252" s="17"/>
      <c r="FR252" s="17"/>
      <c r="FS252" s="17"/>
      <c r="FT252" s="17"/>
      <c r="FU252" s="17"/>
      <c r="FV252" s="17"/>
      <c r="FW252" s="17"/>
      <c r="FX252" s="17"/>
      <c r="FY252" s="17"/>
      <c r="FZ252" s="17"/>
      <c r="GA252" s="17"/>
      <c r="GB252" s="17"/>
      <c r="GC252" s="17"/>
      <c r="GD252" s="17"/>
      <c r="GE252" s="17"/>
      <c r="GF252" s="17"/>
      <c r="GG252" s="17"/>
      <c r="GH252" s="17"/>
      <c r="GI252" s="17"/>
      <c r="GJ252" s="17"/>
      <c r="GK252" s="17"/>
      <c r="GL252" s="17"/>
      <c r="GM252" s="17"/>
      <c r="GN252" s="17"/>
      <c r="GO252" s="17"/>
      <c r="GP252" s="17"/>
      <c r="GQ252" s="17"/>
      <c r="GR252" s="17"/>
      <c r="GS252" s="17"/>
      <c r="GT252" s="17"/>
      <c r="GU252" s="17"/>
      <c r="GV252" s="17"/>
      <c r="GW252" s="17"/>
      <c r="GX252" s="17"/>
      <c r="GY252" s="17"/>
      <c r="GZ252" s="17"/>
      <c r="HA252" s="17"/>
    </row>
    <row r="253" spans="1:209" x14ac:dyDescent="0.25">
      <c r="A253" s="37">
        <v>43126</v>
      </c>
      <c r="B253" s="160">
        <v>543</v>
      </c>
      <c r="C253" s="24">
        <v>578</v>
      </c>
      <c r="D253" s="24">
        <v>644</v>
      </c>
      <c r="E253" s="22" t="s">
        <v>1001</v>
      </c>
      <c r="F253" s="16"/>
      <c r="G253" s="22" t="s">
        <v>1195</v>
      </c>
      <c r="H253" s="17"/>
      <c r="I253" s="35">
        <v>36000000</v>
      </c>
      <c r="J253" s="35">
        <v>31800000</v>
      </c>
      <c r="K253" s="35">
        <f t="shared" si="2"/>
        <v>4200000</v>
      </c>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c r="DX253" s="17"/>
      <c r="DY253" s="17"/>
      <c r="DZ253" s="17"/>
      <c r="EA253" s="17"/>
      <c r="EB253" s="17"/>
      <c r="EC253" s="17"/>
      <c r="ED253" s="17"/>
      <c r="EE253" s="17"/>
      <c r="EF253" s="17"/>
      <c r="EG253" s="17"/>
      <c r="EH253" s="17"/>
      <c r="EI253" s="17"/>
      <c r="EJ253" s="17"/>
      <c r="EK253" s="17"/>
      <c r="EL253" s="17"/>
      <c r="EM253" s="17"/>
      <c r="EN253" s="17"/>
      <c r="EO253" s="17"/>
      <c r="EP253" s="17"/>
      <c r="EQ253" s="17"/>
      <c r="ER253" s="17"/>
      <c r="ES253" s="17"/>
      <c r="ET253" s="17"/>
      <c r="EU253" s="17"/>
      <c r="EV253" s="17"/>
      <c r="EW253" s="17"/>
      <c r="EX253" s="17"/>
      <c r="EY253" s="17"/>
      <c r="EZ253" s="17"/>
      <c r="FA253" s="17"/>
      <c r="FB253" s="17"/>
      <c r="FC253" s="17"/>
      <c r="FD253" s="17"/>
      <c r="FE253" s="17"/>
      <c r="FF253" s="17"/>
      <c r="FG253" s="17"/>
      <c r="FH253" s="17"/>
      <c r="FI253" s="17"/>
      <c r="FJ253" s="17"/>
      <c r="FK253" s="17"/>
      <c r="FL253" s="17"/>
      <c r="FM253" s="17"/>
      <c r="FN253" s="17"/>
      <c r="FO253" s="17"/>
      <c r="FP253" s="17"/>
      <c r="FQ253" s="17"/>
      <c r="FR253" s="17"/>
      <c r="FS253" s="17"/>
      <c r="FT253" s="17"/>
      <c r="FU253" s="17"/>
      <c r="FV253" s="17"/>
      <c r="FW253" s="17"/>
      <c r="FX253" s="17"/>
      <c r="FY253" s="17"/>
      <c r="FZ253" s="17"/>
      <c r="GA253" s="17"/>
      <c r="GB253" s="17"/>
      <c r="GC253" s="17"/>
      <c r="GD253" s="17"/>
      <c r="GE253" s="17"/>
      <c r="GF253" s="17"/>
      <c r="GG253" s="17"/>
      <c r="GH253" s="17"/>
      <c r="GI253" s="17"/>
      <c r="GJ253" s="17"/>
      <c r="GK253" s="17"/>
      <c r="GL253" s="17"/>
      <c r="GM253" s="17"/>
      <c r="GN253" s="17"/>
      <c r="GO253" s="17"/>
      <c r="GP253" s="17"/>
      <c r="GQ253" s="17"/>
      <c r="GR253" s="17"/>
      <c r="GS253" s="17"/>
      <c r="GT253" s="17"/>
      <c r="GU253" s="17"/>
      <c r="GV253" s="17"/>
      <c r="GW253" s="17"/>
      <c r="GX253" s="17"/>
      <c r="GY253" s="17"/>
      <c r="GZ253" s="17"/>
      <c r="HA253" s="17"/>
    </row>
    <row r="254" spans="1:209" x14ac:dyDescent="0.25">
      <c r="A254" s="37">
        <v>43126</v>
      </c>
      <c r="B254" s="160">
        <v>636</v>
      </c>
      <c r="C254" s="24">
        <v>656</v>
      </c>
      <c r="D254" s="24">
        <v>646</v>
      </c>
      <c r="E254" s="22" t="s">
        <v>956</v>
      </c>
      <c r="F254" s="16"/>
      <c r="G254" s="22" t="s">
        <v>1196</v>
      </c>
      <c r="H254" s="17"/>
      <c r="I254" s="35">
        <v>52000000</v>
      </c>
      <c r="J254" s="35">
        <v>30333334</v>
      </c>
      <c r="K254" s="35">
        <f t="shared" si="2"/>
        <v>21666666</v>
      </c>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7"/>
      <c r="DZ254" s="17"/>
      <c r="EA254" s="17"/>
      <c r="EB254" s="17"/>
      <c r="EC254" s="17"/>
      <c r="ED254" s="17"/>
      <c r="EE254" s="17"/>
      <c r="EF254" s="17"/>
      <c r="EG254" s="17"/>
      <c r="EH254" s="17"/>
      <c r="EI254" s="17"/>
      <c r="EJ254" s="17"/>
      <c r="EK254" s="17"/>
      <c r="EL254" s="17"/>
      <c r="EM254" s="17"/>
      <c r="EN254" s="17"/>
      <c r="EO254" s="17"/>
      <c r="EP254" s="17"/>
      <c r="EQ254" s="17"/>
      <c r="ER254" s="17"/>
      <c r="ES254" s="17"/>
      <c r="ET254" s="17"/>
      <c r="EU254" s="17"/>
      <c r="EV254" s="17"/>
      <c r="EW254" s="17"/>
      <c r="EX254" s="17"/>
      <c r="EY254" s="17"/>
      <c r="EZ254" s="17"/>
      <c r="FA254" s="17"/>
      <c r="FB254" s="17"/>
      <c r="FC254" s="17"/>
      <c r="FD254" s="17"/>
      <c r="FE254" s="17"/>
      <c r="FF254" s="17"/>
      <c r="FG254" s="17"/>
      <c r="FH254" s="17"/>
      <c r="FI254" s="17"/>
      <c r="FJ254" s="17"/>
      <c r="FK254" s="17"/>
      <c r="FL254" s="17"/>
      <c r="FM254" s="17"/>
      <c r="FN254" s="17"/>
      <c r="FO254" s="17"/>
      <c r="FP254" s="17"/>
      <c r="FQ254" s="17"/>
      <c r="FR254" s="17"/>
      <c r="FS254" s="17"/>
      <c r="FT254" s="17"/>
      <c r="FU254" s="17"/>
      <c r="FV254" s="17"/>
      <c r="FW254" s="17"/>
      <c r="FX254" s="17"/>
      <c r="FY254" s="17"/>
      <c r="FZ254" s="17"/>
      <c r="GA254" s="17"/>
      <c r="GB254" s="17"/>
      <c r="GC254" s="17"/>
      <c r="GD254" s="17"/>
      <c r="GE254" s="17"/>
      <c r="GF254" s="17"/>
      <c r="GG254" s="17"/>
      <c r="GH254" s="17"/>
      <c r="GI254" s="17"/>
      <c r="GJ254" s="17"/>
      <c r="GK254" s="17"/>
      <c r="GL254" s="17"/>
      <c r="GM254" s="17"/>
      <c r="GN254" s="17"/>
      <c r="GO254" s="17"/>
      <c r="GP254" s="17"/>
      <c r="GQ254" s="17"/>
      <c r="GR254" s="17"/>
      <c r="GS254" s="17"/>
      <c r="GT254" s="17"/>
      <c r="GU254" s="17"/>
      <c r="GV254" s="17"/>
      <c r="GW254" s="17"/>
      <c r="GX254" s="17"/>
      <c r="GY254" s="17"/>
      <c r="GZ254" s="17"/>
      <c r="HA254" s="17"/>
    </row>
    <row r="255" spans="1:209" x14ac:dyDescent="0.25">
      <c r="A255" s="37">
        <v>43126</v>
      </c>
      <c r="B255" s="160">
        <v>641</v>
      </c>
      <c r="C255" s="24">
        <v>651</v>
      </c>
      <c r="D255" s="24">
        <v>648</v>
      </c>
      <c r="E255" s="22" t="s">
        <v>957</v>
      </c>
      <c r="F255" s="16"/>
      <c r="G255" s="22" t="s">
        <v>1197</v>
      </c>
      <c r="H255" s="17"/>
      <c r="I255" s="35">
        <v>30000000</v>
      </c>
      <c r="J255" s="35">
        <v>30000000</v>
      </c>
      <c r="K255" s="35">
        <f t="shared" si="2"/>
        <v>0</v>
      </c>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c r="FD255" s="17"/>
      <c r="FE255" s="17"/>
      <c r="FF255" s="17"/>
      <c r="FG255" s="17"/>
      <c r="FH255" s="17"/>
      <c r="FI255" s="17"/>
      <c r="FJ255" s="17"/>
      <c r="FK255" s="17"/>
      <c r="FL255" s="17"/>
      <c r="FM255" s="17"/>
      <c r="FN255" s="17"/>
      <c r="FO255" s="17"/>
      <c r="FP255" s="17"/>
      <c r="FQ255" s="17"/>
      <c r="FR255" s="17"/>
      <c r="FS255" s="17"/>
      <c r="FT255" s="17"/>
      <c r="FU255" s="17"/>
      <c r="FV255" s="17"/>
      <c r="FW255" s="17"/>
      <c r="FX255" s="17"/>
      <c r="FY255" s="17"/>
      <c r="FZ255" s="17"/>
      <c r="GA255" s="17"/>
      <c r="GB255" s="17"/>
      <c r="GC255" s="17"/>
      <c r="GD255" s="17"/>
      <c r="GE255" s="17"/>
      <c r="GF255" s="17"/>
      <c r="GG255" s="17"/>
      <c r="GH255" s="17"/>
      <c r="GI255" s="17"/>
      <c r="GJ255" s="17"/>
      <c r="GK255" s="17"/>
      <c r="GL255" s="17"/>
      <c r="GM255" s="17"/>
      <c r="GN255" s="17"/>
      <c r="GO255" s="17"/>
      <c r="GP255" s="17"/>
      <c r="GQ255" s="17"/>
      <c r="GR255" s="17"/>
      <c r="GS255" s="17"/>
      <c r="GT255" s="17"/>
      <c r="GU255" s="17"/>
      <c r="GV255" s="17"/>
      <c r="GW255" s="17"/>
      <c r="GX255" s="17"/>
      <c r="GY255" s="17"/>
      <c r="GZ255" s="17"/>
      <c r="HA255" s="17"/>
    </row>
    <row r="256" spans="1:209" x14ac:dyDescent="0.25">
      <c r="A256" s="37">
        <v>43126</v>
      </c>
      <c r="B256" s="160">
        <v>643</v>
      </c>
      <c r="C256" s="24">
        <v>689</v>
      </c>
      <c r="D256" s="24">
        <v>651</v>
      </c>
      <c r="E256" s="22" t="s">
        <v>594</v>
      </c>
      <c r="F256" s="16"/>
      <c r="G256" s="22" t="s">
        <v>1198</v>
      </c>
      <c r="H256" s="17"/>
      <c r="I256" s="35">
        <v>14992000</v>
      </c>
      <c r="J256" s="35">
        <v>12805667</v>
      </c>
      <c r="K256" s="35">
        <f t="shared" si="2"/>
        <v>2186333</v>
      </c>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row>
    <row r="257" spans="1:209" x14ac:dyDescent="0.25">
      <c r="A257" s="37">
        <v>43126</v>
      </c>
      <c r="B257" s="160">
        <v>598</v>
      </c>
      <c r="C257" s="24">
        <v>620</v>
      </c>
      <c r="D257" s="24">
        <v>660</v>
      </c>
      <c r="E257" s="22" t="s">
        <v>608</v>
      </c>
      <c r="F257" s="16"/>
      <c r="G257" s="22" t="s">
        <v>1199</v>
      </c>
      <c r="H257" s="17"/>
      <c r="I257" s="35">
        <v>14992000</v>
      </c>
      <c r="J257" s="35">
        <v>13180467</v>
      </c>
      <c r="K257" s="35">
        <f t="shared" si="2"/>
        <v>1811533</v>
      </c>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c r="EO257" s="17"/>
      <c r="EP257" s="17"/>
      <c r="EQ257" s="17"/>
      <c r="ER257" s="17"/>
      <c r="ES257" s="17"/>
      <c r="ET257" s="17"/>
      <c r="EU257" s="17"/>
      <c r="EV257" s="17"/>
      <c r="EW257" s="17"/>
      <c r="EX257" s="17"/>
      <c r="EY257" s="17"/>
      <c r="EZ257" s="17"/>
      <c r="FA257" s="17"/>
      <c r="FB257" s="17"/>
      <c r="FC257" s="17"/>
      <c r="FD257" s="17"/>
      <c r="FE257" s="17"/>
      <c r="FF257" s="17"/>
      <c r="FG257" s="17"/>
      <c r="FH257" s="17"/>
      <c r="FI257" s="17"/>
      <c r="FJ257" s="17"/>
      <c r="FK257" s="17"/>
      <c r="FL257" s="17"/>
      <c r="FM257" s="17"/>
      <c r="FN257" s="17"/>
      <c r="FO257" s="17"/>
      <c r="FP257" s="17"/>
      <c r="FQ257" s="17"/>
      <c r="FR257" s="17"/>
      <c r="FS257" s="17"/>
      <c r="FT257" s="17"/>
      <c r="FU257" s="17"/>
      <c r="FV257" s="17"/>
      <c r="FW257" s="17"/>
      <c r="FX257" s="17"/>
      <c r="FY257" s="17"/>
      <c r="FZ257" s="17"/>
      <c r="GA257" s="17"/>
      <c r="GB257" s="17"/>
      <c r="GC257" s="17"/>
      <c r="GD257" s="17"/>
      <c r="GE257" s="17"/>
      <c r="GF257" s="17"/>
      <c r="GG257" s="17"/>
      <c r="GH257" s="17"/>
      <c r="GI257" s="17"/>
      <c r="GJ257" s="17"/>
      <c r="GK257" s="17"/>
      <c r="GL257" s="17"/>
      <c r="GM257" s="17"/>
      <c r="GN257" s="17"/>
      <c r="GO257" s="17"/>
      <c r="GP257" s="17"/>
      <c r="GQ257" s="17"/>
      <c r="GR257" s="17"/>
      <c r="GS257" s="17"/>
      <c r="GT257" s="17"/>
      <c r="GU257" s="17"/>
      <c r="GV257" s="17"/>
      <c r="GW257" s="17"/>
      <c r="GX257" s="17"/>
      <c r="GY257" s="17"/>
      <c r="GZ257" s="17"/>
      <c r="HA257" s="17"/>
    </row>
    <row r="258" spans="1:209" x14ac:dyDescent="0.25">
      <c r="A258" s="37">
        <v>43126</v>
      </c>
      <c r="B258" s="160">
        <v>657</v>
      </c>
      <c r="C258" s="24">
        <v>688</v>
      </c>
      <c r="D258" s="24">
        <v>664</v>
      </c>
      <c r="E258" s="22" t="s">
        <v>597</v>
      </c>
      <c r="F258" s="16"/>
      <c r="G258" s="22" t="s">
        <v>1200</v>
      </c>
      <c r="H258" s="17"/>
      <c r="I258" s="35">
        <v>22500000</v>
      </c>
      <c r="J258" s="35">
        <v>22500000</v>
      </c>
      <c r="K258" s="35">
        <f t="shared" si="2"/>
        <v>0</v>
      </c>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c r="DX258" s="17"/>
      <c r="DY258" s="17"/>
      <c r="DZ258" s="17"/>
      <c r="EA258" s="17"/>
      <c r="EB258" s="17"/>
      <c r="EC258" s="17"/>
      <c r="ED258" s="17"/>
      <c r="EE258" s="17"/>
      <c r="EF258" s="17"/>
      <c r="EG258" s="17"/>
      <c r="EH258" s="17"/>
      <c r="EI258" s="17"/>
      <c r="EJ258" s="17"/>
      <c r="EK258" s="17"/>
      <c r="EL258" s="17"/>
      <c r="EM258" s="17"/>
      <c r="EN258" s="17"/>
      <c r="EO258" s="17"/>
      <c r="EP258" s="17"/>
      <c r="EQ258" s="17"/>
      <c r="ER258" s="17"/>
      <c r="ES258" s="17"/>
      <c r="ET258" s="17"/>
      <c r="EU258" s="17"/>
      <c r="EV258" s="17"/>
      <c r="EW258" s="17"/>
      <c r="EX258" s="17"/>
      <c r="EY258" s="17"/>
      <c r="EZ258" s="17"/>
      <c r="FA258" s="17"/>
      <c r="FB258" s="17"/>
      <c r="FC258" s="17"/>
      <c r="FD258" s="17"/>
      <c r="FE258" s="17"/>
      <c r="FF258" s="17"/>
      <c r="FG258" s="17"/>
      <c r="FH258" s="17"/>
      <c r="FI258" s="17"/>
      <c r="FJ258" s="17"/>
      <c r="FK258" s="17"/>
      <c r="FL258" s="17"/>
      <c r="FM258" s="17"/>
      <c r="FN258" s="17"/>
      <c r="FO258" s="17"/>
      <c r="FP258" s="17"/>
      <c r="FQ258" s="17"/>
      <c r="FR258" s="17"/>
      <c r="FS258" s="17"/>
      <c r="FT258" s="17"/>
      <c r="FU258" s="17"/>
      <c r="FV258" s="17"/>
      <c r="FW258" s="17"/>
      <c r="FX258" s="17"/>
      <c r="FY258" s="17"/>
      <c r="FZ258" s="17"/>
      <c r="GA258" s="17"/>
      <c r="GB258" s="17"/>
      <c r="GC258" s="17"/>
      <c r="GD258" s="17"/>
      <c r="GE258" s="17"/>
      <c r="GF258" s="17"/>
      <c r="GG258" s="17"/>
      <c r="GH258" s="17"/>
      <c r="GI258" s="17"/>
      <c r="GJ258" s="17"/>
      <c r="GK258" s="17"/>
      <c r="GL258" s="17"/>
      <c r="GM258" s="17"/>
      <c r="GN258" s="17"/>
      <c r="GO258" s="17"/>
      <c r="GP258" s="17"/>
      <c r="GQ258" s="17"/>
      <c r="GR258" s="17"/>
      <c r="GS258" s="17"/>
      <c r="GT258" s="17"/>
      <c r="GU258" s="17"/>
      <c r="GV258" s="17"/>
      <c r="GW258" s="17"/>
      <c r="GX258" s="17"/>
      <c r="GY258" s="17"/>
      <c r="GZ258" s="17"/>
      <c r="HA258" s="17"/>
    </row>
    <row r="259" spans="1:209" x14ac:dyDescent="0.25">
      <c r="A259" s="37">
        <v>43126</v>
      </c>
      <c r="B259" s="160">
        <v>655</v>
      </c>
      <c r="C259" s="24">
        <v>690</v>
      </c>
      <c r="D259" s="24">
        <v>665</v>
      </c>
      <c r="E259" s="22" t="s">
        <v>1014</v>
      </c>
      <c r="F259" s="16"/>
      <c r="G259" s="22" t="s">
        <v>1201</v>
      </c>
      <c r="H259" s="17"/>
      <c r="I259" s="35">
        <v>17600000</v>
      </c>
      <c r="J259" s="35">
        <v>15400000</v>
      </c>
      <c r="K259" s="35">
        <f t="shared" si="2"/>
        <v>2200000</v>
      </c>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17"/>
      <c r="EE259" s="17"/>
      <c r="EF259" s="17"/>
      <c r="EG259" s="17"/>
      <c r="EH259" s="17"/>
      <c r="EI259" s="17"/>
      <c r="EJ259" s="17"/>
      <c r="EK259" s="17"/>
      <c r="EL259" s="17"/>
      <c r="EM259" s="17"/>
      <c r="EN259" s="17"/>
      <c r="EO259" s="17"/>
      <c r="EP259" s="17"/>
      <c r="EQ259" s="17"/>
      <c r="ER259" s="17"/>
      <c r="ES259" s="17"/>
      <c r="ET259" s="17"/>
      <c r="EU259" s="17"/>
      <c r="EV259" s="17"/>
      <c r="EW259" s="17"/>
      <c r="EX259" s="17"/>
      <c r="EY259" s="17"/>
      <c r="EZ259" s="17"/>
      <c r="FA259" s="17"/>
      <c r="FB259" s="17"/>
      <c r="FC259" s="17"/>
      <c r="FD259" s="17"/>
      <c r="FE259" s="17"/>
      <c r="FF259" s="17"/>
      <c r="FG259" s="17"/>
      <c r="FH259" s="17"/>
      <c r="FI259" s="17"/>
      <c r="FJ259" s="17"/>
      <c r="FK259" s="17"/>
      <c r="FL259" s="17"/>
      <c r="FM259" s="17"/>
      <c r="FN259" s="17"/>
      <c r="FO259" s="17"/>
      <c r="FP259" s="17"/>
      <c r="FQ259" s="17"/>
      <c r="FR259" s="17"/>
      <c r="FS259" s="17"/>
      <c r="FT259" s="17"/>
      <c r="FU259" s="17"/>
      <c r="FV259" s="17"/>
      <c r="FW259" s="17"/>
      <c r="FX259" s="17"/>
      <c r="FY259" s="17"/>
      <c r="FZ259" s="17"/>
      <c r="GA259" s="17"/>
      <c r="GB259" s="17"/>
      <c r="GC259" s="17"/>
      <c r="GD259" s="17"/>
      <c r="GE259" s="17"/>
      <c r="GF259" s="17"/>
      <c r="GG259" s="17"/>
      <c r="GH259" s="17"/>
      <c r="GI259" s="17"/>
      <c r="GJ259" s="17"/>
      <c r="GK259" s="17"/>
      <c r="GL259" s="17"/>
      <c r="GM259" s="17"/>
      <c r="GN259" s="17"/>
      <c r="GO259" s="17"/>
      <c r="GP259" s="17"/>
      <c r="GQ259" s="17"/>
      <c r="GR259" s="17"/>
      <c r="GS259" s="17"/>
      <c r="GT259" s="17"/>
      <c r="GU259" s="17"/>
      <c r="GV259" s="17"/>
      <c r="GW259" s="17"/>
      <c r="GX259" s="17"/>
      <c r="GY259" s="17"/>
      <c r="GZ259" s="17"/>
      <c r="HA259" s="17"/>
    </row>
    <row r="260" spans="1:209" x14ac:dyDescent="0.25">
      <c r="A260" s="37">
        <v>43126</v>
      </c>
      <c r="B260" s="160">
        <v>608</v>
      </c>
      <c r="C260" s="24">
        <v>638</v>
      </c>
      <c r="D260" s="24">
        <v>667</v>
      </c>
      <c r="E260" s="22" t="s">
        <v>1015</v>
      </c>
      <c r="F260" s="16"/>
      <c r="G260" s="22" t="s">
        <v>1202</v>
      </c>
      <c r="H260" s="17"/>
      <c r="I260" s="35">
        <v>39999600</v>
      </c>
      <c r="J260" s="35">
        <v>24833085</v>
      </c>
      <c r="K260" s="35">
        <f t="shared" si="2"/>
        <v>15166515</v>
      </c>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c r="DX260" s="17"/>
      <c r="DY260" s="17"/>
      <c r="DZ260" s="17"/>
      <c r="EA260" s="17"/>
      <c r="EB260" s="17"/>
      <c r="EC260" s="17"/>
      <c r="ED260" s="17"/>
      <c r="EE260" s="17"/>
      <c r="EF260" s="17"/>
      <c r="EG260" s="17"/>
      <c r="EH260" s="17"/>
      <c r="EI260" s="17"/>
      <c r="EJ260" s="17"/>
      <c r="EK260" s="17"/>
      <c r="EL260" s="17"/>
      <c r="EM260" s="17"/>
      <c r="EN260" s="17"/>
      <c r="EO260" s="17"/>
      <c r="EP260" s="17"/>
      <c r="EQ260" s="17"/>
      <c r="ER260" s="17"/>
      <c r="ES260" s="17"/>
      <c r="ET260" s="17"/>
      <c r="EU260" s="17"/>
      <c r="EV260" s="17"/>
      <c r="EW260" s="17"/>
      <c r="EX260" s="17"/>
      <c r="EY260" s="17"/>
      <c r="EZ260" s="17"/>
      <c r="FA260" s="17"/>
      <c r="FB260" s="17"/>
      <c r="FC260" s="17"/>
      <c r="FD260" s="17"/>
      <c r="FE260" s="17"/>
      <c r="FF260" s="17"/>
      <c r="FG260" s="17"/>
      <c r="FH260" s="17"/>
      <c r="FI260" s="17"/>
      <c r="FJ260" s="17"/>
      <c r="FK260" s="17"/>
      <c r="FL260" s="17"/>
      <c r="FM260" s="17"/>
      <c r="FN260" s="17"/>
      <c r="FO260" s="17"/>
      <c r="FP260" s="17"/>
      <c r="FQ260" s="17"/>
      <c r="FR260" s="17"/>
      <c r="FS260" s="17"/>
      <c r="FT260" s="17"/>
      <c r="FU260" s="17"/>
      <c r="FV260" s="17"/>
      <c r="FW260" s="17"/>
      <c r="FX260" s="17"/>
      <c r="FY260" s="17"/>
      <c r="FZ260" s="17"/>
      <c r="GA260" s="17"/>
      <c r="GB260" s="17"/>
      <c r="GC260" s="17"/>
      <c r="GD260" s="17"/>
      <c r="GE260" s="17"/>
      <c r="GF260" s="17"/>
      <c r="GG260" s="17"/>
      <c r="GH260" s="17"/>
      <c r="GI260" s="17"/>
      <c r="GJ260" s="17"/>
      <c r="GK260" s="17"/>
      <c r="GL260" s="17"/>
      <c r="GM260" s="17"/>
      <c r="GN260" s="17"/>
      <c r="GO260" s="17"/>
      <c r="GP260" s="17"/>
      <c r="GQ260" s="17"/>
      <c r="GR260" s="17"/>
      <c r="GS260" s="17"/>
      <c r="GT260" s="17"/>
      <c r="GU260" s="17"/>
      <c r="GV260" s="17"/>
      <c r="GW260" s="17"/>
      <c r="GX260" s="17"/>
      <c r="GY260" s="17"/>
      <c r="GZ260" s="17"/>
      <c r="HA260" s="17"/>
    </row>
    <row r="261" spans="1:209" x14ac:dyDescent="0.25">
      <c r="A261" s="37">
        <v>43126</v>
      </c>
      <c r="B261" s="160">
        <v>650</v>
      </c>
      <c r="C261" s="24">
        <v>680</v>
      </c>
      <c r="D261" s="24">
        <v>668</v>
      </c>
      <c r="E261" s="22" t="s">
        <v>1016</v>
      </c>
      <c r="F261" s="16"/>
      <c r="G261" s="22" t="s">
        <v>1203</v>
      </c>
      <c r="H261" s="17"/>
      <c r="I261" s="35">
        <v>168000000</v>
      </c>
      <c r="J261" s="35">
        <v>112000000</v>
      </c>
      <c r="K261" s="35">
        <f t="shared" si="2"/>
        <v>56000000</v>
      </c>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c r="DX261" s="17"/>
      <c r="DY261" s="17"/>
      <c r="DZ261" s="17"/>
      <c r="EA261" s="17"/>
      <c r="EB261" s="17"/>
      <c r="EC261" s="17"/>
      <c r="ED261" s="17"/>
      <c r="EE261" s="17"/>
      <c r="EF261" s="17"/>
      <c r="EG261" s="17"/>
      <c r="EH261" s="17"/>
      <c r="EI261" s="17"/>
      <c r="EJ261" s="17"/>
      <c r="EK261" s="17"/>
      <c r="EL261" s="17"/>
      <c r="EM261" s="17"/>
      <c r="EN261" s="17"/>
      <c r="EO261" s="17"/>
      <c r="EP261" s="17"/>
      <c r="EQ261" s="17"/>
      <c r="ER261" s="17"/>
      <c r="ES261" s="17"/>
      <c r="ET261" s="17"/>
      <c r="EU261" s="17"/>
      <c r="EV261" s="17"/>
      <c r="EW261" s="17"/>
      <c r="EX261" s="17"/>
      <c r="EY261" s="17"/>
      <c r="EZ261" s="17"/>
      <c r="FA261" s="17"/>
      <c r="FB261" s="17"/>
      <c r="FC261" s="17"/>
      <c r="FD261" s="17"/>
      <c r="FE261" s="17"/>
      <c r="FF261" s="17"/>
      <c r="FG261" s="17"/>
      <c r="FH261" s="17"/>
      <c r="FI261" s="17"/>
      <c r="FJ261" s="17"/>
      <c r="FK261" s="17"/>
      <c r="FL261" s="17"/>
      <c r="FM261" s="17"/>
      <c r="FN261" s="17"/>
      <c r="FO261" s="17"/>
      <c r="FP261" s="17"/>
      <c r="FQ261" s="17"/>
      <c r="FR261" s="17"/>
      <c r="FS261" s="17"/>
      <c r="FT261" s="17"/>
      <c r="FU261" s="17"/>
      <c r="FV261" s="17"/>
      <c r="FW261" s="17"/>
      <c r="FX261" s="17"/>
      <c r="FY261" s="17"/>
      <c r="FZ261" s="17"/>
      <c r="GA261" s="17"/>
      <c r="GB261" s="17"/>
      <c r="GC261" s="17"/>
      <c r="GD261" s="17"/>
      <c r="GE261" s="17"/>
      <c r="GF261" s="17"/>
      <c r="GG261" s="17"/>
      <c r="GH261" s="17"/>
      <c r="GI261" s="17"/>
      <c r="GJ261" s="17"/>
      <c r="GK261" s="17"/>
      <c r="GL261" s="17"/>
      <c r="GM261" s="17"/>
      <c r="GN261" s="17"/>
      <c r="GO261" s="17"/>
      <c r="GP261" s="17"/>
      <c r="GQ261" s="17"/>
      <c r="GR261" s="17"/>
      <c r="GS261" s="17"/>
      <c r="GT261" s="17"/>
      <c r="GU261" s="17"/>
      <c r="GV261" s="17"/>
      <c r="GW261" s="17"/>
      <c r="GX261" s="17"/>
      <c r="GY261" s="17"/>
      <c r="GZ261" s="17"/>
      <c r="HA261" s="17"/>
    </row>
    <row r="262" spans="1:209" x14ac:dyDescent="0.25">
      <c r="A262" s="37">
        <v>43126</v>
      </c>
      <c r="B262" s="160">
        <v>651</v>
      </c>
      <c r="C262" s="24">
        <v>661</v>
      </c>
      <c r="D262" s="24">
        <v>669</v>
      </c>
      <c r="E262" s="22" t="s">
        <v>584</v>
      </c>
      <c r="F262" s="16"/>
      <c r="G262" s="22" t="s">
        <v>1204</v>
      </c>
      <c r="H262" s="17"/>
      <c r="I262" s="35">
        <v>36000000</v>
      </c>
      <c r="J262" s="35">
        <v>31650000</v>
      </c>
      <c r="K262" s="35">
        <f t="shared" si="2"/>
        <v>4350000</v>
      </c>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c r="DX262" s="17"/>
      <c r="DY262" s="17"/>
      <c r="DZ262" s="17"/>
      <c r="EA262" s="17"/>
      <c r="EB262" s="17"/>
      <c r="EC262" s="17"/>
      <c r="ED262" s="17"/>
      <c r="EE262" s="17"/>
      <c r="EF262" s="17"/>
      <c r="EG262" s="17"/>
      <c r="EH262" s="17"/>
      <c r="EI262" s="17"/>
      <c r="EJ262" s="17"/>
      <c r="EK262" s="17"/>
      <c r="EL262" s="17"/>
      <c r="EM262" s="17"/>
      <c r="EN262" s="17"/>
      <c r="EO262" s="17"/>
      <c r="EP262" s="17"/>
      <c r="EQ262" s="17"/>
      <c r="ER262" s="17"/>
      <c r="ES262" s="17"/>
      <c r="ET262" s="17"/>
      <c r="EU262" s="17"/>
      <c r="EV262" s="17"/>
      <c r="EW262" s="17"/>
      <c r="EX262" s="17"/>
      <c r="EY262" s="17"/>
      <c r="EZ262" s="17"/>
      <c r="FA262" s="17"/>
      <c r="FB262" s="17"/>
      <c r="FC262" s="17"/>
      <c r="FD262" s="17"/>
      <c r="FE262" s="17"/>
      <c r="FF262" s="17"/>
      <c r="FG262" s="17"/>
      <c r="FH262" s="17"/>
      <c r="FI262" s="17"/>
      <c r="FJ262" s="17"/>
      <c r="FK262" s="17"/>
      <c r="FL262" s="17"/>
      <c r="FM262" s="17"/>
      <c r="FN262" s="17"/>
      <c r="FO262" s="17"/>
      <c r="FP262" s="17"/>
      <c r="FQ262" s="17"/>
      <c r="FR262" s="17"/>
      <c r="FS262" s="17"/>
      <c r="FT262" s="17"/>
      <c r="FU262" s="17"/>
      <c r="FV262" s="17"/>
      <c r="FW262" s="17"/>
      <c r="FX262" s="17"/>
      <c r="FY262" s="17"/>
      <c r="FZ262" s="17"/>
      <c r="GA262" s="17"/>
      <c r="GB262" s="17"/>
      <c r="GC262" s="17"/>
      <c r="GD262" s="17"/>
      <c r="GE262" s="17"/>
      <c r="GF262" s="17"/>
      <c r="GG262" s="17"/>
      <c r="GH262" s="17"/>
      <c r="GI262" s="17"/>
      <c r="GJ262" s="17"/>
      <c r="GK262" s="17"/>
      <c r="GL262" s="17"/>
      <c r="GM262" s="17"/>
      <c r="GN262" s="17"/>
      <c r="GO262" s="17"/>
      <c r="GP262" s="17"/>
      <c r="GQ262" s="17"/>
      <c r="GR262" s="17"/>
      <c r="GS262" s="17"/>
      <c r="GT262" s="17"/>
      <c r="GU262" s="17"/>
      <c r="GV262" s="17"/>
      <c r="GW262" s="17"/>
      <c r="GX262" s="17"/>
      <c r="GY262" s="17"/>
      <c r="GZ262" s="17"/>
      <c r="HA262" s="17"/>
    </row>
    <row r="263" spans="1:209" x14ac:dyDescent="0.25">
      <c r="A263" s="37">
        <v>43126</v>
      </c>
      <c r="B263" s="160">
        <v>658</v>
      </c>
      <c r="C263" s="24">
        <v>691</v>
      </c>
      <c r="D263" s="24">
        <v>670</v>
      </c>
      <c r="E263" s="22" t="s">
        <v>1017</v>
      </c>
      <c r="F263" s="16"/>
      <c r="G263" s="22" t="s">
        <v>1205</v>
      </c>
      <c r="H263" s="17"/>
      <c r="I263" s="35">
        <v>56000000</v>
      </c>
      <c r="J263" s="35">
        <v>49233333</v>
      </c>
      <c r="K263" s="35">
        <f t="shared" si="2"/>
        <v>6766667</v>
      </c>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c r="DX263" s="17"/>
      <c r="DY263" s="17"/>
      <c r="DZ263" s="17"/>
      <c r="EA263" s="17"/>
      <c r="EB263" s="17"/>
      <c r="EC263" s="17"/>
      <c r="ED263" s="17"/>
      <c r="EE263" s="17"/>
      <c r="EF263" s="17"/>
      <c r="EG263" s="17"/>
      <c r="EH263" s="17"/>
      <c r="EI263" s="17"/>
      <c r="EJ263" s="17"/>
      <c r="EK263" s="17"/>
      <c r="EL263" s="17"/>
      <c r="EM263" s="17"/>
      <c r="EN263" s="17"/>
      <c r="EO263" s="17"/>
      <c r="EP263" s="17"/>
      <c r="EQ263" s="17"/>
      <c r="ER263" s="17"/>
      <c r="ES263" s="17"/>
      <c r="ET263" s="17"/>
      <c r="EU263" s="17"/>
      <c r="EV263" s="17"/>
      <c r="EW263" s="17"/>
      <c r="EX263" s="17"/>
      <c r="EY263" s="17"/>
      <c r="EZ263" s="17"/>
      <c r="FA263" s="17"/>
      <c r="FB263" s="17"/>
      <c r="FC263" s="17"/>
      <c r="FD263" s="17"/>
      <c r="FE263" s="17"/>
      <c r="FF263" s="17"/>
      <c r="FG263" s="17"/>
      <c r="FH263" s="17"/>
      <c r="FI263" s="17"/>
      <c r="FJ263" s="17"/>
      <c r="FK263" s="17"/>
      <c r="FL263" s="17"/>
      <c r="FM263" s="17"/>
      <c r="FN263" s="17"/>
      <c r="FO263" s="17"/>
      <c r="FP263" s="17"/>
      <c r="FQ263" s="17"/>
      <c r="FR263" s="17"/>
      <c r="FS263" s="17"/>
      <c r="FT263" s="17"/>
      <c r="FU263" s="17"/>
      <c r="FV263" s="17"/>
      <c r="FW263" s="17"/>
      <c r="FX263" s="17"/>
      <c r="FY263" s="17"/>
      <c r="FZ263" s="17"/>
      <c r="GA263" s="17"/>
      <c r="GB263" s="17"/>
      <c r="GC263" s="17"/>
      <c r="GD263" s="17"/>
      <c r="GE263" s="17"/>
      <c r="GF263" s="17"/>
      <c r="GG263" s="17"/>
      <c r="GH263" s="17"/>
      <c r="GI263" s="17"/>
      <c r="GJ263" s="17"/>
      <c r="GK263" s="17"/>
      <c r="GL263" s="17"/>
      <c r="GM263" s="17"/>
      <c r="GN263" s="17"/>
      <c r="GO263" s="17"/>
      <c r="GP263" s="17"/>
      <c r="GQ263" s="17"/>
      <c r="GR263" s="17"/>
      <c r="GS263" s="17"/>
      <c r="GT263" s="17"/>
      <c r="GU263" s="17"/>
      <c r="GV263" s="17"/>
      <c r="GW263" s="17"/>
      <c r="GX263" s="17"/>
      <c r="GY263" s="17"/>
      <c r="GZ263" s="17"/>
      <c r="HA263" s="17"/>
    </row>
    <row r="264" spans="1:209" x14ac:dyDescent="0.25">
      <c r="A264" s="37">
        <v>43126</v>
      </c>
      <c r="B264" s="160">
        <v>656</v>
      </c>
      <c r="C264" s="24">
        <v>658</v>
      </c>
      <c r="D264" s="24">
        <v>671</v>
      </c>
      <c r="E264" s="22" t="s">
        <v>984</v>
      </c>
      <c r="F264" s="16"/>
      <c r="G264" s="22" t="s">
        <v>1206</v>
      </c>
      <c r="H264" s="17"/>
      <c r="I264" s="35">
        <v>23625000</v>
      </c>
      <c r="J264" s="35">
        <v>23625000</v>
      </c>
      <c r="K264" s="35">
        <f t="shared" si="2"/>
        <v>0</v>
      </c>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c r="ED264" s="17"/>
      <c r="EE264" s="17"/>
      <c r="EF264" s="17"/>
      <c r="EG264" s="17"/>
      <c r="EH264" s="17"/>
      <c r="EI264" s="17"/>
      <c r="EJ264" s="17"/>
      <c r="EK264" s="17"/>
      <c r="EL264" s="17"/>
      <c r="EM264" s="17"/>
      <c r="EN264" s="17"/>
      <c r="EO264" s="17"/>
      <c r="EP264" s="17"/>
      <c r="EQ264" s="17"/>
      <c r="ER264" s="17"/>
      <c r="ES264" s="17"/>
      <c r="ET264" s="17"/>
      <c r="EU264" s="17"/>
      <c r="EV264" s="17"/>
      <c r="EW264" s="17"/>
      <c r="EX264" s="17"/>
      <c r="EY264" s="17"/>
      <c r="EZ264" s="17"/>
      <c r="FA264" s="17"/>
      <c r="FB264" s="17"/>
      <c r="FC264" s="17"/>
      <c r="FD264" s="17"/>
      <c r="FE264" s="17"/>
      <c r="FF264" s="17"/>
      <c r="FG264" s="17"/>
      <c r="FH264" s="17"/>
      <c r="FI264" s="17"/>
      <c r="FJ264" s="17"/>
      <c r="FK264" s="17"/>
      <c r="FL264" s="17"/>
      <c r="FM264" s="17"/>
      <c r="FN264" s="17"/>
      <c r="FO264" s="17"/>
      <c r="FP264" s="17"/>
      <c r="FQ264" s="17"/>
      <c r="FR264" s="17"/>
      <c r="FS264" s="17"/>
      <c r="FT264" s="17"/>
      <c r="FU264" s="17"/>
      <c r="FV264" s="17"/>
      <c r="FW264" s="17"/>
      <c r="FX264" s="17"/>
      <c r="FY264" s="17"/>
      <c r="FZ264" s="17"/>
      <c r="GA264" s="17"/>
      <c r="GB264" s="17"/>
      <c r="GC264" s="17"/>
      <c r="GD264" s="17"/>
      <c r="GE264" s="17"/>
      <c r="GF264" s="17"/>
      <c r="GG264" s="17"/>
      <c r="GH264" s="17"/>
      <c r="GI264" s="17"/>
      <c r="GJ264" s="17"/>
      <c r="GK264" s="17"/>
      <c r="GL264" s="17"/>
      <c r="GM264" s="17"/>
      <c r="GN264" s="17"/>
      <c r="GO264" s="17"/>
      <c r="GP264" s="17"/>
      <c r="GQ264" s="17"/>
      <c r="GR264" s="17"/>
      <c r="GS264" s="17"/>
      <c r="GT264" s="17"/>
      <c r="GU264" s="17"/>
      <c r="GV264" s="17"/>
      <c r="GW264" s="17"/>
      <c r="GX264" s="17"/>
      <c r="GY264" s="17"/>
      <c r="GZ264" s="17"/>
      <c r="HA264" s="17"/>
    </row>
    <row r="265" spans="1:209" x14ac:dyDescent="0.25">
      <c r="A265" s="37">
        <v>43126</v>
      </c>
      <c r="B265" s="160">
        <v>639</v>
      </c>
      <c r="C265" s="24">
        <v>663</v>
      </c>
      <c r="D265" s="24">
        <v>673</v>
      </c>
      <c r="E265" s="22" t="s">
        <v>985</v>
      </c>
      <c r="F265" s="16"/>
      <c r="G265" s="22" t="s">
        <v>1207</v>
      </c>
      <c r="H265" s="17"/>
      <c r="I265" s="35">
        <v>39992000</v>
      </c>
      <c r="J265" s="35">
        <v>35159633</v>
      </c>
      <c r="K265" s="35">
        <f t="shared" si="2"/>
        <v>4832367</v>
      </c>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c r="EO265" s="17"/>
      <c r="EP265" s="17"/>
      <c r="EQ265" s="17"/>
      <c r="ER265" s="17"/>
      <c r="ES265" s="17"/>
      <c r="ET265" s="17"/>
      <c r="EU265" s="17"/>
      <c r="EV265" s="17"/>
      <c r="EW265" s="17"/>
      <c r="EX265" s="17"/>
      <c r="EY265" s="17"/>
      <c r="EZ265" s="17"/>
      <c r="FA265" s="17"/>
      <c r="FB265" s="17"/>
      <c r="FC265" s="17"/>
      <c r="FD265" s="17"/>
      <c r="FE265" s="17"/>
      <c r="FF265" s="17"/>
      <c r="FG265" s="17"/>
      <c r="FH265" s="17"/>
      <c r="FI265" s="17"/>
      <c r="FJ265" s="17"/>
      <c r="FK265" s="17"/>
      <c r="FL265" s="17"/>
      <c r="FM265" s="17"/>
      <c r="FN265" s="17"/>
      <c r="FO265" s="17"/>
      <c r="FP265" s="17"/>
      <c r="FQ265" s="17"/>
      <c r="FR265" s="17"/>
      <c r="FS265" s="17"/>
      <c r="FT265" s="17"/>
      <c r="FU265" s="17"/>
      <c r="FV265" s="17"/>
      <c r="FW265" s="17"/>
      <c r="FX265" s="17"/>
      <c r="FY265" s="17"/>
      <c r="FZ265" s="17"/>
      <c r="GA265" s="17"/>
      <c r="GB265" s="17"/>
      <c r="GC265" s="17"/>
      <c r="GD265" s="17"/>
      <c r="GE265" s="17"/>
      <c r="GF265" s="17"/>
      <c r="GG265" s="17"/>
      <c r="GH265" s="17"/>
      <c r="GI265" s="17"/>
      <c r="GJ265" s="17"/>
      <c r="GK265" s="17"/>
      <c r="GL265" s="17"/>
      <c r="GM265" s="17"/>
      <c r="GN265" s="17"/>
      <c r="GO265" s="17"/>
      <c r="GP265" s="17"/>
      <c r="GQ265" s="17"/>
      <c r="GR265" s="17"/>
      <c r="GS265" s="17"/>
      <c r="GT265" s="17"/>
      <c r="GU265" s="17"/>
      <c r="GV265" s="17"/>
      <c r="GW265" s="17"/>
      <c r="GX265" s="17"/>
      <c r="GY265" s="17"/>
      <c r="GZ265" s="17"/>
      <c r="HA265" s="17"/>
    </row>
    <row r="266" spans="1:209" x14ac:dyDescent="0.25">
      <c r="A266" s="37">
        <v>43126</v>
      </c>
      <c r="B266" s="160">
        <v>661</v>
      </c>
      <c r="C266" s="24">
        <v>700</v>
      </c>
      <c r="D266" s="24">
        <v>677</v>
      </c>
      <c r="E266" s="22" t="s">
        <v>1017</v>
      </c>
      <c r="F266" s="16"/>
      <c r="G266" s="22" t="s">
        <v>1208</v>
      </c>
      <c r="H266" s="17"/>
      <c r="I266" s="35">
        <v>19535000</v>
      </c>
      <c r="J266" s="35">
        <v>19535000</v>
      </c>
      <c r="K266" s="35">
        <f t="shared" si="2"/>
        <v>0</v>
      </c>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7"/>
      <c r="EV266" s="17"/>
      <c r="EW266" s="17"/>
      <c r="EX266" s="17"/>
      <c r="EY266" s="17"/>
      <c r="EZ266" s="17"/>
      <c r="FA266" s="17"/>
      <c r="FB266" s="17"/>
      <c r="FC266" s="17"/>
      <c r="FD266" s="17"/>
      <c r="FE266" s="17"/>
      <c r="FF266" s="17"/>
      <c r="FG266" s="17"/>
      <c r="FH266" s="17"/>
      <c r="FI266" s="17"/>
      <c r="FJ266" s="17"/>
      <c r="FK266" s="17"/>
      <c r="FL266" s="17"/>
      <c r="FM266" s="17"/>
      <c r="FN266" s="17"/>
      <c r="FO266" s="17"/>
      <c r="FP266" s="17"/>
      <c r="FQ266" s="17"/>
      <c r="FR266" s="17"/>
      <c r="FS266" s="17"/>
      <c r="FT266" s="17"/>
      <c r="FU266" s="17"/>
      <c r="FV266" s="17"/>
      <c r="FW266" s="17"/>
      <c r="FX266" s="17"/>
      <c r="FY266" s="17"/>
      <c r="FZ266" s="17"/>
      <c r="GA266" s="17"/>
      <c r="GB266" s="17"/>
      <c r="GC266" s="17"/>
      <c r="GD266" s="17"/>
      <c r="GE266" s="17"/>
      <c r="GF266" s="17"/>
      <c r="GG266" s="17"/>
      <c r="GH266" s="17"/>
      <c r="GI266" s="17"/>
      <c r="GJ266" s="17"/>
      <c r="GK266" s="17"/>
      <c r="GL266" s="17"/>
      <c r="GM266" s="17"/>
      <c r="GN266" s="17"/>
      <c r="GO266" s="17"/>
      <c r="GP266" s="17"/>
      <c r="GQ266" s="17"/>
      <c r="GR266" s="17"/>
      <c r="GS266" s="17"/>
      <c r="GT266" s="17"/>
      <c r="GU266" s="17"/>
      <c r="GV266" s="17"/>
      <c r="GW266" s="17"/>
      <c r="GX266" s="17"/>
      <c r="GY266" s="17"/>
      <c r="GZ266" s="17"/>
      <c r="HA266" s="17"/>
    </row>
    <row r="267" spans="1:209" x14ac:dyDescent="0.25">
      <c r="A267" s="37">
        <v>43126</v>
      </c>
      <c r="B267" s="160">
        <v>653</v>
      </c>
      <c r="C267" s="24">
        <v>660</v>
      </c>
      <c r="D267" s="24">
        <v>678</v>
      </c>
      <c r="E267" s="22" t="s">
        <v>584</v>
      </c>
      <c r="F267" s="16"/>
      <c r="G267" s="22" t="s">
        <v>1209</v>
      </c>
      <c r="H267" s="17"/>
      <c r="I267" s="35">
        <v>36000000</v>
      </c>
      <c r="J267" s="35">
        <v>31500000</v>
      </c>
      <c r="K267" s="35">
        <f t="shared" si="2"/>
        <v>4500000</v>
      </c>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c r="ED267" s="17"/>
      <c r="EE267" s="17"/>
      <c r="EF267" s="17"/>
      <c r="EG267" s="17"/>
      <c r="EH267" s="17"/>
      <c r="EI267" s="17"/>
      <c r="EJ267" s="17"/>
      <c r="EK267" s="17"/>
      <c r="EL267" s="17"/>
      <c r="EM267" s="17"/>
      <c r="EN267" s="17"/>
      <c r="EO267" s="17"/>
      <c r="EP267" s="17"/>
      <c r="EQ267" s="17"/>
      <c r="ER267" s="17"/>
      <c r="ES267" s="17"/>
      <c r="ET267" s="17"/>
      <c r="EU267" s="17"/>
      <c r="EV267" s="17"/>
      <c r="EW267" s="17"/>
      <c r="EX267" s="17"/>
      <c r="EY267" s="17"/>
      <c r="EZ267" s="17"/>
      <c r="FA267" s="17"/>
      <c r="FB267" s="17"/>
      <c r="FC267" s="17"/>
      <c r="FD267" s="17"/>
      <c r="FE267" s="17"/>
      <c r="FF267" s="17"/>
      <c r="FG267" s="17"/>
      <c r="FH267" s="17"/>
      <c r="FI267" s="17"/>
      <c r="FJ267" s="17"/>
      <c r="FK267" s="17"/>
      <c r="FL267" s="17"/>
      <c r="FM267" s="17"/>
      <c r="FN267" s="17"/>
      <c r="FO267" s="17"/>
      <c r="FP267" s="17"/>
      <c r="FQ267" s="17"/>
      <c r="FR267" s="17"/>
      <c r="FS267" s="17"/>
      <c r="FT267" s="17"/>
      <c r="FU267" s="17"/>
      <c r="FV267" s="17"/>
      <c r="FW267" s="17"/>
      <c r="FX267" s="17"/>
      <c r="FY267" s="17"/>
      <c r="FZ267" s="17"/>
      <c r="GA267" s="17"/>
      <c r="GB267" s="17"/>
      <c r="GC267" s="17"/>
      <c r="GD267" s="17"/>
      <c r="GE267" s="17"/>
      <c r="GF267" s="17"/>
      <c r="GG267" s="17"/>
      <c r="GH267" s="17"/>
      <c r="GI267" s="17"/>
      <c r="GJ267" s="17"/>
      <c r="GK267" s="17"/>
      <c r="GL267" s="17"/>
      <c r="GM267" s="17"/>
      <c r="GN267" s="17"/>
      <c r="GO267" s="17"/>
      <c r="GP267" s="17"/>
      <c r="GQ267" s="17"/>
      <c r="GR267" s="17"/>
      <c r="GS267" s="17"/>
      <c r="GT267" s="17"/>
      <c r="GU267" s="17"/>
      <c r="GV267" s="17"/>
      <c r="GW267" s="17"/>
      <c r="GX267" s="17"/>
      <c r="GY267" s="17"/>
      <c r="GZ267" s="17"/>
      <c r="HA267" s="17"/>
    </row>
    <row r="268" spans="1:209" x14ac:dyDescent="0.25">
      <c r="A268" s="37">
        <v>43144</v>
      </c>
      <c r="B268" s="160" t="s">
        <v>1272</v>
      </c>
      <c r="C268" s="24">
        <v>717</v>
      </c>
      <c r="D268" s="24">
        <v>692</v>
      </c>
      <c r="E268" s="22" t="s">
        <v>1273</v>
      </c>
      <c r="F268" s="16"/>
      <c r="G268" s="22" t="s">
        <v>1079</v>
      </c>
      <c r="H268" s="17"/>
      <c r="I268" s="35">
        <v>43974539</v>
      </c>
      <c r="J268" s="35">
        <v>43974539</v>
      </c>
      <c r="K268" s="35">
        <f t="shared" si="2"/>
        <v>0</v>
      </c>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17"/>
      <c r="EE268" s="17"/>
      <c r="EF268" s="17"/>
      <c r="EG268" s="17"/>
      <c r="EH268" s="17"/>
      <c r="EI268" s="17"/>
      <c r="EJ268" s="17"/>
      <c r="EK268" s="17"/>
      <c r="EL268" s="17"/>
      <c r="EM268" s="17"/>
      <c r="EN268" s="17"/>
      <c r="EO268" s="17"/>
      <c r="EP268" s="17"/>
      <c r="EQ268" s="17"/>
      <c r="ER268" s="17"/>
      <c r="ES268" s="17"/>
      <c r="ET268" s="17"/>
      <c r="EU268" s="17"/>
      <c r="EV268" s="17"/>
      <c r="EW268" s="17"/>
      <c r="EX268" s="17"/>
      <c r="EY268" s="17"/>
      <c r="EZ268" s="17"/>
      <c r="FA268" s="17"/>
      <c r="FB268" s="17"/>
      <c r="FC268" s="17"/>
      <c r="FD268" s="17"/>
      <c r="FE268" s="17"/>
      <c r="FF268" s="17"/>
      <c r="FG268" s="17"/>
      <c r="FH268" s="17"/>
      <c r="FI268" s="17"/>
      <c r="FJ268" s="17"/>
      <c r="FK268" s="17"/>
      <c r="FL268" s="17"/>
      <c r="FM268" s="17"/>
      <c r="FN268" s="17"/>
      <c r="FO268" s="17"/>
      <c r="FP268" s="17"/>
      <c r="FQ268" s="17"/>
      <c r="FR268" s="17"/>
      <c r="FS268" s="17"/>
      <c r="FT268" s="17"/>
      <c r="FU268" s="17"/>
      <c r="FV268" s="17"/>
      <c r="FW268" s="17"/>
      <c r="FX268" s="17"/>
      <c r="FY268" s="17"/>
      <c r="FZ268" s="17"/>
      <c r="GA268" s="17"/>
      <c r="GB268" s="17"/>
      <c r="GC268" s="17"/>
      <c r="GD268" s="17"/>
      <c r="GE268" s="17"/>
      <c r="GF268" s="17"/>
      <c r="GG268" s="17"/>
      <c r="GH268" s="17"/>
      <c r="GI268" s="17"/>
      <c r="GJ268" s="17"/>
      <c r="GK268" s="17"/>
      <c r="GL268" s="17"/>
      <c r="GM268" s="17"/>
      <c r="GN268" s="17"/>
      <c r="GO268" s="17"/>
      <c r="GP268" s="17"/>
      <c r="GQ268" s="17"/>
      <c r="GR268" s="17"/>
      <c r="GS268" s="17"/>
      <c r="GT268" s="17"/>
      <c r="GU268" s="17"/>
      <c r="GV268" s="17"/>
      <c r="GW268" s="17"/>
      <c r="GX268" s="17"/>
      <c r="GY268" s="17"/>
      <c r="GZ268" s="17"/>
      <c r="HA268" s="17"/>
    </row>
    <row r="269" spans="1:209" x14ac:dyDescent="0.25">
      <c r="A269" s="37">
        <v>43146</v>
      </c>
      <c r="B269" s="160" t="s">
        <v>1280</v>
      </c>
      <c r="C269" s="24">
        <v>705</v>
      </c>
      <c r="D269" s="24">
        <v>697</v>
      </c>
      <c r="E269" s="22" t="s">
        <v>1271</v>
      </c>
      <c r="F269" s="16"/>
      <c r="G269" s="22" t="s">
        <v>1281</v>
      </c>
      <c r="H269" s="17"/>
      <c r="I269" s="35">
        <v>1167790103</v>
      </c>
      <c r="J269" s="35">
        <v>1167790103</v>
      </c>
      <c r="K269" s="35">
        <f t="shared" si="2"/>
        <v>0</v>
      </c>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c r="ED269" s="17"/>
      <c r="EE269" s="17"/>
      <c r="EF269" s="17"/>
      <c r="EG269" s="17"/>
      <c r="EH269" s="17"/>
      <c r="EI269" s="17"/>
      <c r="EJ269" s="17"/>
      <c r="EK269" s="17"/>
      <c r="EL269" s="17"/>
      <c r="EM269" s="17"/>
      <c r="EN269" s="17"/>
      <c r="EO269" s="17"/>
      <c r="EP269" s="17"/>
      <c r="EQ269" s="17"/>
      <c r="ER269" s="17"/>
      <c r="ES269" s="17"/>
      <c r="ET269" s="17"/>
      <c r="EU269" s="17"/>
      <c r="EV269" s="17"/>
      <c r="EW269" s="17"/>
      <c r="EX269" s="17"/>
      <c r="EY269" s="17"/>
      <c r="EZ269" s="17"/>
      <c r="FA269" s="17"/>
      <c r="FB269" s="17"/>
      <c r="FC269" s="17"/>
      <c r="FD269" s="17"/>
      <c r="FE269" s="17"/>
      <c r="FF269" s="17"/>
      <c r="FG269" s="17"/>
      <c r="FH269" s="17"/>
      <c r="FI269" s="17"/>
      <c r="FJ269" s="17"/>
      <c r="FK269" s="17"/>
      <c r="FL269" s="17"/>
      <c r="FM269" s="17"/>
      <c r="FN269" s="17"/>
      <c r="FO269" s="17"/>
      <c r="FP269" s="17"/>
      <c r="FQ269" s="17"/>
      <c r="FR269" s="17"/>
      <c r="FS269" s="17"/>
      <c r="FT269" s="17"/>
      <c r="FU269" s="17"/>
      <c r="FV269" s="17"/>
      <c r="FW269" s="17"/>
      <c r="FX269" s="17"/>
      <c r="FY269" s="17"/>
      <c r="FZ269" s="17"/>
      <c r="GA269" s="17"/>
      <c r="GB269" s="17"/>
      <c r="GC269" s="17"/>
      <c r="GD269" s="17"/>
      <c r="GE269" s="17"/>
      <c r="GF269" s="17"/>
      <c r="GG269" s="17"/>
      <c r="GH269" s="17"/>
      <c r="GI269" s="17"/>
      <c r="GJ269" s="17"/>
      <c r="GK269" s="17"/>
      <c r="GL269" s="17"/>
      <c r="GM269" s="17"/>
      <c r="GN269" s="17"/>
      <c r="GO269" s="17"/>
      <c r="GP269" s="17"/>
      <c r="GQ269" s="17"/>
      <c r="GR269" s="17"/>
      <c r="GS269" s="17"/>
      <c r="GT269" s="17"/>
      <c r="GU269" s="17"/>
      <c r="GV269" s="17"/>
      <c r="GW269" s="17"/>
      <c r="GX269" s="17"/>
      <c r="GY269" s="17"/>
      <c r="GZ269" s="17"/>
      <c r="HA269" s="17"/>
    </row>
    <row r="270" spans="1:209" x14ac:dyDescent="0.25">
      <c r="A270" s="37">
        <v>43147</v>
      </c>
      <c r="B270" s="160" t="s">
        <v>1275</v>
      </c>
      <c r="C270" s="24">
        <v>723</v>
      </c>
      <c r="D270" s="24">
        <v>716</v>
      </c>
      <c r="E270" s="22" t="s">
        <v>1276</v>
      </c>
      <c r="F270" s="16"/>
      <c r="G270" s="22" t="s">
        <v>1079</v>
      </c>
      <c r="H270" s="17"/>
      <c r="I270" s="35">
        <v>139162287</v>
      </c>
      <c r="J270" s="35">
        <v>139162287</v>
      </c>
      <c r="K270" s="35">
        <f t="shared" si="2"/>
        <v>0</v>
      </c>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c r="ED270" s="17"/>
      <c r="EE270" s="17"/>
      <c r="EF270" s="17"/>
      <c r="EG270" s="17"/>
      <c r="EH270" s="17"/>
      <c r="EI270" s="17"/>
      <c r="EJ270" s="17"/>
      <c r="EK270" s="17"/>
      <c r="EL270" s="17"/>
      <c r="EM270" s="17"/>
      <c r="EN270" s="17"/>
      <c r="EO270" s="17"/>
      <c r="EP270" s="17"/>
      <c r="EQ270" s="17"/>
      <c r="ER270" s="17"/>
      <c r="ES270" s="17"/>
      <c r="ET270" s="17"/>
      <c r="EU270" s="17"/>
      <c r="EV270" s="17"/>
      <c r="EW270" s="17"/>
      <c r="EX270" s="17"/>
      <c r="EY270" s="17"/>
      <c r="EZ270" s="17"/>
      <c r="FA270" s="17"/>
      <c r="FB270" s="17"/>
      <c r="FC270" s="17"/>
      <c r="FD270" s="17"/>
      <c r="FE270" s="17"/>
      <c r="FF270" s="17"/>
      <c r="FG270" s="17"/>
      <c r="FH270" s="17"/>
      <c r="FI270" s="17"/>
      <c r="FJ270" s="17"/>
      <c r="FK270" s="17"/>
      <c r="FL270" s="17"/>
      <c r="FM270" s="17"/>
      <c r="FN270" s="17"/>
      <c r="FO270" s="17"/>
      <c r="FP270" s="17"/>
      <c r="FQ270" s="17"/>
      <c r="FR270" s="17"/>
      <c r="FS270" s="17"/>
      <c r="FT270" s="17"/>
      <c r="FU270" s="17"/>
      <c r="FV270" s="17"/>
      <c r="FW270" s="17"/>
      <c r="FX270" s="17"/>
      <c r="FY270" s="17"/>
      <c r="FZ270" s="17"/>
      <c r="GA270" s="17"/>
      <c r="GB270" s="17"/>
      <c r="GC270" s="17"/>
      <c r="GD270" s="17"/>
      <c r="GE270" s="17"/>
      <c r="GF270" s="17"/>
      <c r="GG270" s="17"/>
      <c r="GH270" s="17"/>
      <c r="GI270" s="17"/>
      <c r="GJ270" s="17"/>
      <c r="GK270" s="17"/>
      <c r="GL270" s="17"/>
      <c r="GM270" s="17"/>
      <c r="GN270" s="17"/>
      <c r="GO270" s="17"/>
      <c r="GP270" s="17"/>
      <c r="GQ270" s="17"/>
      <c r="GR270" s="17"/>
      <c r="GS270" s="17"/>
      <c r="GT270" s="17"/>
      <c r="GU270" s="17"/>
      <c r="GV270" s="17"/>
      <c r="GW270" s="17"/>
      <c r="GX270" s="17"/>
      <c r="GY270" s="17"/>
      <c r="GZ270" s="17"/>
      <c r="HA270" s="17"/>
    </row>
    <row r="271" spans="1:209" x14ac:dyDescent="0.25">
      <c r="A271" s="37">
        <v>43147</v>
      </c>
      <c r="B271" s="160" t="s">
        <v>1277</v>
      </c>
      <c r="C271" s="24">
        <v>722</v>
      </c>
      <c r="D271" s="24">
        <v>717</v>
      </c>
      <c r="E271" s="22" t="s">
        <v>1278</v>
      </c>
      <c r="F271" s="16"/>
      <c r="G271" s="22" t="s">
        <v>1079</v>
      </c>
      <c r="H271" s="17"/>
      <c r="I271" s="35">
        <v>214108</v>
      </c>
      <c r="J271" s="35">
        <v>214108</v>
      </c>
      <c r="K271" s="35">
        <f t="shared" si="2"/>
        <v>0</v>
      </c>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c r="ED271" s="17"/>
      <c r="EE271" s="17"/>
      <c r="EF271" s="17"/>
      <c r="EG271" s="17"/>
      <c r="EH271" s="17"/>
      <c r="EI271" s="17"/>
      <c r="EJ271" s="17"/>
      <c r="EK271" s="17"/>
      <c r="EL271" s="17"/>
      <c r="EM271" s="17"/>
      <c r="EN271" s="17"/>
      <c r="EO271" s="17"/>
      <c r="EP271" s="17"/>
      <c r="EQ271" s="17"/>
      <c r="ER271" s="17"/>
      <c r="ES271" s="17"/>
      <c r="ET271" s="17"/>
      <c r="EU271" s="17"/>
      <c r="EV271" s="17"/>
      <c r="EW271" s="17"/>
      <c r="EX271" s="17"/>
      <c r="EY271" s="17"/>
      <c r="EZ271" s="17"/>
      <c r="FA271" s="17"/>
      <c r="FB271" s="17"/>
      <c r="FC271" s="17"/>
      <c r="FD271" s="17"/>
      <c r="FE271" s="17"/>
      <c r="FF271" s="17"/>
      <c r="FG271" s="17"/>
      <c r="FH271" s="17"/>
      <c r="FI271" s="17"/>
      <c r="FJ271" s="17"/>
      <c r="FK271" s="17"/>
      <c r="FL271" s="17"/>
      <c r="FM271" s="17"/>
      <c r="FN271" s="17"/>
      <c r="FO271" s="17"/>
      <c r="FP271" s="17"/>
      <c r="FQ271" s="17"/>
      <c r="FR271" s="17"/>
      <c r="FS271" s="17"/>
      <c r="FT271" s="17"/>
      <c r="FU271" s="17"/>
      <c r="FV271" s="17"/>
      <c r="FW271" s="17"/>
      <c r="FX271" s="17"/>
      <c r="FY271" s="17"/>
      <c r="FZ271" s="17"/>
      <c r="GA271" s="17"/>
      <c r="GB271" s="17"/>
      <c r="GC271" s="17"/>
      <c r="GD271" s="17"/>
      <c r="GE271" s="17"/>
      <c r="GF271" s="17"/>
      <c r="GG271" s="17"/>
      <c r="GH271" s="17"/>
      <c r="GI271" s="17"/>
      <c r="GJ271" s="17"/>
      <c r="GK271" s="17"/>
      <c r="GL271" s="17"/>
      <c r="GM271" s="17"/>
      <c r="GN271" s="17"/>
      <c r="GO271" s="17"/>
      <c r="GP271" s="17"/>
      <c r="GQ271" s="17"/>
      <c r="GR271" s="17"/>
      <c r="GS271" s="17"/>
      <c r="GT271" s="17"/>
      <c r="GU271" s="17"/>
      <c r="GV271" s="17"/>
      <c r="GW271" s="17"/>
      <c r="GX271" s="17"/>
      <c r="GY271" s="17"/>
      <c r="GZ271" s="17"/>
      <c r="HA271" s="17"/>
    </row>
    <row r="272" spans="1:209" x14ac:dyDescent="0.25">
      <c r="A272" s="37">
        <v>43166</v>
      </c>
      <c r="B272" s="10" t="s">
        <v>1295</v>
      </c>
      <c r="C272" s="24">
        <v>737</v>
      </c>
      <c r="D272" s="24">
        <v>749</v>
      </c>
      <c r="E272" s="22" t="s">
        <v>1296</v>
      </c>
      <c r="F272" s="16"/>
      <c r="G272" s="22" t="s">
        <v>1079</v>
      </c>
      <c r="H272" s="17"/>
      <c r="I272" s="35">
        <v>48811263</v>
      </c>
      <c r="J272" s="35">
        <v>48811263</v>
      </c>
      <c r="K272" s="35">
        <f t="shared" si="2"/>
        <v>0</v>
      </c>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c r="ED272" s="17"/>
      <c r="EE272" s="17"/>
      <c r="EF272" s="17"/>
      <c r="EG272" s="17"/>
      <c r="EH272" s="17"/>
      <c r="EI272" s="17"/>
      <c r="EJ272" s="17"/>
      <c r="EK272" s="17"/>
      <c r="EL272" s="17"/>
      <c r="EM272" s="17"/>
      <c r="EN272" s="17"/>
      <c r="EO272" s="17"/>
      <c r="EP272" s="17"/>
      <c r="EQ272" s="17"/>
      <c r="ER272" s="17"/>
      <c r="ES272" s="17"/>
      <c r="ET272" s="17"/>
      <c r="EU272" s="17"/>
      <c r="EV272" s="17"/>
      <c r="EW272" s="17"/>
      <c r="EX272" s="17"/>
      <c r="EY272" s="17"/>
      <c r="EZ272" s="17"/>
      <c r="FA272" s="17"/>
      <c r="FB272" s="17"/>
      <c r="FC272" s="17"/>
      <c r="FD272" s="17"/>
      <c r="FE272" s="17"/>
      <c r="FF272" s="17"/>
      <c r="FG272" s="17"/>
      <c r="FH272" s="17"/>
      <c r="FI272" s="17"/>
      <c r="FJ272" s="17"/>
      <c r="FK272" s="17"/>
      <c r="FL272" s="17"/>
      <c r="FM272" s="17"/>
      <c r="FN272" s="17"/>
      <c r="FO272" s="17"/>
      <c r="FP272" s="17"/>
      <c r="FQ272" s="17"/>
      <c r="FR272" s="17"/>
      <c r="FS272" s="17"/>
      <c r="FT272" s="17"/>
      <c r="FU272" s="17"/>
      <c r="FV272" s="17"/>
      <c r="FW272" s="17"/>
      <c r="FX272" s="17"/>
      <c r="FY272" s="17"/>
      <c r="FZ272" s="17"/>
      <c r="GA272" s="17"/>
      <c r="GB272" s="17"/>
      <c r="GC272" s="17"/>
      <c r="GD272" s="17"/>
      <c r="GE272" s="17"/>
      <c r="GF272" s="17"/>
      <c r="GG272" s="17"/>
      <c r="GH272" s="17"/>
      <c r="GI272" s="17"/>
      <c r="GJ272" s="17"/>
      <c r="GK272" s="17"/>
      <c r="GL272" s="17"/>
      <c r="GM272" s="17"/>
      <c r="GN272" s="17"/>
      <c r="GO272" s="17"/>
      <c r="GP272" s="17"/>
      <c r="GQ272" s="17"/>
      <c r="GR272" s="17"/>
      <c r="GS272" s="17"/>
      <c r="GT272" s="17"/>
      <c r="GU272" s="17"/>
      <c r="GV272" s="17"/>
      <c r="GW272" s="17"/>
      <c r="GX272" s="17"/>
      <c r="GY272" s="17"/>
      <c r="GZ272" s="17"/>
      <c r="HA272" s="17"/>
    </row>
    <row r="273" spans="1:209" x14ac:dyDescent="0.25">
      <c r="A273" s="37">
        <v>43174</v>
      </c>
      <c r="B273" s="10" t="s">
        <v>1308</v>
      </c>
      <c r="C273" s="24">
        <v>748</v>
      </c>
      <c r="D273" s="24">
        <v>757</v>
      </c>
      <c r="E273" s="22" t="s">
        <v>1309</v>
      </c>
      <c r="F273" s="16"/>
      <c r="G273" s="22" t="s">
        <v>1079</v>
      </c>
      <c r="H273" s="17"/>
      <c r="I273" s="35">
        <v>134748652</v>
      </c>
      <c r="J273" s="35">
        <v>134748652</v>
      </c>
      <c r="K273" s="35">
        <f t="shared" si="2"/>
        <v>0</v>
      </c>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c r="DX273" s="17"/>
      <c r="DY273" s="17"/>
      <c r="DZ273" s="17"/>
      <c r="EA273" s="17"/>
      <c r="EB273" s="17"/>
      <c r="EC273" s="17"/>
      <c r="ED273" s="17"/>
      <c r="EE273" s="17"/>
      <c r="EF273" s="17"/>
      <c r="EG273" s="17"/>
      <c r="EH273" s="17"/>
      <c r="EI273" s="17"/>
      <c r="EJ273" s="17"/>
      <c r="EK273" s="17"/>
      <c r="EL273" s="17"/>
      <c r="EM273" s="17"/>
      <c r="EN273" s="17"/>
      <c r="EO273" s="17"/>
      <c r="EP273" s="17"/>
      <c r="EQ273" s="17"/>
      <c r="ER273" s="17"/>
      <c r="ES273" s="17"/>
      <c r="ET273" s="17"/>
      <c r="EU273" s="17"/>
      <c r="EV273" s="17"/>
      <c r="EW273" s="17"/>
      <c r="EX273" s="17"/>
      <c r="EY273" s="17"/>
      <c r="EZ273" s="17"/>
      <c r="FA273" s="17"/>
      <c r="FB273" s="17"/>
      <c r="FC273" s="17"/>
      <c r="FD273" s="17"/>
      <c r="FE273" s="17"/>
      <c r="FF273" s="17"/>
      <c r="FG273" s="17"/>
      <c r="FH273" s="17"/>
      <c r="FI273" s="17"/>
      <c r="FJ273" s="17"/>
      <c r="FK273" s="17"/>
      <c r="FL273" s="17"/>
      <c r="FM273" s="17"/>
      <c r="FN273" s="17"/>
      <c r="FO273" s="17"/>
      <c r="FP273" s="17"/>
      <c r="FQ273" s="17"/>
      <c r="FR273" s="17"/>
      <c r="FS273" s="17"/>
      <c r="FT273" s="17"/>
      <c r="FU273" s="17"/>
      <c r="FV273" s="17"/>
      <c r="FW273" s="17"/>
      <c r="FX273" s="17"/>
      <c r="FY273" s="17"/>
      <c r="FZ273" s="17"/>
      <c r="GA273" s="17"/>
      <c r="GB273" s="17"/>
      <c r="GC273" s="17"/>
      <c r="GD273" s="17"/>
      <c r="GE273" s="17"/>
      <c r="GF273" s="17"/>
      <c r="GG273" s="17"/>
      <c r="GH273" s="17"/>
      <c r="GI273" s="17"/>
      <c r="GJ273" s="17"/>
      <c r="GK273" s="17"/>
      <c r="GL273" s="17"/>
      <c r="GM273" s="17"/>
      <c r="GN273" s="17"/>
      <c r="GO273" s="17"/>
      <c r="GP273" s="17"/>
      <c r="GQ273" s="17"/>
      <c r="GR273" s="17"/>
      <c r="GS273" s="17"/>
      <c r="GT273" s="17"/>
      <c r="GU273" s="17"/>
      <c r="GV273" s="17"/>
      <c r="GW273" s="17"/>
      <c r="GX273" s="17"/>
      <c r="GY273" s="17"/>
      <c r="GZ273" s="17"/>
      <c r="HA273" s="17"/>
    </row>
    <row r="274" spans="1:209" x14ac:dyDescent="0.25">
      <c r="A274" s="37">
        <v>43186</v>
      </c>
      <c r="B274" s="10" t="s">
        <v>1312</v>
      </c>
      <c r="C274" s="24">
        <v>754</v>
      </c>
      <c r="D274" s="24">
        <v>773</v>
      </c>
      <c r="E274" s="22" t="s">
        <v>1310</v>
      </c>
      <c r="F274" s="16"/>
      <c r="G274" s="22" t="s">
        <v>1310</v>
      </c>
      <c r="H274" s="17"/>
      <c r="I274" s="35">
        <v>11160000</v>
      </c>
      <c r="J274" s="35">
        <v>11160000</v>
      </c>
      <c r="K274" s="35">
        <f t="shared" si="2"/>
        <v>0</v>
      </c>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c r="DX274" s="17"/>
      <c r="DY274" s="17"/>
      <c r="DZ274" s="17"/>
      <c r="EA274" s="17"/>
      <c r="EB274" s="17"/>
      <c r="EC274" s="17"/>
      <c r="ED274" s="17"/>
      <c r="EE274" s="17"/>
      <c r="EF274" s="17"/>
      <c r="EG274" s="17"/>
      <c r="EH274" s="17"/>
      <c r="EI274" s="17"/>
      <c r="EJ274" s="17"/>
      <c r="EK274" s="17"/>
      <c r="EL274" s="17"/>
      <c r="EM274" s="17"/>
      <c r="EN274" s="17"/>
      <c r="EO274" s="17"/>
      <c r="EP274" s="17"/>
      <c r="EQ274" s="17"/>
      <c r="ER274" s="17"/>
      <c r="ES274" s="17"/>
      <c r="ET274" s="17"/>
      <c r="EU274" s="17"/>
      <c r="EV274" s="17"/>
      <c r="EW274" s="17"/>
      <c r="EX274" s="17"/>
      <c r="EY274" s="17"/>
      <c r="EZ274" s="17"/>
      <c r="FA274" s="17"/>
      <c r="FB274" s="17"/>
      <c r="FC274" s="17"/>
      <c r="FD274" s="17"/>
      <c r="FE274" s="17"/>
      <c r="FF274" s="17"/>
      <c r="FG274" s="17"/>
      <c r="FH274" s="17"/>
      <c r="FI274" s="17"/>
      <c r="FJ274" s="17"/>
      <c r="FK274" s="17"/>
      <c r="FL274" s="17"/>
      <c r="FM274" s="17"/>
      <c r="FN274" s="17"/>
      <c r="FO274" s="17"/>
      <c r="FP274" s="17"/>
      <c r="FQ274" s="17"/>
      <c r="FR274" s="17"/>
      <c r="FS274" s="17"/>
      <c r="FT274" s="17"/>
      <c r="FU274" s="17"/>
      <c r="FV274" s="17"/>
      <c r="FW274" s="17"/>
      <c r="FX274" s="17"/>
      <c r="FY274" s="17"/>
      <c r="FZ274" s="17"/>
      <c r="GA274" s="17"/>
      <c r="GB274" s="17"/>
      <c r="GC274" s="17"/>
      <c r="GD274" s="17"/>
      <c r="GE274" s="17"/>
      <c r="GF274" s="17"/>
      <c r="GG274" s="17"/>
      <c r="GH274" s="17"/>
      <c r="GI274" s="17"/>
      <c r="GJ274" s="17"/>
      <c r="GK274" s="17"/>
      <c r="GL274" s="17"/>
      <c r="GM274" s="17"/>
      <c r="GN274" s="17"/>
      <c r="GO274" s="17"/>
      <c r="GP274" s="17"/>
      <c r="GQ274" s="17"/>
      <c r="GR274" s="17"/>
      <c r="GS274" s="17"/>
      <c r="GT274" s="17"/>
      <c r="GU274" s="17"/>
      <c r="GV274" s="17"/>
      <c r="GW274" s="17"/>
      <c r="GX274" s="17"/>
      <c r="GY274" s="17"/>
      <c r="GZ274" s="17"/>
      <c r="HA274" s="17"/>
    </row>
    <row r="275" spans="1:209" x14ac:dyDescent="0.25">
      <c r="A275" s="37">
        <v>43201</v>
      </c>
      <c r="B275" s="10" t="s">
        <v>1323</v>
      </c>
      <c r="C275" s="24">
        <v>763</v>
      </c>
      <c r="D275" s="24">
        <v>786</v>
      </c>
      <c r="E275" s="22" t="s">
        <v>1324</v>
      </c>
      <c r="F275" s="16"/>
      <c r="G275" s="22" t="s">
        <v>1079</v>
      </c>
      <c r="H275" s="17"/>
      <c r="I275" s="35">
        <v>48254786</v>
      </c>
      <c r="J275" s="35">
        <v>48254786</v>
      </c>
      <c r="K275" s="35">
        <f t="shared" si="2"/>
        <v>0</v>
      </c>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c r="DX275" s="17"/>
      <c r="DY275" s="17"/>
      <c r="DZ275" s="17"/>
      <c r="EA275" s="17"/>
      <c r="EB275" s="17"/>
      <c r="EC275" s="17"/>
      <c r="ED275" s="17"/>
      <c r="EE275" s="17"/>
      <c r="EF275" s="17"/>
      <c r="EG275" s="17"/>
      <c r="EH275" s="17"/>
      <c r="EI275" s="17"/>
      <c r="EJ275" s="17"/>
      <c r="EK275" s="17"/>
      <c r="EL275" s="17"/>
      <c r="EM275" s="17"/>
      <c r="EN275" s="17"/>
      <c r="EO275" s="17"/>
      <c r="EP275" s="17"/>
      <c r="EQ275" s="17"/>
      <c r="ER275" s="17"/>
      <c r="ES275" s="17"/>
      <c r="ET275" s="17"/>
      <c r="EU275" s="17"/>
      <c r="EV275" s="17"/>
      <c r="EW275" s="17"/>
      <c r="EX275" s="17"/>
      <c r="EY275" s="17"/>
      <c r="EZ275" s="17"/>
      <c r="FA275" s="17"/>
      <c r="FB275" s="17"/>
      <c r="FC275" s="17"/>
      <c r="FD275" s="17"/>
      <c r="FE275" s="17"/>
      <c r="FF275" s="17"/>
      <c r="FG275" s="17"/>
      <c r="FH275" s="17"/>
      <c r="FI275" s="17"/>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17"/>
      <c r="GY275" s="17"/>
      <c r="GZ275" s="17"/>
      <c r="HA275" s="17"/>
    </row>
    <row r="276" spans="1:209" x14ac:dyDescent="0.25">
      <c r="A276" s="37">
        <v>43207</v>
      </c>
      <c r="B276" s="10" t="s">
        <v>1328</v>
      </c>
      <c r="C276" s="24">
        <v>767</v>
      </c>
      <c r="D276" s="24">
        <v>795</v>
      </c>
      <c r="E276" s="22" t="s">
        <v>1329</v>
      </c>
      <c r="F276" s="16"/>
      <c r="G276" s="22" t="s">
        <v>1079</v>
      </c>
      <c r="H276" s="17"/>
      <c r="I276" s="35">
        <v>145927333</v>
      </c>
      <c r="J276" s="35">
        <v>145927333</v>
      </c>
      <c r="K276" s="35">
        <f t="shared" si="2"/>
        <v>0</v>
      </c>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7"/>
      <c r="EV276" s="17"/>
      <c r="EW276" s="17"/>
      <c r="EX276" s="17"/>
      <c r="EY276" s="17"/>
      <c r="EZ276" s="17"/>
      <c r="FA276" s="17"/>
      <c r="FB276" s="17"/>
      <c r="FC276" s="17"/>
      <c r="FD276" s="17"/>
      <c r="FE276" s="17"/>
      <c r="FF276" s="17"/>
      <c r="FG276" s="17"/>
      <c r="FH276" s="17"/>
      <c r="FI276" s="17"/>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17"/>
      <c r="GY276" s="17"/>
      <c r="GZ276" s="17"/>
      <c r="HA276" s="17"/>
    </row>
    <row r="277" spans="1:209" x14ac:dyDescent="0.25">
      <c r="A277" s="37">
        <v>43210</v>
      </c>
      <c r="B277" s="10" t="s">
        <v>1330</v>
      </c>
      <c r="C277" s="24">
        <v>769</v>
      </c>
      <c r="D277" s="24">
        <v>802</v>
      </c>
      <c r="E277" s="22" t="s">
        <v>1331</v>
      </c>
      <c r="F277" s="16"/>
      <c r="G277" s="22" t="s">
        <v>1332</v>
      </c>
      <c r="H277" s="17"/>
      <c r="I277" s="35">
        <v>8000000</v>
      </c>
      <c r="J277" s="35">
        <v>7733334</v>
      </c>
      <c r="K277" s="35">
        <f t="shared" si="2"/>
        <v>266666</v>
      </c>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c r="DX277" s="17"/>
      <c r="DY277" s="17"/>
      <c r="DZ277" s="17"/>
      <c r="EA277" s="17"/>
      <c r="EB277" s="17"/>
      <c r="EC277" s="17"/>
      <c r="ED277" s="17"/>
      <c r="EE277" s="17"/>
      <c r="EF277" s="17"/>
      <c r="EG277" s="17"/>
      <c r="EH277" s="17"/>
      <c r="EI277" s="17"/>
      <c r="EJ277" s="17"/>
      <c r="EK277" s="17"/>
      <c r="EL277" s="17"/>
      <c r="EM277" s="17"/>
      <c r="EN277" s="17"/>
      <c r="EO277" s="17"/>
      <c r="EP277" s="17"/>
      <c r="EQ277" s="17"/>
      <c r="ER277" s="17"/>
      <c r="ES277" s="17"/>
      <c r="ET277" s="17"/>
      <c r="EU277" s="17"/>
      <c r="EV277" s="17"/>
      <c r="EW277" s="17"/>
      <c r="EX277" s="17"/>
      <c r="EY277" s="17"/>
      <c r="EZ277" s="17"/>
      <c r="FA277" s="17"/>
      <c r="FB277" s="17"/>
      <c r="FC277" s="17"/>
      <c r="FD277" s="17"/>
      <c r="FE277" s="17"/>
      <c r="FF277" s="17"/>
      <c r="FG277" s="17"/>
      <c r="FH277" s="17"/>
      <c r="FI277" s="17"/>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17"/>
      <c r="GY277" s="17"/>
      <c r="GZ277" s="17"/>
      <c r="HA277" s="17"/>
    </row>
    <row r="278" spans="1:209" x14ac:dyDescent="0.25">
      <c r="A278" s="37">
        <v>43228</v>
      </c>
      <c r="B278" s="10" t="s">
        <v>1343</v>
      </c>
      <c r="C278" s="24">
        <v>775</v>
      </c>
      <c r="D278" s="24">
        <v>820</v>
      </c>
      <c r="E278" s="22" t="s">
        <v>1345</v>
      </c>
      <c r="F278" s="16"/>
      <c r="G278" s="22" t="s">
        <v>1347</v>
      </c>
      <c r="H278" s="17"/>
      <c r="I278" s="35">
        <v>101618000</v>
      </c>
      <c r="J278" s="35">
        <v>90313000</v>
      </c>
      <c r="K278" s="35">
        <f t="shared" si="2"/>
        <v>11305000</v>
      </c>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c r="DX278" s="17"/>
      <c r="DY278" s="17"/>
      <c r="DZ278" s="17"/>
      <c r="EA278" s="17"/>
      <c r="EB278" s="17"/>
      <c r="EC278" s="17"/>
      <c r="ED278" s="17"/>
      <c r="EE278" s="17"/>
      <c r="EF278" s="17"/>
      <c r="EG278" s="17"/>
      <c r="EH278" s="17"/>
      <c r="EI278" s="17"/>
      <c r="EJ278" s="17"/>
      <c r="EK278" s="17"/>
      <c r="EL278" s="17"/>
      <c r="EM278" s="17"/>
      <c r="EN278" s="17"/>
      <c r="EO278" s="17"/>
      <c r="EP278" s="17"/>
      <c r="EQ278" s="17"/>
      <c r="ER278" s="17"/>
      <c r="ES278" s="17"/>
      <c r="ET278" s="17"/>
      <c r="EU278" s="17"/>
      <c r="EV278" s="17"/>
      <c r="EW278" s="17"/>
      <c r="EX278" s="17"/>
      <c r="EY278" s="17"/>
      <c r="EZ278" s="17"/>
      <c r="FA278" s="17"/>
      <c r="FB278" s="17"/>
      <c r="FC278" s="17"/>
      <c r="FD278" s="17"/>
      <c r="FE278" s="17"/>
      <c r="FF278" s="17"/>
      <c r="FG278" s="17"/>
      <c r="FH278" s="17"/>
      <c r="FI278" s="17"/>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17"/>
      <c r="GY278" s="17"/>
      <c r="GZ278" s="17"/>
      <c r="HA278" s="17"/>
    </row>
    <row r="279" spans="1:209" x14ac:dyDescent="0.25">
      <c r="A279" s="37">
        <v>43229</v>
      </c>
      <c r="B279" s="10" t="s">
        <v>1344</v>
      </c>
      <c r="C279" s="24">
        <v>778</v>
      </c>
      <c r="D279" s="24">
        <v>822</v>
      </c>
      <c r="E279" s="22" t="s">
        <v>1346</v>
      </c>
      <c r="F279" s="16"/>
      <c r="G279" s="22" t="s">
        <v>1079</v>
      </c>
      <c r="H279" s="17"/>
      <c r="I279" s="35">
        <v>42655610</v>
      </c>
      <c r="J279" s="35">
        <v>42655610</v>
      </c>
      <c r="K279" s="35">
        <f t="shared" si="2"/>
        <v>0</v>
      </c>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17"/>
      <c r="GY279" s="17"/>
      <c r="GZ279" s="17"/>
      <c r="HA279" s="17"/>
    </row>
    <row r="280" spans="1:209" x14ac:dyDescent="0.25">
      <c r="A280" s="37">
        <v>43241</v>
      </c>
      <c r="B280" s="10" t="s">
        <v>1355</v>
      </c>
      <c r="C280" s="24">
        <v>785</v>
      </c>
      <c r="D280" s="24">
        <v>835</v>
      </c>
      <c r="E280" s="22" t="s">
        <v>1356</v>
      </c>
      <c r="F280" s="16"/>
      <c r="G280" s="22" t="s">
        <v>1079</v>
      </c>
      <c r="H280" s="17"/>
      <c r="I280" s="35">
        <v>132683853</v>
      </c>
      <c r="J280" s="35">
        <v>132683853</v>
      </c>
      <c r="K280" s="35">
        <f t="shared" si="2"/>
        <v>0</v>
      </c>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17"/>
      <c r="GY280" s="17"/>
      <c r="GZ280" s="17"/>
      <c r="HA280" s="17"/>
    </row>
    <row r="281" spans="1:209" x14ac:dyDescent="0.25">
      <c r="A281" s="37">
        <v>43249</v>
      </c>
      <c r="B281" s="10" t="s">
        <v>1367</v>
      </c>
      <c r="C281" s="24">
        <v>791</v>
      </c>
      <c r="D281" s="24">
        <v>842</v>
      </c>
      <c r="E281" s="22" t="s">
        <v>1362</v>
      </c>
      <c r="F281" s="16"/>
      <c r="G281" s="22" t="s">
        <v>1363</v>
      </c>
      <c r="H281" s="17"/>
      <c r="I281" s="35">
        <v>598714497</v>
      </c>
      <c r="J281" s="35">
        <v>0</v>
      </c>
      <c r="K281" s="35">
        <f t="shared" si="2"/>
        <v>598714497</v>
      </c>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17"/>
      <c r="GY281" s="17"/>
      <c r="GZ281" s="17"/>
      <c r="HA281" s="17"/>
    </row>
    <row r="282" spans="1:209" x14ac:dyDescent="0.25">
      <c r="A282" s="37">
        <v>43259</v>
      </c>
      <c r="B282" s="10" t="s">
        <v>1371</v>
      </c>
      <c r="C282" s="24">
        <v>806</v>
      </c>
      <c r="D282" s="24">
        <v>856</v>
      </c>
      <c r="E282" s="22" t="s">
        <v>1372</v>
      </c>
      <c r="F282" s="16"/>
      <c r="G282" s="22" t="s">
        <v>1079</v>
      </c>
      <c r="H282" s="17"/>
      <c r="I282" s="35">
        <v>41961332</v>
      </c>
      <c r="J282" s="35">
        <v>41961332</v>
      </c>
      <c r="K282" s="35">
        <f t="shared" si="2"/>
        <v>0</v>
      </c>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c r="DX282" s="17"/>
      <c r="DY282" s="17"/>
      <c r="DZ282" s="17"/>
      <c r="EA282" s="17"/>
      <c r="EB282" s="17"/>
      <c r="EC282" s="17"/>
      <c r="ED282" s="17"/>
      <c r="EE282" s="17"/>
      <c r="EF282" s="17"/>
      <c r="EG282" s="17"/>
      <c r="EH282" s="17"/>
      <c r="EI282" s="17"/>
      <c r="EJ282" s="17"/>
      <c r="EK282" s="17"/>
      <c r="EL282" s="17"/>
      <c r="EM282" s="17"/>
      <c r="EN282" s="17"/>
      <c r="EO282" s="17"/>
      <c r="EP282" s="17"/>
      <c r="EQ282" s="17"/>
      <c r="ER282" s="17"/>
      <c r="ES282" s="17"/>
      <c r="ET282" s="17"/>
      <c r="EU282" s="17"/>
      <c r="EV282" s="17"/>
      <c r="EW282" s="17"/>
      <c r="EX282" s="17"/>
      <c r="EY282" s="17"/>
      <c r="EZ282" s="17"/>
      <c r="FA282" s="17"/>
      <c r="FB282" s="17"/>
      <c r="FC282" s="17"/>
      <c r="FD282" s="17"/>
      <c r="FE282" s="17"/>
      <c r="FF282" s="17"/>
      <c r="FG282" s="17"/>
      <c r="FH282" s="17"/>
      <c r="FI282" s="17"/>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17"/>
      <c r="GY282" s="17"/>
      <c r="GZ282" s="17"/>
      <c r="HA282" s="17"/>
    </row>
    <row r="283" spans="1:209" x14ac:dyDescent="0.25">
      <c r="A283" s="37">
        <v>43259</v>
      </c>
      <c r="B283" s="10" t="s">
        <v>1375</v>
      </c>
      <c r="C283" s="24">
        <v>810</v>
      </c>
      <c r="D283" s="24">
        <v>868</v>
      </c>
      <c r="E283" s="22" t="s">
        <v>1377</v>
      </c>
      <c r="F283" s="16"/>
      <c r="G283" s="22" t="s">
        <v>1079</v>
      </c>
      <c r="H283" s="17"/>
      <c r="I283" s="35">
        <v>304336950</v>
      </c>
      <c r="J283" s="35">
        <v>304336950</v>
      </c>
      <c r="K283" s="35">
        <f t="shared" si="2"/>
        <v>0</v>
      </c>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c r="DX283" s="17"/>
      <c r="DY283" s="17"/>
      <c r="DZ283" s="17"/>
      <c r="EA283" s="17"/>
      <c r="EB283" s="17"/>
      <c r="EC283" s="17"/>
      <c r="ED283" s="17"/>
      <c r="EE283" s="17"/>
      <c r="EF283" s="17"/>
      <c r="EG283" s="17"/>
      <c r="EH283" s="17"/>
      <c r="EI283" s="17"/>
      <c r="EJ283" s="17"/>
      <c r="EK283" s="17"/>
      <c r="EL283" s="17"/>
      <c r="EM283" s="17"/>
      <c r="EN283" s="17"/>
      <c r="EO283" s="17"/>
      <c r="EP283" s="17"/>
      <c r="EQ283" s="17"/>
      <c r="ER283" s="17"/>
      <c r="ES283" s="17"/>
      <c r="ET283" s="17"/>
      <c r="EU283" s="17"/>
      <c r="EV283" s="17"/>
      <c r="EW283" s="17"/>
      <c r="EX283" s="17"/>
      <c r="EY283" s="17"/>
      <c r="EZ283" s="17"/>
      <c r="FA283" s="17"/>
      <c r="FB283" s="17"/>
      <c r="FC283" s="17"/>
      <c r="FD283" s="17"/>
      <c r="FE283" s="17"/>
      <c r="FF283" s="17"/>
      <c r="FG283" s="17"/>
      <c r="FH283" s="17"/>
      <c r="FI283" s="17"/>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17"/>
      <c r="GY283" s="17"/>
      <c r="GZ283" s="17"/>
      <c r="HA283" s="17"/>
    </row>
    <row r="284" spans="1:209" x14ac:dyDescent="0.25">
      <c r="A284" s="37">
        <v>43265</v>
      </c>
      <c r="B284" s="10" t="s">
        <v>1376</v>
      </c>
      <c r="C284" s="24">
        <v>812</v>
      </c>
      <c r="D284" s="24">
        <v>869</v>
      </c>
      <c r="E284" s="22" t="s">
        <v>1378</v>
      </c>
      <c r="F284" s="16"/>
      <c r="G284" s="22" t="s">
        <v>1379</v>
      </c>
      <c r="H284" s="17"/>
      <c r="I284" s="35">
        <v>40000000</v>
      </c>
      <c r="J284" s="35">
        <v>822350</v>
      </c>
      <c r="K284" s="35">
        <f t="shared" si="2"/>
        <v>39177650</v>
      </c>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c r="DX284" s="17"/>
      <c r="DY284" s="17"/>
      <c r="DZ284" s="17"/>
      <c r="EA284" s="17"/>
      <c r="EB284" s="17"/>
      <c r="EC284" s="17"/>
      <c r="ED284" s="17"/>
      <c r="EE284" s="17"/>
      <c r="EF284" s="17"/>
      <c r="EG284" s="17"/>
      <c r="EH284" s="17"/>
      <c r="EI284" s="17"/>
      <c r="EJ284" s="17"/>
      <c r="EK284" s="17"/>
      <c r="EL284" s="17"/>
      <c r="EM284" s="17"/>
      <c r="EN284" s="17"/>
      <c r="EO284" s="17"/>
      <c r="EP284" s="17"/>
      <c r="EQ284" s="17"/>
      <c r="ER284" s="17"/>
      <c r="ES284" s="17"/>
      <c r="ET284" s="17"/>
      <c r="EU284" s="17"/>
      <c r="EV284" s="17"/>
      <c r="EW284" s="17"/>
      <c r="EX284" s="17"/>
      <c r="EY284" s="17"/>
      <c r="EZ284" s="17"/>
      <c r="FA284" s="17"/>
      <c r="FB284" s="17"/>
      <c r="FC284" s="17"/>
      <c r="FD284" s="17"/>
      <c r="FE284" s="17"/>
      <c r="FF284" s="17"/>
      <c r="FG284" s="17"/>
      <c r="FH284" s="17"/>
      <c r="FI284" s="17"/>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17"/>
      <c r="GY284" s="17"/>
      <c r="GZ284" s="17"/>
      <c r="HA284" s="17"/>
    </row>
    <row r="285" spans="1:209" x14ac:dyDescent="0.25">
      <c r="A285" s="37">
        <v>43266</v>
      </c>
      <c r="B285" s="10" t="s">
        <v>1391</v>
      </c>
      <c r="C285" s="24">
        <v>804</v>
      </c>
      <c r="D285" s="24">
        <v>873</v>
      </c>
      <c r="E285" s="22" t="s">
        <v>1392</v>
      </c>
      <c r="F285" s="16"/>
      <c r="G285" s="22" t="s">
        <v>1084</v>
      </c>
      <c r="H285" s="17"/>
      <c r="I285" s="35">
        <v>17500000</v>
      </c>
      <c r="J285" s="35">
        <v>17500000</v>
      </c>
      <c r="K285" s="35">
        <f t="shared" si="2"/>
        <v>0</v>
      </c>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c r="DX285" s="17"/>
      <c r="DY285" s="17"/>
      <c r="DZ285" s="17"/>
      <c r="EA285" s="17"/>
      <c r="EB285" s="17"/>
      <c r="EC285" s="17"/>
      <c r="ED285" s="17"/>
      <c r="EE285" s="17"/>
      <c r="EF285" s="17"/>
      <c r="EG285" s="17"/>
      <c r="EH285" s="17"/>
      <c r="EI285" s="17"/>
      <c r="EJ285" s="17"/>
      <c r="EK285" s="17"/>
      <c r="EL285" s="17"/>
      <c r="EM285" s="17"/>
      <c r="EN285" s="17"/>
      <c r="EO285" s="17"/>
      <c r="EP285" s="17"/>
      <c r="EQ285" s="17"/>
      <c r="ER285" s="17"/>
      <c r="ES285" s="17"/>
      <c r="ET285" s="17"/>
      <c r="EU285" s="17"/>
      <c r="EV285" s="17"/>
      <c r="EW285" s="17"/>
      <c r="EX285" s="17"/>
      <c r="EY285" s="17"/>
      <c r="EZ285" s="17"/>
      <c r="FA285" s="17"/>
      <c r="FB285" s="17"/>
      <c r="FC285" s="17"/>
      <c r="FD285" s="17"/>
      <c r="FE285" s="17"/>
      <c r="FF285" s="17"/>
      <c r="FG285" s="17"/>
      <c r="FH285" s="17"/>
      <c r="FI285" s="17"/>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17"/>
      <c r="GY285" s="17"/>
      <c r="GZ285" s="17"/>
      <c r="HA285" s="17"/>
    </row>
    <row r="286" spans="1:209" x14ac:dyDescent="0.25">
      <c r="A286" s="37">
        <v>43266</v>
      </c>
      <c r="B286" s="10" t="s">
        <v>1312</v>
      </c>
      <c r="C286" s="24">
        <v>814</v>
      </c>
      <c r="D286" s="24">
        <v>874</v>
      </c>
      <c r="E286" s="22" t="s">
        <v>1373</v>
      </c>
      <c r="F286" s="16"/>
      <c r="G286" s="22" t="s">
        <v>838</v>
      </c>
      <c r="H286" s="17"/>
      <c r="I286" s="35">
        <v>34424000</v>
      </c>
      <c r="J286" s="35">
        <v>32350000</v>
      </c>
      <c r="K286" s="35">
        <f t="shared" si="2"/>
        <v>2074000</v>
      </c>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17"/>
      <c r="GY286" s="17"/>
      <c r="GZ286" s="17"/>
      <c r="HA286" s="17"/>
    </row>
    <row r="287" spans="1:209" x14ac:dyDescent="0.25">
      <c r="A287" s="37">
        <v>43272</v>
      </c>
      <c r="B287" s="10" t="s">
        <v>1388</v>
      </c>
      <c r="C287" s="24">
        <v>662</v>
      </c>
      <c r="D287" s="24">
        <v>887</v>
      </c>
      <c r="E287" s="22" t="s">
        <v>1389</v>
      </c>
      <c r="F287" s="16"/>
      <c r="G287" s="22" t="s">
        <v>1390</v>
      </c>
      <c r="H287" s="17"/>
      <c r="I287" s="35">
        <v>29899667</v>
      </c>
      <c r="J287" s="35">
        <v>10858300</v>
      </c>
      <c r="K287" s="35">
        <f t="shared" si="2"/>
        <v>19041367</v>
      </c>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17"/>
      <c r="GY287" s="17"/>
      <c r="GZ287" s="17"/>
      <c r="HA287" s="17"/>
    </row>
    <row r="288" spans="1:209" x14ac:dyDescent="0.25">
      <c r="A288" s="37">
        <v>43276</v>
      </c>
      <c r="B288" s="10" t="s">
        <v>1396</v>
      </c>
      <c r="C288" s="24">
        <v>825</v>
      </c>
      <c r="D288" s="24">
        <v>895</v>
      </c>
      <c r="E288" s="22" t="s">
        <v>1398</v>
      </c>
      <c r="F288" s="16"/>
      <c r="G288" s="22" t="s">
        <v>1134</v>
      </c>
      <c r="H288" s="17"/>
      <c r="I288" s="35">
        <v>7009000</v>
      </c>
      <c r="J288" s="35">
        <v>7009000</v>
      </c>
      <c r="K288" s="35">
        <f t="shared" si="2"/>
        <v>0</v>
      </c>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17"/>
      <c r="GY288" s="17"/>
      <c r="GZ288" s="17"/>
      <c r="HA288" s="17"/>
    </row>
    <row r="289" spans="1:209" x14ac:dyDescent="0.25">
      <c r="A289" s="37">
        <v>43277</v>
      </c>
      <c r="B289" s="10" t="s">
        <v>1397</v>
      </c>
      <c r="C289" s="24">
        <v>820</v>
      </c>
      <c r="D289" s="24">
        <v>896</v>
      </c>
      <c r="E289" s="22" t="s">
        <v>1399</v>
      </c>
      <c r="F289" s="16"/>
      <c r="G289" s="22" t="s">
        <v>1183</v>
      </c>
      <c r="H289" s="17"/>
      <c r="I289" s="35">
        <v>12637500</v>
      </c>
      <c r="J289" s="35">
        <v>9773000</v>
      </c>
      <c r="K289" s="35">
        <f t="shared" si="2"/>
        <v>2864500</v>
      </c>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17"/>
      <c r="GY289" s="17"/>
      <c r="GZ289" s="17"/>
      <c r="HA289" s="17"/>
    </row>
    <row r="290" spans="1:209" x14ac:dyDescent="0.25">
      <c r="A290" s="37">
        <v>43279</v>
      </c>
      <c r="B290" s="10" t="s">
        <v>1400</v>
      </c>
      <c r="C290" s="24">
        <v>826</v>
      </c>
      <c r="D290" s="24">
        <v>897</v>
      </c>
      <c r="E290" s="22" t="s">
        <v>1404</v>
      </c>
      <c r="F290" s="16"/>
      <c r="G290" s="22" t="s">
        <v>1137</v>
      </c>
      <c r="H290" s="17"/>
      <c r="I290" s="35">
        <v>9442000</v>
      </c>
      <c r="J290" s="35">
        <v>9442000</v>
      </c>
      <c r="K290" s="35">
        <f t="shared" si="2"/>
        <v>0</v>
      </c>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17"/>
      <c r="GY290" s="17"/>
      <c r="GZ290" s="17"/>
      <c r="HA290" s="17"/>
    </row>
    <row r="291" spans="1:209" x14ac:dyDescent="0.25">
      <c r="A291" s="37">
        <v>43280</v>
      </c>
      <c r="B291" s="10" t="s">
        <v>1401</v>
      </c>
      <c r="C291" s="24">
        <v>821</v>
      </c>
      <c r="D291" s="24">
        <v>898</v>
      </c>
      <c r="E291" s="22" t="s">
        <v>1405</v>
      </c>
      <c r="F291" s="16"/>
      <c r="G291" s="22" t="s">
        <v>1185</v>
      </c>
      <c r="H291" s="17"/>
      <c r="I291" s="35">
        <v>5250000</v>
      </c>
      <c r="J291" s="35">
        <v>4270000</v>
      </c>
      <c r="K291" s="35">
        <f t="shared" si="2"/>
        <v>980000</v>
      </c>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17"/>
      <c r="GY291" s="17"/>
      <c r="GZ291" s="17"/>
      <c r="HA291" s="17"/>
    </row>
    <row r="292" spans="1:209" x14ac:dyDescent="0.25">
      <c r="A292" s="37">
        <v>43280</v>
      </c>
      <c r="B292" s="10" t="s">
        <v>1402</v>
      </c>
      <c r="C292" s="24">
        <v>828</v>
      </c>
      <c r="D292" s="24">
        <v>899</v>
      </c>
      <c r="E292" s="22" t="s">
        <v>1406</v>
      </c>
      <c r="F292" s="16"/>
      <c r="G292" s="22" t="s">
        <v>1197</v>
      </c>
      <c r="H292" s="17"/>
      <c r="I292" s="35">
        <v>12000000</v>
      </c>
      <c r="J292" s="35">
        <v>12000000</v>
      </c>
      <c r="K292" s="35">
        <f t="shared" si="2"/>
        <v>0</v>
      </c>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17"/>
      <c r="GY292" s="17"/>
      <c r="GZ292" s="17"/>
      <c r="HA292" s="17"/>
    </row>
    <row r="293" spans="1:209" x14ac:dyDescent="0.25">
      <c r="A293" s="37">
        <v>43280</v>
      </c>
      <c r="B293" s="10" t="s">
        <v>1403</v>
      </c>
      <c r="C293" s="24">
        <v>827</v>
      </c>
      <c r="D293" s="24">
        <v>900</v>
      </c>
      <c r="E293" s="22" t="s">
        <v>1407</v>
      </c>
      <c r="F293" s="16"/>
      <c r="G293" s="22" t="s">
        <v>1200</v>
      </c>
      <c r="H293" s="17"/>
      <c r="I293" s="35">
        <v>9000000</v>
      </c>
      <c r="J293" s="35">
        <v>9000000</v>
      </c>
      <c r="K293" s="35">
        <f t="shared" si="2"/>
        <v>0</v>
      </c>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17"/>
      <c r="GY293" s="17"/>
      <c r="GZ293" s="17"/>
      <c r="HA293" s="17"/>
    </row>
    <row r="294" spans="1:209" x14ac:dyDescent="0.25">
      <c r="A294" s="37">
        <v>43292</v>
      </c>
      <c r="B294" s="10" t="s">
        <v>1417</v>
      </c>
      <c r="C294" s="24">
        <v>835</v>
      </c>
      <c r="D294" s="24">
        <v>912</v>
      </c>
      <c r="E294" s="22" t="s">
        <v>1418</v>
      </c>
      <c r="F294" s="16"/>
      <c r="G294" s="22" t="s">
        <v>1079</v>
      </c>
      <c r="H294" s="17"/>
      <c r="I294" s="35">
        <v>55524775</v>
      </c>
      <c r="J294" s="35">
        <v>55524775</v>
      </c>
      <c r="K294" s="35">
        <f t="shared" si="2"/>
        <v>0</v>
      </c>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17"/>
      <c r="GY294" s="17"/>
      <c r="GZ294" s="17"/>
      <c r="HA294" s="17"/>
    </row>
    <row r="295" spans="1:209" x14ac:dyDescent="0.25">
      <c r="A295" s="37">
        <v>43299</v>
      </c>
      <c r="B295" s="10" t="s">
        <v>1424</v>
      </c>
      <c r="C295" s="24">
        <v>841</v>
      </c>
      <c r="D295" s="24">
        <v>924</v>
      </c>
      <c r="E295" s="22" t="s">
        <v>1426</v>
      </c>
      <c r="F295" s="16"/>
      <c r="G295" s="22" t="s">
        <v>1079</v>
      </c>
      <c r="H295" s="17"/>
      <c r="I295" s="35">
        <v>145197051</v>
      </c>
      <c r="J295" s="35">
        <v>145197051</v>
      </c>
      <c r="K295" s="35">
        <f t="shared" si="2"/>
        <v>0</v>
      </c>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17"/>
      <c r="GY295" s="17"/>
      <c r="GZ295" s="17"/>
      <c r="HA295" s="17"/>
    </row>
    <row r="296" spans="1:209" x14ac:dyDescent="0.25">
      <c r="A296" s="37">
        <v>43299</v>
      </c>
      <c r="B296" s="10" t="s">
        <v>1425</v>
      </c>
      <c r="C296" s="24">
        <v>842</v>
      </c>
      <c r="D296" s="24">
        <v>926</v>
      </c>
      <c r="E296" s="22" t="s">
        <v>1427</v>
      </c>
      <c r="F296" s="16"/>
      <c r="G296" s="22" t="s">
        <v>1079</v>
      </c>
      <c r="H296" s="17"/>
      <c r="I296" s="35">
        <v>2605190</v>
      </c>
      <c r="J296" s="35">
        <v>2605190</v>
      </c>
      <c r="K296" s="35">
        <f t="shared" si="2"/>
        <v>0</v>
      </c>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17"/>
      <c r="GY296" s="17"/>
      <c r="GZ296" s="17"/>
      <c r="HA296" s="17"/>
    </row>
    <row r="297" spans="1:209" x14ac:dyDescent="0.25">
      <c r="A297" s="37">
        <v>43308</v>
      </c>
      <c r="B297" s="10" t="s">
        <v>1440</v>
      </c>
      <c r="C297" s="24">
        <v>781</v>
      </c>
      <c r="D297" s="24">
        <v>950</v>
      </c>
      <c r="E297" s="22" t="s">
        <v>1350</v>
      </c>
      <c r="F297" s="16"/>
      <c r="G297" s="22" t="s">
        <v>1302</v>
      </c>
      <c r="H297" s="17"/>
      <c r="I297" s="35">
        <v>998839675</v>
      </c>
      <c r="J297" s="35">
        <v>0</v>
      </c>
      <c r="K297" s="35">
        <f t="shared" si="2"/>
        <v>998839675</v>
      </c>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17"/>
      <c r="GY297" s="17"/>
      <c r="GZ297" s="17"/>
      <c r="HA297" s="17"/>
    </row>
    <row r="298" spans="1:209" x14ac:dyDescent="0.25">
      <c r="A298" s="37">
        <v>43311</v>
      </c>
      <c r="B298" s="10" t="s">
        <v>1312</v>
      </c>
      <c r="C298" s="24">
        <v>851</v>
      </c>
      <c r="D298" s="24">
        <v>953</v>
      </c>
      <c r="E298" s="22" t="s">
        <v>1436</v>
      </c>
      <c r="F298" s="16"/>
      <c r="G298" s="22" t="s">
        <v>838</v>
      </c>
      <c r="H298" s="17"/>
      <c r="I298" s="35">
        <v>9576000</v>
      </c>
      <c r="J298" s="35">
        <v>0</v>
      </c>
      <c r="K298" s="35">
        <f t="shared" si="2"/>
        <v>9576000</v>
      </c>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17"/>
      <c r="GY298" s="17"/>
      <c r="GZ298" s="17"/>
      <c r="HA298" s="17"/>
    </row>
    <row r="299" spans="1:209" x14ac:dyDescent="0.25">
      <c r="A299" s="37">
        <v>43314</v>
      </c>
      <c r="B299" s="10" t="s">
        <v>1451</v>
      </c>
      <c r="C299" s="24">
        <v>855</v>
      </c>
      <c r="D299" s="24">
        <v>960</v>
      </c>
      <c r="E299" s="22" t="s">
        <v>1452</v>
      </c>
      <c r="F299" s="16"/>
      <c r="G299" s="22" t="s">
        <v>1453</v>
      </c>
      <c r="H299" s="17"/>
      <c r="I299" s="35">
        <v>32810000</v>
      </c>
      <c r="J299" s="35">
        <v>6124533</v>
      </c>
      <c r="K299" s="35">
        <f t="shared" si="2"/>
        <v>26685467</v>
      </c>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17"/>
      <c r="GY299" s="17"/>
      <c r="GZ299" s="17"/>
      <c r="HA299" s="17"/>
    </row>
    <row r="300" spans="1:209" x14ac:dyDescent="0.25">
      <c r="A300" s="37">
        <v>43322</v>
      </c>
      <c r="B300" s="10" t="s">
        <v>1454</v>
      </c>
      <c r="C300" s="24">
        <v>793</v>
      </c>
      <c r="D300" s="24">
        <v>984</v>
      </c>
      <c r="E300" s="22" t="s">
        <v>1359</v>
      </c>
      <c r="F300" s="16"/>
      <c r="G300" s="22" t="s">
        <v>1458</v>
      </c>
      <c r="H300" s="17"/>
      <c r="I300" s="35">
        <v>700000000</v>
      </c>
      <c r="J300" s="35">
        <v>0</v>
      </c>
      <c r="K300" s="35">
        <f t="shared" si="2"/>
        <v>700000000</v>
      </c>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17"/>
      <c r="GY300" s="17"/>
      <c r="GZ300" s="17"/>
      <c r="HA300" s="17"/>
    </row>
    <row r="301" spans="1:209" x14ac:dyDescent="0.25">
      <c r="A301" s="37">
        <v>43322</v>
      </c>
      <c r="B301" s="10" t="s">
        <v>1460</v>
      </c>
      <c r="C301" s="24">
        <v>864</v>
      </c>
      <c r="D301" s="24">
        <v>986</v>
      </c>
      <c r="E301" s="22" t="s">
        <v>1461</v>
      </c>
      <c r="F301" s="16"/>
      <c r="G301" s="22" t="s">
        <v>1079</v>
      </c>
      <c r="H301" s="17"/>
      <c r="I301" s="35">
        <v>44198524</v>
      </c>
      <c r="J301" s="35">
        <v>44198524</v>
      </c>
      <c r="K301" s="35">
        <f t="shared" si="2"/>
        <v>0</v>
      </c>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c r="DX301" s="17"/>
      <c r="DY301" s="17"/>
      <c r="DZ301" s="17"/>
      <c r="EA301" s="17"/>
      <c r="EB301" s="17"/>
      <c r="EC301" s="17"/>
      <c r="ED301" s="17"/>
      <c r="EE301" s="17"/>
      <c r="EF301" s="17"/>
      <c r="EG301" s="17"/>
      <c r="EH301" s="17"/>
      <c r="EI301" s="17"/>
      <c r="EJ301" s="17"/>
      <c r="EK301" s="17"/>
      <c r="EL301" s="17"/>
      <c r="EM301" s="17"/>
      <c r="EN301" s="17"/>
      <c r="EO301" s="17"/>
      <c r="EP301" s="17"/>
      <c r="EQ301" s="17"/>
      <c r="ER301" s="17"/>
      <c r="ES301" s="17"/>
      <c r="ET301" s="17"/>
      <c r="EU301" s="17"/>
      <c r="EV301" s="17"/>
      <c r="EW301" s="17"/>
      <c r="EX301" s="17"/>
      <c r="EY301" s="17"/>
      <c r="EZ301" s="17"/>
      <c r="FA301" s="17"/>
      <c r="FB301" s="17"/>
      <c r="FC301" s="17"/>
      <c r="FD301" s="17"/>
      <c r="FE301" s="17"/>
      <c r="FF301" s="17"/>
      <c r="FG301" s="17"/>
      <c r="FH301" s="17"/>
      <c r="FI301" s="17"/>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17"/>
      <c r="GY301" s="17"/>
      <c r="GZ301" s="17"/>
      <c r="HA301" s="17"/>
    </row>
    <row r="302" spans="1:209" x14ac:dyDescent="0.25">
      <c r="A302" s="37">
        <v>43328</v>
      </c>
      <c r="B302" s="10" t="s">
        <v>1456</v>
      </c>
      <c r="C302" s="24">
        <v>794</v>
      </c>
      <c r="D302" s="24">
        <v>999</v>
      </c>
      <c r="E302" s="22" t="s">
        <v>1361</v>
      </c>
      <c r="F302" s="16"/>
      <c r="G302" s="22" t="s">
        <v>838</v>
      </c>
      <c r="H302" s="17"/>
      <c r="I302" s="35">
        <v>236000010</v>
      </c>
      <c r="J302" s="35">
        <v>0</v>
      </c>
      <c r="K302" s="35">
        <f t="shared" si="2"/>
        <v>236000010</v>
      </c>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17"/>
      <c r="EE302" s="17"/>
      <c r="EF302" s="17"/>
      <c r="EG302" s="17"/>
      <c r="EH302" s="17"/>
      <c r="EI302" s="17"/>
      <c r="EJ302" s="17"/>
      <c r="EK302" s="17"/>
      <c r="EL302" s="17"/>
      <c r="EM302" s="17"/>
      <c r="EN302" s="17"/>
      <c r="EO302" s="17"/>
      <c r="EP302" s="17"/>
      <c r="EQ302" s="17"/>
      <c r="ER302" s="17"/>
      <c r="ES302" s="17"/>
      <c r="ET302" s="17"/>
      <c r="EU302" s="17"/>
      <c r="EV302" s="17"/>
      <c r="EW302" s="17"/>
      <c r="EX302" s="17"/>
      <c r="EY302" s="17"/>
      <c r="EZ302" s="17"/>
      <c r="FA302" s="17"/>
      <c r="FB302" s="17"/>
      <c r="FC302" s="17"/>
      <c r="FD302" s="17"/>
      <c r="FE302" s="17"/>
      <c r="FF302" s="17"/>
      <c r="FG302" s="17"/>
      <c r="FH302" s="17"/>
      <c r="FI302" s="17"/>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17"/>
      <c r="GY302" s="17"/>
      <c r="GZ302" s="17"/>
      <c r="HA302" s="17"/>
    </row>
    <row r="303" spans="1:209" x14ac:dyDescent="0.25">
      <c r="A303" s="37">
        <v>43334</v>
      </c>
      <c r="B303" s="10" t="s">
        <v>1469</v>
      </c>
      <c r="C303" s="24">
        <v>876</v>
      </c>
      <c r="D303" s="24">
        <v>1015</v>
      </c>
      <c r="E303" s="22" t="s">
        <v>1471</v>
      </c>
      <c r="F303" s="16"/>
      <c r="G303" s="22" t="s">
        <v>1079</v>
      </c>
      <c r="H303" s="17"/>
      <c r="I303" s="35">
        <v>137599464</v>
      </c>
      <c r="J303" s="35">
        <v>137599464</v>
      </c>
      <c r="K303" s="35">
        <f t="shared" si="2"/>
        <v>0</v>
      </c>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c r="DX303" s="17"/>
      <c r="DY303" s="17"/>
      <c r="DZ303" s="17"/>
      <c r="EA303" s="17"/>
      <c r="EB303" s="17"/>
      <c r="EC303" s="17"/>
      <c r="ED303" s="17"/>
      <c r="EE303" s="17"/>
      <c r="EF303" s="17"/>
      <c r="EG303" s="17"/>
      <c r="EH303" s="17"/>
      <c r="EI303" s="17"/>
      <c r="EJ303" s="17"/>
      <c r="EK303" s="17"/>
      <c r="EL303" s="17"/>
      <c r="EM303" s="17"/>
      <c r="EN303" s="17"/>
      <c r="EO303" s="17"/>
      <c r="EP303" s="17"/>
      <c r="EQ303" s="17"/>
      <c r="ER303" s="17"/>
      <c r="ES303" s="17"/>
      <c r="ET303" s="17"/>
      <c r="EU303" s="17"/>
      <c r="EV303" s="17"/>
      <c r="EW303" s="17"/>
      <c r="EX303" s="17"/>
      <c r="EY303" s="17"/>
      <c r="EZ303" s="17"/>
      <c r="FA303" s="17"/>
      <c r="FB303" s="17"/>
      <c r="FC303" s="17"/>
      <c r="FD303" s="17"/>
      <c r="FE303" s="17"/>
      <c r="FF303" s="17"/>
      <c r="FG303" s="17"/>
      <c r="FH303" s="17"/>
      <c r="FI303" s="17"/>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17"/>
      <c r="GY303" s="17"/>
      <c r="GZ303" s="17"/>
      <c r="HA303" s="17"/>
    </row>
    <row r="304" spans="1:209" x14ac:dyDescent="0.25">
      <c r="A304" s="37">
        <v>43334</v>
      </c>
      <c r="B304" s="10" t="s">
        <v>1468</v>
      </c>
      <c r="C304" s="24">
        <v>877</v>
      </c>
      <c r="D304" s="24">
        <v>1016</v>
      </c>
      <c r="E304" s="22" t="s">
        <v>1472</v>
      </c>
      <c r="F304" s="16"/>
      <c r="G304" s="22" t="s">
        <v>1079</v>
      </c>
      <c r="H304" s="17"/>
      <c r="I304" s="35">
        <v>3996737</v>
      </c>
      <c r="J304" s="35">
        <v>3996737</v>
      </c>
      <c r="K304" s="35">
        <f t="shared" si="2"/>
        <v>0</v>
      </c>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7"/>
      <c r="DZ304" s="17"/>
      <c r="EA304" s="17"/>
      <c r="EB304" s="17"/>
      <c r="EC304" s="17"/>
      <c r="ED304" s="17"/>
      <c r="EE304" s="17"/>
      <c r="EF304" s="17"/>
      <c r="EG304" s="17"/>
      <c r="EH304" s="17"/>
      <c r="EI304" s="17"/>
      <c r="EJ304" s="17"/>
      <c r="EK304" s="17"/>
      <c r="EL304" s="17"/>
      <c r="EM304" s="17"/>
      <c r="EN304" s="17"/>
      <c r="EO304" s="17"/>
      <c r="EP304" s="17"/>
      <c r="EQ304" s="17"/>
      <c r="ER304" s="17"/>
      <c r="ES304" s="17"/>
      <c r="ET304" s="17"/>
      <c r="EU304" s="17"/>
      <c r="EV304" s="17"/>
      <c r="EW304" s="17"/>
      <c r="EX304" s="17"/>
      <c r="EY304" s="17"/>
      <c r="EZ304" s="17"/>
      <c r="FA304" s="17"/>
      <c r="FB304" s="17"/>
      <c r="FC304" s="17"/>
      <c r="FD304" s="17"/>
      <c r="FE304" s="17"/>
      <c r="FF304" s="17"/>
      <c r="FG304" s="17"/>
      <c r="FH304" s="17"/>
      <c r="FI304" s="17"/>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17"/>
      <c r="GY304" s="17"/>
      <c r="GZ304" s="17"/>
      <c r="HA304" s="17"/>
    </row>
    <row r="305" spans="1:209" x14ac:dyDescent="0.25">
      <c r="A305" s="37">
        <v>43334</v>
      </c>
      <c r="B305" s="10" t="s">
        <v>1470</v>
      </c>
      <c r="C305" s="24">
        <v>867</v>
      </c>
      <c r="D305" s="24">
        <v>1021</v>
      </c>
      <c r="E305" s="22" t="s">
        <v>1473</v>
      </c>
      <c r="F305" s="16"/>
      <c r="G305" s="22" t="s">
        <v>1347</v>
      </c>
      <c r="H305" s="17"/>
      <c r="I305" s="35">
        <v>73904000</v>
      </c>
      <c r="J305" s="35">
        <v>0</v>
      </c>
      <c r="K305" s="35">
        <f t="shared" si="2"/>
        <v>73904000</v>
      </c>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c r="FD305" s="17"/>
      <c r="FE305" s="17"/>
      <c r="FF305" s="17"/>
      <c r="FG305" s="17"/>
      <c r="FH305" s="17"/>
      <c r="FI305" s="17"/>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17"/>
      <c r="GY305" s="17"/>
      <c r="GZ305" s="17"/>
      <c r="HA305" s="17"/>
    </row>
    <row r="306" spans="1:209" x14ac:dyDescent="0.25">
      <c r="A306" s="37">
        <v>43343</v>
      </c>
      <c r="B306" s="10" t="s">
        <v>1482</v>
      </c>
      <c r="C306" s="24">
        <v>899</v>
      </c>
      <c r="D306" s="24">
        <v>1035</v>
      </c>
      <c r="E306" s="22" t="s">
        <v>1483</v>
      </c>
      <c r="F306" s="16"/>
      <c r="G306" s="22" t="s">
        <v>1505</v>
      </c>
      <c r="H306" s="17"/>
      <c r="I306" s="35">
        <v>19996000</v>
      </c>
      <c r="J306" s="35">
        <v>0</v>
      </c>
      <c r="K306" s="35">
        <f t="shared" si="2"/>
        <v>19996000</v>
      </c>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7"/>
      <c r="EV306" s="17"/>
      <c r="EW306" s="17"/>
      <c r="EX306" s="17"/>
      <c r="EY306" s="17"/>
      <c r="EZ306" s="17"/>
      <c r="FA306" s="17"/>
      <c r="FB306" s="17"/>
      <c r="FC306" s="17"/>
      <c r="FD306" s="17"/>
      <c r="FE306" s="17"/>
      <c r="FF306" s="17"/>
      <c r="FG306" s="17"/>
      <c r="FH306" s="17"/>
      <c r="FI306" s="17"/>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c r="GN306" s="17"/>
      <c r="GO306" s="17"/>
      <c r="GP306" s="17"/>
      <c r="GQ306" s="17"/>
      <c r="GR306" s="17"/>
      <c r="GS306" s="17"/>
      <c r="GT306" s="17"/>
      <c r="GU306" s="17"/>
      <c r="GV306" s="17"/>
      <c r="GW306" s="17"/>
      <c r="GX306" s="17"/>
      <c r="GY306" s="17"/>
      <c r="GZ306" s="17"/>
      <c r="HA306" s="17"/>
    </row>
    <row r="307" spans="1:209" x14ac:dyDescent="0.25">
      <c r="A307" s="37">
        <v>43343</v>
      </c>
      <c r="B307" s="10" t="s">
        <v>1501</v>
      </c>
      <c r="C307" s="24">
        <v>888</v>
      </c>
      <c r="D307" s="24">
        <v>1037</v>
      </c>
      <c r="E307" s="22" t="s">
        <v>1502</v>
      </c>
      <c r="F307" s="16"/>
      <c r="G307" s="22" t="s">
        <v>1059</v>
      </c>
      <c r="H307" s="17"/>
      <c r="I307" s="35">
        <v>36913800</v>
      </c>
      <c r="J307" s="35">
        <v>0</v>
      </c>
      <c r="K307" s="35">
        <f t="shared" si="2"/>
        <v>36913800</v>
      </c>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c r="DX307" s="17"/>
      <c r="DY307" s="17"/>
      <c r="DZ307" s="17"/>
      <c r="EA307" s="17"/>
      <c r="EB307" s="17"/>
      <c r="EC307" s="17"/>
      <c r="ED307" s="17"/>
      <c r="EE307" s="17"/>
      <c r="EF307" s="17"/>
      <c r="EG307" s="17"/>
      <c r="EH307" s="17"/>
      <c r="EI307" s="17"/>
      <c r="EJ307" s="17"/>
      <c r="EK307" s="17"/>
      <c r="EL307" s="17"/>
      <c r="EM307" s="17"/>
      <c r="EN307" s="17"/>
      <c r="EO307" s="17"/>
      <c r="EP307" s="17"/>
      <c r="EQ307" s="17"/>
      <c r="ER307" s="17"/>
      <c r="ES307" s="17"/>
      <c r="ET307" s="17"/>
      <c r="EU307" s="17"/>
      <c r="EV307" s="17"/>
      <c r="EW307" s="17"/>
      <c r="EX307" s="17"/>
      <c r="EY307" s="17"/>
      <c r="EZ307" s="17"/>
      <c r="FA307" s="17"/>
      <c r="FB307" s="17"/>
      <c r="FC307" s="17"/>
      <c r="FD307" s="17"/>
      <c r="FE307" s="17"/>
      <c r="FF307" s="17"/>
      <c r="FG307" s="17"/>
      <c r="FH307" s="17"/>
      <c r="FI307" s="17"/>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17"/>
      <c r="GY307" s="17"/>
      <c r="GZ307" s="17"/>
      <c r="HA307" s="17"/>
    </row>
    <row r="308" spans="1:209" x14ac:dyDescent="0.25">
      <c r="A308" s="37">
        <v>43343</v>
      </c>
      <c r="B308" s="10" t="s">
        <v>343</v>
      </c>
      <c r="C308" s="24">
        <v>889</v>
      </c>
      <c r="D308" s="24">
        <v>1038</v>
      </c>
      <c r="E308" s="22" t="s">
        <v>1503</v>
      </c>
      <c r="F308" s="16"/>
      <c r="G308" s="22" t="s">
        <v>385</v>
      </c>
      <c r="H308" s="17"/>
      <c r="I308" s="35">
        <v>36973333</v>
      </c>
      <c r="J308" s="35">
        <v>0</v>
      </c>
      <c r="K308" s="35">
        <f t="shared" si="2"/>
        <v>36973333</v>
      </c>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c r="DX308" s="17"/>
      <c r="DY308" s="17"/>
      <c r="DZ308" s="17"/>
      <c r="EA308" s="17"/>
      <c r="EB308" s="17"/>
      <c r="EC308" s="17"/>
      <c r="ED308" s="17"/>
      <c r="EE308" s="17"/>
      <c r="EF308" s="17"/>
      <c r="EG308" s="17"/>
      <c r="EH308" s="17"/>
      <c r="EI308" s="17"/>
      <c r="EJ308" s="17"/>
      <c r="EK308" s="17"/>
      <c r="EL308" s="17"/>
      <c r="EM308" s="17"/>
      <c r="EN308" s="17"/>
      <c r="EO308" s="17"/>
      <c r="EP308" s="17"/>
      <c r="EQ308" s="17"/>
      <c r="ER308" s="17"/>
      <c r="ES308" s="17"/>
      <c r="ET308" s="17"/>
      <c r="EU308" s="17"/>
      <c r="EV308" s="17"/>
      <c r="EW308" s="17"/>
      <c r="EX308" s="17"/>
      <c r="EY308" s="17"/>
      <c r="EZ308" s="17"/>
      <c r="FA308" s="17"/>
      <c r="FB308" s="17"/>
      <c r="FC308" s="17"/>
      <c r="FD308" s="17"/>
      <c r="FE308" s="17"/>
      <c r="FF308" s="17"/>
      <c r="FG308" s="17"/>
      <c r="FH308" s="17"/>
      <c r="FI308" s="17"/>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17"/>
      <c r="GY308" s="17"/>
      <c r="GZ308" s="17"/>
      <c r="HA308" s="17"/>
    </row>
    <row r="309" spans="1:209" x14ac:dyDescent="0.25">
      <c r="A309" s="37">
        <v>43343</v>
      </c>
      <c r="B309" s="10" t="s">
        <v>342</v>
      </c>
      <c r="C309" s="24">
        <v>890</v>
      </c>
      <c r="D309" s="24">
        <v>1039</v>
      </c>
      <c r="E309" s="22" t="s">
        <v>1504</v>
      </c>
      <c r="F309" s="16"/>
      <c r="G309" s="22" t="s">
        <v>384</v>
      </c>
      <c r="H309" s="17"/>
      <c r="I309" s="35">
        <v>36973333</v>
      </c>
      <c r="J309" s="35">
        <v>0</v>
      </c>
      <c r="K309" s="35">
        <f t="shared" si="2"/>
        <v>36973333</v>
      </c>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17"/>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c r="FD309" s="17"/>
      <c r="FE309" s="17"/>
      <c r="FF309" s="17"/>
      <c r="FG309" s="17"/>
      <c r="FH309" s="17"/>
      <c r="FI309" s="17"/>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17"/>
      <c r="GY309" s="17"/>
      <c r="GZ309" s="17"/>
      <c r="HA309" s="17"/>
    </row>
    <row r="310" spans="1:209" x14ac:dyDescent="0.25">
      <c r="A310" s="37">
        <v>43346</v>
      </c>
      <c r="B310" s="10" t="s">
        <v>366</v>
      </c>
      <c r="C310" s="24">
        <v>897</v>
      </c>
      <c r="D310" s="24">
        <v>1055</v>
      </c>
      <c r="E310" s="22" t="s">
        <v>1791</v>
      </c>
      <c r="F310" s="16"/>
      <c r="G310" s="22" t="s">
        <v>408</v>
      </c>
      <c r="H310" s="17"/>
      <c r="I310" s="35">
        <v>22873333</v>
      </c>
      <c r="J310" s="35">
        <v>0</v>
      </c>
      <c r="K310" s="35">
        <f t="shared" si="2"/>
        <v>22873333</v>
      </c>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c r="DX310" s="17"/>
      <c r="DY310" s="17"/>
      <c r="DZ310" s="17"/>
      <c r="EA310" s="17"/>
      <c r="EB310" s="17"/>
      <c r="EC310" s="17"/>
      <c r="ED310" s="17"/>
      <c r="EE310" s="17"/>
      <c r="EF310" s="17"/>
      <c r="EG310" s="17"/>
      <c r="EH310" s="17"/>
      <c r="EI310" s="17"/>
      <c r="EJ310" s="17"/>
      <c r="EK310" s="17"/>
      <c r="EL310" s="17"/>
      <c r="EM310" s="17"/>
      <c r="EN310" s="17"/>
      <c r="EO310" s="17"/>
      <c r="EP310" s="17"/>
      <c r="EQ310" s="17"/>
      <c r="ER310" s="17"/>
      <c r="ES310" s="17"/>
      <c r="ET310" s="17"/>
      <c r="EU310" s="17"/>
      <c r="EV310" s="17"/>
      <c r="EW310" s="17"/>
      <c r="EX310" s="17"/>
      <c r="EY310" s="17"/>
      <c r="EZ310" s="17"/>
      <c r="FA310" s="17"/>
      <c r="FB310" s="17"/>
      <c r="FC310" s="17"/>
      <c r="FD310" s="17"/>
      <c r="FE310" s="17"/>
      <c r="FF310" s="17"/>
      <c r="FG310" s="17"/>
      <c r="FH310" s="17"/>
      <c r="FI310" s="17"/>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17"/>
      <c r="GY310" s="17"/>
      <c r="GZ310" s="17"/>
      <c r="HA310" s="17"/>
    </row>
    <row r="311" spans="1:209" x14ac:dyDescent="0.25">
      <c r="A311" s="37">
        <v>43346</v>
      </c>
      <c r="B311" s="10" t="s">
        <v>1741</v>
      </c>
      <c r="C311" s="24">
        <v>871</v>
      </c>
      <c r="D311" s="24">
        <v>1058</v>
      </c>
      <c r="E311" s="22" t="s">
        <v>1474</v>
      </c>
      <c r="F311" s="16"/>
      <c r="G311" s="22" t="s">
        <v>1847</v>
      </c>
      <c r="H311" s="17"/>
      <c r="I311" s="35">
        <v>28000000</v>
      </c>
      <c r="J311" s="35">
        <v>0</v>
      </c>
      <c r="K311" s="35">
        <f t="shared" si="2"/>
        <v>28000000</v>
      </c>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17"/>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c r="FD311" s="17"/>
      <c r="FE311" s="17"/>
      <c r="FF311" s="17"/>
      <c r="FG311" s="17"/>
      <c r="FH311" s="17"/>
      <c r="FI311" s="17"/>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17"/>
      <c r="GY311" s="17"/>
      <c r="GZ311" s="17"/>
      <c r="HA311" s="17"/>
    </row>
    <row r="312" spans="1:209" x14ac:dyDescent="0.25">
      <c r="A312" s="37">
        <v>43349</v>
      </c>
      <c r="B312" s="10" t="s">
        <v>169</v>
      </c>
      <c r="C312" s="24">
        <v>957</v>
      </c>
      <c r="D312" s="24">
        <v>1081</v>
      </c>
      <c r="E312" s="22" t="s">
        <v>1792</v>
      </c>
      <c r="F312" s="16"/>
      <c r="G312" s="22" t="s">
        <v>1079</v>
      </c>
      <c r="H312" s="17"/>
      <c r="I312" s="35">
        <v>39412437</v>
      </c>
      <c r="J312" s="35">
        <v>39412437</v>
      </c>
      <c r="K312" s="35">
        <f t="shared" si="2"/>
        <v>0</v>
      </c>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c r="DX312" s="17"/>
      <c r="DY312" s="17"/>
      <c r="DZ312" s="17"/>
      <c r="EA312" s="17"/>
      <c r="EB312" s="17"/>
      <c r="EC312" s="17"/>
      <c r="ED312" s="17"/>
      <c r="EE312" s="17"/>
      <c r="EF312" s="17"/>
      <c r="EG312" s="17"/>
      <c r="EH312" s="17"/>
      <c r="EI312" s="17"/>
      <c r="EJ312" s="17"/>
      <c r="EK312" s="17"/>
      <c r="EL312" s="17"/>
      <c r="EM312" s="17"/>
      <c r="EN312" s="17"/>
      <c r="EO312" s="17"/>
      <c r="EP312" s="17"/>
      <c r="EQ312" s="17"/>
      <c r="ER312" s="17"/>
      <c r="ES312" s="17"/>
      <c r="ET312" s="17"/>
      <c r="EU312" s="17"/>
      <c r="EV312" s="17"/>
      <c r="EW312" s="17"/>
      <c r="EX312" s="17"/>
      <c r="EY312" s="17"/>
      <c r="EZ312" s="17"/>
      <c r="FA312" s="17"/>
      <c r="FB312" s="17"/>
      <c r="FC312" s="17"/>
      <c r="FD312" s="17"/>
      <c r="FE312" s="17"/>
      <c r="FF312" s="17"/>
      <c r="FG312" s="17"/>
      <c r="FH312" s="17"/>
      <c r="FI312" s="17"/>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17"/>
      <c r="GY312" s="17"/>
      <c r="GZ312" s="17"/>
      <c r="HA312" s="17"/>
    </row>
    <row r="313" spans="1:209" x14ac:dyDescent="0.25">
      <c r="A313" s="37">
        <v>43350</v>
      </c>
      <c r="B313" s="10" t="s">
        <v>363</v>
      </c>
      <c r="C313" s="24">
        <v>1037</v>
      </c>
      <c r="D313" s="24">
        <v>1104</v>
      </c>
      <c r="E313" s="22" t="s">
        <v>1793</v>
      </c>
      <c r="F313" s="16"/>
      <c r="G313" s="22" t="s">
        <v>405</v>
      </c>
      <c r="H313" s="17"/>
      <c r="I313" s="35">
        <v>18700000</v>
      </c>
      <c r="J313" s="35">
        <v>0</v>
      </c>
      <c r="K313" s="35">
        <f t="shared" si="2"/>
        <v>18700000</v>
      </c>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c r="DX313" s="17"/>
      <c r="DY313" s="17"/>
      <c r="DZ313" s="17"/>
      <c r="EA313" s="17"/>
      <c r="EB313" s="17"/>
      <c r="EC313" s="17"/>
      <c r="ED313" s="17"/>
      <c r="EE313" s="17"/>
      <c r="EF313" s="17"/>
      <c r="EG313" s="17"/>
      <c r="EH313" s="17"/>
      <c r="EI313" s="17"/>
      <c r="EJ313" s="17"/>
      <c r="EK313" s="17"/>
      <c r="EL313" s="17"/>
      <c r="EM313" s="17"/>
      <c r="EN313" s="17"/>
      <c r="EO313" s="17"/>
      <c r="EP313" s="17"/>
      <c r="EQ313" s="17"/>
      <c r="ER313" s="17"/>
      <c r="ES313" s="17"/>
      <c r="ET313" s="17"/>
      <c r="EU313" s="17"/>
      <c r="EV313" s="17"/>
      <c r="EW313" s="17"/>
      <c r="EX313" s="17"/>
      <c r="EY313" s="17"/>
      <c r="EZ313" s="17"/>
      <c r="FA313" s="17"/>
      <c r="FB313" s="17"/>
      <c r="FC313" s="17"/>
      <c r="FD313" s="17"/>
      <c r="FE313" s="17"/>
      <c r="FF313" s="17"/>
      <c r="FG313" s="17"/>
      <c r="FH313" s="17"/>
      <c r="FI313" s="17"/>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17"/>
      <c r="GY313" s="17"/>
      <c r="GZ313" s="17"/>
      <c r="HA313" s="17"/>
    </row>
    <row r="314" spans="1:209" x14ac:dyDescent="0.25">
      <c r="A314" s="37">
        <v>43350</v>
      </c>
      <c r="B314" s="10" t="s">
        <v>361</v>
      </c>
      <c r="C314" s="24">
        <v>1038</v>
      </c>
      <c r="D314" s="24">
        <v>1106</v>
      </c>
      <c r="E314" s="22" t="s">
        <v>1794</v>
      </c>
      <c r="F314" s="16"/>
      <c r="G314" s="22" t="s">
        <v>403</v>
      </c>
      <c r="H314" s="17"/>
      <c r="I314" s="35">
        <v>23800000</v>
      </c>
      <c r="J314" s="35">
        <v>0</v>
      </c>
      <c r="K314" s="35">
        <f t="shared" si="2"/>
        <v>23800000</v>
      </c>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17"/>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17"/>
      <c r="GY314" s="17"/>
      <c r="GZ314" s="17"/>
      <c r="HA314" s="17"/>
    </row>
    <row r="315" spans="1:209" x14ac:dyDescent="0.25">
      <c r="A315" s="37">
        <v>43350</v>
      </c>
      <c r="B315" s="10" t="s">
        <v>360</v>
      </c>
      <c r="C315" s="24">
        <v>1049</v>
      </c>
      <c r="D315" s="24">
        <v>1107</v>
      </c>
      <c r="E315" s="22" t="s">
        <v>1795</v>
      </c>
      <c r="F315" s="16"/>
      <c r="G315" s="22" t="s">
        <v>402</v>
      </c>
      <c r="H315" s="17"/>
      <c r="I315" s="35">
        <v>22316667</v>
      </c>
      <c r="J315" s="35">
        <v>0</v>
      </c>
      <c r="K315" s="35">
        <f t="shared" si="2"/>
        <v>22316667</v>
      </c>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7"/>
      <c r="DZ315" s="17"/>
      <c r="EA315" s="17"/>
      <c r="EB315" s="17"/>
      <c r="EC315" s="17"/>
      <c r="ED315" s="17"/>
      <c r="EE315" s="17"/>
      <c r="EF315" s="17"/>
      <c r="EG315" s="17"/>
      <c r="EH315" s="17"/>
      <c r="EI315" s="17"/>
      <c r="EJ315" s="17"/>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17"/>
      <c r="GY315" s="17"/>
      <c r="GZ315" s="17"/>
      <c r="HA315" s="17"/>
    </row>
    <row r="316" spans="1:209" x14ac:dyDescent="0.25">
      <c r="A316" s="37">
        <v>43353</v>
      </c>
      <c r="B316" s="10" t="s">
        <v>1742</v>
      </c>
      <c r="C316" s="24">
        <v>974</v>
      </c>
      <c r="D316" s="24">
        <v>1110</v>
      </c>
      <c r="E316" s="22" t="s">
        <v>1796</v>
      </c>
      <c r="F316" s="16"/>
      <c r="G316" s="22" t="s">
        <v>1193</v>
      </c>
      <c r="H316" s="17"/>
      <c r="I316" s="35">
        <v>13003333</v>
      </c>
      <c r="J316" s="35">
        <v>0</v>
      </c>
      <c r="K316" s="35">
        <f t="shared" ref="K316:K379" si="3">+I316-J316</f>
        <v>13003333</v>
      </c>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17"/>
      <c r="GY316" s="17"/>
      <c r="GZ316" s="17"/>
      <c r="HA316" s="17"/>
    </row>
    <row r="317" spans="1:209" x14ac:dyDescent="0.25">
      <c r="A317" s="37">
        <v>43353</v>
      </c>
      <c r="B317" s="10" t="s">
        <v>1743</v>
      </c>
      <c r="C317" s="24">
        <v>973</v>
      </c>
      <c r="D317" s="24">
        <v>1111</v>
      </c>
      <c r="E317" s="22" t="s">
        <v>1797</v>
      </c>
      <c r="F317" s="16"/>
      <c r="G317" s="22" t="s">
        <v>1090</v>
      </c>
      <c r="H317" s="17"/>
      <c r="I317" s="35">
        <v>13350000</v>
      </c>
      <c r="J317" s="35">
        <v>0</v>
      </c>
      <c r="K317" s="35">
        <f t="shared" si="3"/>
        <v>13350000</v>
      </c>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7"/>
      <c r="DZ317" s="17"/>
      <c r="EA317" s="17"/>
      <c r="EB317" s="17"/>
      <c r="EC317" s="17"/>
      <c r="ED317" s="17"/>
      <c r="EE317" s="17"/>
      <c r="EF317" s="17"/>
      <c r="EG317" s="17"/>
      <c r="EH317" s="17"/>
      <c r="EI317" s="17"/>
      <c r="EJ317" s="17"/>
      <c r="EK317" s="17"/>
      <c r="EL317" s="17"/>
      <c r="EM317" s="17"/>
      <c r="EN317" s="17"/>
      <c r="EO317" s="17"/>
      <c r="EP317" s="17"/>
      <c r="EQ317" s="17"/>
      <c r="ER317" s="17"/>
      <c r="ES317" s="17"/>
      <c r="ET317" s="17"/>
      <c r="EU317" s="17"/>
      <c r="EV317" s="17"/>
      <c r="EW317" s="17"/>
      <c r="EX317" s="17"/>
      <c r="EY317" s="17"/>
      <c r="EZ317" s="17"/>
      <c r="FA317" s="17"/>
      <c r="FB317" s="17"/>
      <c r="FC317" s="17"/>
      <c r="FD317" s="17"/>
      <c r="FE317" s="17"/>
      <c r="FF317" s="17"/>
      <c r="FG317" s="17"/>
      <c r="FH317" s="17"/>
      <c r="FI317" s="17"/>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17"/>
      <c r="GY317" s="17"/>
      <c r="GZ317" s="17"/>
      <c r="HA317" s="17"/>
    </row>
    <row r="318" spans="1:209" x14ac:dyDescent="0.25">
      <c r="A318" s="37">
        <v>43353</v>
      </c>
      <c r="B318" s="10" t="s">
        <v>1744</v>
      </c>
      <c r="C318" s="24">
        <v>972</v>
      </c>
      <c r="D318" s="24">
        <v>1112</v>
      </c>
      <c r="E318" s="22" t="s">
        <v>1798</v>
      </c>
      <c r="F318" s="16"/>
      <c r="G318" s="22" t="s">
        <v>1075</v>
      </c>
      <c r="H318" s="17"/>
      <c r="I318" s="35">
        <v>13350000</v>
      </c>
      <c r="J318" s="35">
        <v>0</v>
      </c>
      <c r="K318" s="35">
        <f t="shared" si="3"/>
        <v>13350000</v>
      </c>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17"/>
      <c r="EE318" s="17"/>
      <c r="EF318" s="17"/>
      <c r="EG318" s="17"/>
      <c r="EH318" s="17"/>
      <c r="EI318" s="17"/>
      <c r="EJ318" s="17"/>
      <c r="EK318" s="17"/>
      <c r="EL318" s="17"/>
      <c r="EM318" s="17"/>
      <c r="EN318" s="17"/>
      <c r="EO318" s="17"/>
      <c r="EP318" s="17"/>
      <c r="EQ318" s="17"/>
      <c r="ER318" s="17"/>
      <c r="ES318" s="17"/>
      <c r="ET318" s="17"/>
      <c r="EU318" s="17"/>
      <c r="EV318" s="17"/>
      <c r="EW318" s="17"/>
      <c r="EX318" s="17"/>
      <c r="EY318" s="17"/>
      <c r="EZ318" s="17"/>
      <c r="FA318" s="17"/>
      <c r="FB318" s="17"/>
      <c r="FC318" s="17"/>
      <c r="FD318" s="17"/>
      <c r="FE318" s="17"/>
      <c r="FF318" s="17"/>
      <c r="FG318" s="17"/>
      <c r="FH318" s="17"/>
      <c r="FI318" s="17"/>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17"/>
      <c r="GY318" s="17"/>
      <c r="GZ318" s="17"/>
      <c r="HA318" s="17"/>
    </row>
    <row r="319" spans="1:209" x14ac:dyDescent="0.25">
      <c r="A319" s="37">
        <v>43353</v>
      </c>
      <c r="B319" s="10" t="s">
        <v>1745</v>
      </c>
      <c r="C319" s="24">
        <v>1000</v>
      </c>
      <c r="D319" s="24">
        <v>1113</v>
      </c>
      <c r="E319" s="22" t="s">
        <v>1799</v>
      </c>
      <c r="F319" s="16"/>
      <c r="G319" s="22" t="s">
        <v>1077</v>
      </c>
      <c r="H319" s="17"/>
      <c r="I319" s="35">
        <v>13200000</v>
      </c>
      <c r="J319" s="35">
        <v>0</v>
      </c>
      <c r="K319" s="35">
        <f t="shared" si="3"/>
        <v>13200000</v>
      </c>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c r="DX319" s="17"/>
      <c r="DY319" s="17"/>
      <c r="DZ319" s="17"/>
      <c r="EA319" s="17"/>
      <c r="EB319" s="17"/>
      <c r="EC319" s="17"/>
      <c r="ED319" s="17"/>
      <c r="EE319" s="17"/>
      <c r="EF319" s="17"/>
      <c r="EG319" s="17"/>
      <c r="EH319" s="17"/>
      <c r="EI319" s="17"/>
      <c r="EJ319" s="17"/>
      <c r="EK319" s="17"/>
      <c r="EL319" s="17"/>
      <c r="EM319" s="17"/>
      <c r="EN319" s="17"/>
      <c r="EO319" s="17"/>
      <c r="EP319" s="17"/>
      <c r="EQ319" s="17"/>
      <c r="ER319" s="17"/>
      <c r="ES319" s="17"/>
      <c r="ET319" s="17"/>
      <c r="EU319" s="17"/>
      <c r="EV319" s="17"/>
      <c r="EW319" s="17"/>
      <c r="EX319" s="17"/>
      <c r="EY319" s="17"/>
      <c r="EZ319" s="17"/>
      <c r="FA319" s="17"/>
      <c r="FB319" s="17"/>
      <c r="FC319" s="17"/>
      <c r="FD319" s="17"/>
      <c r="FE319" s="17"/>
      <c r="FF319" s="17"/>
      <c r="FG319" s="17"/>
      <c r="FH319" s="17"/>
      <c r="FI319" s="17"/>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17"/>
      <c r="GY319" s="17"/>
      <c r="GZ319" s="17"/>
      <c r="HA319" s="17"/>
    </row>
    <row r="320" spans="1:209" x14ac:dyDescent="0.25">
      <c r="A320" s="37">
        <v>43353</v>
      </c>
      <c r="B320" s="10" t="s">
        <v>1746</v>
      </c>
      <c r="C320" s="24">
        <v>986</v>
      </c>
      <c r="D320" s="24">
        <v>1114</v>
      </c>
      <c r="E320" s="22" t="s">
        <v>1800</v>
      </c>
      <c r="F320" s="16"/>
      <c r="G320" s="22" t="s">
        <v>1129</v>
      </c>
      <c r="H320" s="17"/>
      <c r="I320" s="35">
        <v>13200000</v>
      </c>
      <c r="J320" s="35">
        <v>0</v>
      </c>
      <c r="K320" s="35">
        <f t="shared" si="3"/>
        <v>13200000</v>
      </c>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c r="DX320" s="17"/>
      <c r="DY320" s="17"/>
      <c r="DZ320" s="17"/>
      <c r="EA320" s="17"/>
      <c r="EB320" s="17"/>
      <c r="EC320" s="17"/>
      <c r="ED320" s="17"/>
      <c r="EE320" s="17"/>
      <c r="EF320" s="17"/>
      <c r="EG320" s="17"/>
      <c r="EH320" s="17"/>
      <c r="EI320" s="17"/>
      <c r="EJ320" s="17"/>
      <c r="EK320" s="17"/>
      <c r="EL320" s="17"/>
      <c r="EM320" s="17"/>
      <c r="EN320" s="17"/>
      <c r="EO320" s="17"/>
      <c r="EP320" s="17"/>
      <c r="EQ320" s="17"/>
      <c r="ER320" s="17"/>
      <c r="ES320" s="17"/>
      <c r="ET320" s="17"/>
      <c r="EU320" s="17"/>
      <c r="EV320" s="17"/>
      <c r="EW320" s="17"/>
      <c r="EX320" s="17"/>
      <c r="EY320" s="17"/>
      <c r="EZ320" s="17"/>
      <c r="FA320" s="17"/>
      <c r="FB320" s="17"/>
      <c r="FC320" s="17"/>
      <c r="FD320" s="17"/>
      <c r="FE320" s="17"/>
      <c r="FF320" s="17"/>
      <c r="FG320" s="17"/>
      <c r="FH320" s="17"/>
      <c r="FI320" s="17"/>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17"/>
      <c r="GY320" s="17"/>
      <c r="GZ320" s="17"/>
      <c r="HA320" s="17"/>
    </row>
    <row r="321" spans="1:209" x14ac:dyDescent="0.25">
      <c r="A321" s="37">
        <v>43353</v>
      </c>
      <c r="B321" s="10" t="s">
        <v>362</v>
      </c>
      <c r="C321" s="24">
        <v>1042</v>
      </c>
      <c r="D321" s="24">
        <v>1119</v>
      </c>
      <c r="E321" s="22" t="s">
        <v>1801</v>
      </c>
      <c r="F321" s="16"/>
      <c r="G321" s="22" t="s">
        <v>404</v>
      </c>
      <c r="H321" s="17"/>
      <c r="I321" s="35">
        <v>20200000</v>
      </c>
      <c r="J321" s="35">
        <v>0</v>
      </c>
      <c r="K321" s="35">
        <f t="shared" si="3"/>
        <v>20200000</v>
      </c>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7"/>
      <c r="DZ321" s="17"/>
      <c r="EA321" s="17"/>
      <c r="EB321" s="17"/>
      <c r="EC321" s="17"/>
      <c r="ED321" s="17"/>
      <c r="EE321" s="17"/>
      <c r="EF321" s="17"/>
      <c r="EG321" s="17"/>
      <c r="EH321" s="17"/>
      <c r="EI321" s="17"/>
      <c r="EJ321" s="17"/>
      <c r="EK321" s="17"/>
      <c r="EL321" s="17"/>
      <c r="EM321" s="17"/>
      <c r="EN321" s="17"/>
      <c r="EO321" s="17"/>
      <c r="EP321" s="17"/>
      <c r="EQ321" s="17"/>
      <c r="ER321" s="17"/>
      <c r="ES321" s="17"/>
      <c r="ET321" s="17"/>
      <c r="EU321" s="17"/>
      <c r="EV321" s="17"/>
      <c r="EW321" s="17"/>
      <c r="EX321" s="17"/>
      <c r="EY321" s="17"/>
      <c r="EZ321" s="17"/>
      <c r="FA321" s="17"/>
      <c r="FB321" s="17"/>
      <c r="FC321" s="17"/>
      <c r="FD321" s="17"/>
      <c r="FE321" s="17"/>
      <c r="FF321" s="17"/>
      <c r="FG321" s="17"/>
      <c r="FH321" s="17"/>
      <c r="FI321" s="17"/>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17"/>
      <c r="GY321" s="17"/>
      <c r="GZ321" s="17"/>
      <c r="HA321" s="17"/>
    </row>
    <row r="322" spans="1:209" x14ac:dyDescent="0.25">
      <c r="A322" s="37">
        <v>43354</v>
      </c>
      <c r="B322" s="10" t="s">
        <v>1747</v>
      </c>
      <c r="C322" s="24">
        <v>992</v>
      </c>
      <c r="D322" s="24">
        <v>1120</v>
      </c>
      <c r="E322" s="22" t="s">
        <v>1802</v>
      </c>
      <c r="F322" s="16"/>
      <c r="G322" s="22" t="s">
        <v>1136</v>
      </c>
      <c r="H322" s="17"/>
      <c r="I322" s="35">
        <v>21866667</v>
      </c>
      <c r="J322" s="35">
        <v>0</v>
      </c>
      <c r="K322" s="35">
        <f t="shared" si="3"/>
        <v>21866667</v>
      </c>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c r="DX322" s="17"/>
      <c r="DY322" s="17"/>
      <c r="DZ322" s="17"/>
      <c r="EA322" s="17"/>
      <c r="EB322" s="17"/>
      <c r="EC322" s="17"/>
      <c r="ED322" s="17"/>
      <c r="EE322" s="17"/>
      <c r="EF322" s="17"/>
      <c r="EG322" s="17"/>
      <c r="EH322" s="17"/>
      <c r="EI322" s="17"/>
      <c r="EJ322" s="17"/>
      <c r="EK322" s="17"/>
      <c r="EL322" s="17"/>
      <c r="EM322" s="17"/>
      <c r="EN322" s="17"/>
      <c r="EO322" s="17"/>
      <c r="EP322" s="17"/>
      <c r="EQ322" s="17"/>
      <c r="ER322" s="17"/>
      <c r="ES322" s="17"/>
      <c r="ET322" s="17"/>
      <c r="EU322" s="17"/>
      <c r="EV322" s="17"/>
      <c r="EW322" s="17"/>
      <c r="EX322" s="17"/>
      <c r="EY322" s="17"/>
      <c r="EZ322" s="17"/>
      <c r="FA322" s="17"/>
      <c r="FB322" s="17"/>
      <c r="FC322" s="17"/>
      <c r="FD322" s="17"/>
      <c r="FE322" s="17"/>
      <c r="FF322" s="17"/>
      <c r="FG322" s="17"/>
      <c r="FH322" s="17"/>
      <c r="FI322" s="17"/>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17"/>
      <c r="GY322" s="17"/>
      <c r="GZ322" s="17"/>
      <c r="HA322" s="17"/>
    </row>
    <row r="323" spans="1:209" x14ac:dyDescent="0.25">
      <c r="A323" s="37">
        <v>43354</v>
      </c>
      <c r="B323" s="10" t="s">
        <v>1748</v>
      </c>
      <c r="C323" s="24">
        <v>981</v>
      </c>
      <c r="D323" s="24">
        <v>1129</v>
      </c>
      <c r="E323" s="22" t="s">
        <v>1803</v>
      </c>
      <c r="F323" s="16"/>
      <c r="G323" s="22" t="s">
        <v>1194</v>
      </c>
      <c r="H323" s="17"/>
      <c r="I323" s="35">
        <v>12300000</v>
      </c>
      <c r="J323" s="35">
        <v>0</v>
      </c>
      <c r="K323" s="35">
        <f t="shared" si="3"/>
        <v>12300000</v>
      </c>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c r="DX323" s="17"/>
      <c r="DY323" s="17"/>
      <c r="DZ323" s="17"/>
      <c r="EA323" s="17"/>
      <c r="EB323" s="17"/>
      <c r="EC323" s="17"/>
      <c r="ED323" s="17"/>
      <c r="EE323" s="17"/>
      <c r="EF323" s="17"/>
      <c r="EG323" s="17"/>
      <c r="EH323" s="17"/>
      <c r="EI323" s="17"/>
      <c r="EJ323" s="17"/>
      <c r="EK323" s="17"/>
      <c r="EL323" s="17"/>
      <c r="EM323" s="17"/>
      <c r="EN323" s="17"/>
      <c r="EO323" s="17"/>
      <c r="EP323" s="17"/>
      <c r="EQ323" s="17"/>
      <c r="ER323" s="17"/>
      <c r="ES323" s="17"/>
      <c r="ET323" s="17"/>
      <c r="EU323" s="17"/>
      <c r="EV323" s="17"/>
      <c r="EW323" s="17"/>
      <c r="EX323" s="17"/>
      <c r="EY323" s="17"/>
      <c r="EZ323" s="17"/>
      <c r="FA323" s="17"/>
      <c r="FB323" s="17"/>
      <c r="FC323" s="17"/>
      <c r="FD323" s="17"/>
      <c r="FE323" s="17"/>
      <c r="FF323" s="17"/>
      <c r="FG323" s="17"/>
      <c r="FH323" s="17"/>
      <c r="FI323" s="17"/>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17"/>
      <c r="GY323" s="17"/>
      <c r="GZ323" s="17"/>
      <c r="HA323" s="17"/>
    </row>
    <row r="324" spans="1:209" x14ac:dyDescent="0.25">
      <c r="A324" s="37">
        <v>43354</v>
      </c>
      <c r="B324" s="10" t="s">
        <v>1749</v>
      </c>
      <c r="C324" s="24">
        <v>1006</v>
      </c>
      <c r="D324" s="24">
        <v>1130</v>
      </c>
      <c r="E324" s="22" t="s">
        <v>1804</v>
      </c>
      <c r="F324" s="16"/>
      <c r="G324" s="22" t="s">
        <v>1037</v>
      </c>
      <c r="H324" s="17"/>
      <c r="I324" s="35">
        <v>6580000</v>
      </c>
      <c r="J324" s="35">
        <v>0</v>
      </c>
      <c r="K324" s="35">
        <f t="shared" si="3"/>
        <v>6580000</v>
      </c>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c r="DX324" s="17"/>
      <c r="DY324" s="17"/>
      <c r="DZ324" s="17"/>
      <c r="EA324" s="17"/>
      <c r="EB324" s="17"/>
      <c r="EC324" s="17"/>
      <c r="ED324" s="17"/>
      <c r="EE324" s="17"/>
      <c r="EF324" s="17"/>
      <c r="EG324" s="17"/>
      <c r="EH324" s="17"/>
      <c r="EI324" s="17"/>
      <c r="EJ324" s="17"/>
      <c r="EK324" s="17"/>
      <c r="EL324" s="17"/>
      <c r="EM324" s="17"/>
      <c r="EN324" s="17"/>
      <c r="EO324" s="17"/>
      <c r="EP324" s="17"/>
      <c r="EQ324" s="17"/>
      <c r="ER324" s="17"/>
      <c r="ES324" s="17"/>
      <c r="ET324" s="17"/>
      <c r="EU324" s="17"/>
      <c r="EV324" s="17"/>
      <c r="EW324" s="17"/>
      <c r="EX324" s="17"/>
      <c r="EY324" s="17"/>
      <c r="EZ324" s="17"/>
      <c r="FA324" s="17"/>
      <c r="FB324" s="17"/>
      <c r="FC324" s="17"/>
      <c r="FD324" s="17"/>
      <c r="FE324" s="17"/>
      <c r="FF324" s="17"/>
      <c r="FG324" s="17"/>
      <c r="FH324" s="17"/>
      <c r="FI324" s="17"/>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17"/>
      <c r="GY324" s="17"/>
      <c r="GZ324" s="17"/>
      <c r="HA324" s="17"/>
    </row>
    <row r="325" spans="1:209" x14ac:dyDescent="0.25">
      <c r="A325" s="37">
        <v>43354</v>
      </c>
      <c r="B325" s="10" t="s">
        <v>1750</v>
      </c>
      <c r="C325" s="24">
        <v>1085</v>
      </c>
      <c r="D325" s="24">
        <v>1137</v>
      </c>
      <c r="E325" s="22" t="s">
        <v>1805</v>
      </c>
      <c r="F325" s="16"/>
      <c r="G325" s="22" t="s">
        <v>1131</v>
      </c>
      <c r="H325" s="17"/>
      <c r="I325" s="35">
        <v>25800000</v>
      </c>
      <c r="J325" s="35">
        <v>0</v>
      </c>
      <c r="K325" s="35">
        <f t="shared" si="3"/>
        <v>25800000</v>
      </c>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c r="DX325" s="17"/>
      <c r="DY325" s="17"/>
      <c r="DZ325" s="17"/>
      <c r="EA325" s="17"/>
      <c r="EB325" s="17"/>
      <c r="EC325" s="17"/>
      <c r="ED325" s="17"/>
      <c r="EE325" s="17"/>
      <c r="EF325" s="17"/>
      <c r="EG325" s="17"/>
      <c r="EH325" s="17"/>
      <c r="EI325" s="17"/>
      <c r="EJ325" s="17"/>
      <c r="EK325" s="17"/>
      <c r="EL325" s="17"/>
      <c r="EM325" s="17"/>
      <c r="EN325" s="17"/>
      <c r="EO325" s="17"/>
      <c r="EP325" s="17"/>
      <c r="EQ325" s="17"/>
      <c r="ER325" s="17"/>
      <c r="ES325" s="17"/>
      <c r="ET325" s="17"/>
      <c r="EU325" s="17"/>
      <c r="EV325" s="17"/>
      <c r="EW325" s="17"/>
      <c r="EX325" s="17"/>
      <c r="EY325" s="17"/>
      <c r="EZ325" s="17"/>
      <c r="FA325" s="17"/>
      <c r="FB325" s="17"/>
      <c r="FC325" s="17"/>
      <c r="FD325" s="17"/>
      <c r="FE325" s="17"/>
      <c r="FF325" s="17"/>
      <c r="FG325" s="17"/>
      <c r="FH325" s="17"/>
      <c r="FI325" s="17"/>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17"/>
      <c r="GY325" s="17"/>
      <c r="GZ325" s="17"/>
      <c r="HA325" s="17"/>
    </row>
    <row r="326" spans="1:209" x14ac:dyDescent="0.25">
      <c r="A326" s="37">
        <v>43354</v>
      </c>
      <c r="B326" s="10" t="s">
        <v>1751</v>
      </c>
      <c r="C326" s="24">
        <v>1084</v>
      </c>
      <c r="D326" s="24">
        <v>1138</v>
      </c>
      <c r="E326" s="22" t="s">
        <v>1806</v>
      </c>
      <c r="F326" s="16"/>
      <c r="G326" s="22" t="s">
        <v>1139</v>
      </c>
      <c r="H326" s="17"/>
      <c r="I326" s="35">
        <v>13280000</v>
      </c>
      <c r="J326" s="35">
        <v>0</v>
      </c>
      <c r="K326" s="35">
        <f t="shared" si="3"/>
        <v>13280000</v>
      </c>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7"/>
      <c r="EV326" s="17"/>
      <c r="EW326" s="17"/>
      <c r="EX326" s="17"/>
      <c r="EY326" s="17"/>
      <c r="EZ326" s="17"/>
      <c r="FA326" s="17"/>
      <c r="FB326" s="17"/>
      <c r="FC326" s="17"/>
      <c r="FD326" s="17"/>
      <c r="FE326" s="17"/>
      <c r="FF326" s="17"/>
      <c r="FG326" s="17"/>
      <c r="FH326" s="17"/>
      <c r="FI326" s="17"/>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17"/>
      <c r="GY326" s="17"/>
      <c r="GZ326" s="17"/>
      <c r="HA326" s="17"/>
    </row>
    <row r="327" spans="1:209" x14ac:dyDescent="0.25">
      <c r="A327" s="37">
        <v>43354</v>
      </c>
      <c r="B327" s="10" t="s">
        <v>1752</v>
      </c>
      <c r="C327" s="24">
        <v>976</v>
      </c>
      <c r="D327" s="24">
        <v>1145</v>
      </c>
      <c r="E327" s="22" t="s">
        <v>1807</v>
      </c>
      <c r="F327" s="16"/>
      <c r="G327" s="22" t="s">
        <v>1080</v>
      </c>
      <c r="H327" s="17"/>
      <c r="I327" s="35">
        <v>13350000</v>
      </c>
      <c r="J327" s="35">
        <v>0</v>
      </c>
      <c r="K327" s="35">
        <f t="shared" si="3"/>
        <v>13350000</v>
      </c>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c r="DX327" s="17"/>
      <c r="DY327" s="17"/>
      <c r="DZ327" s="17"/>
      <c r="EA327" s="17"/>
      <c r="EB327" s="17"/>
      <c r="EC327" s="17"/>
      <c r="ED327" s="17"/>
      <c r="EE327" s="17"/>
      <c r="EF327" s="17"/>
      <c r="EG327" s="17"/>
      <c r="EH327" s="17"/>
      <c r="EI327" s="17"/>
      <c r="EJ327" s="17"/>
      <c r="EK327" s="17"/>
      <c r="EL327" s="17"/>
      <c r="EM327" s="17"/>
      <c r="EN327" s="17"/>
      <c r="EO327" s="17"/>
      <c r="EP327" s="17"/>
      <c r="EQ327" s="17"/>
      <c r="ER327" s="17"/>
      <c r="ES327" s="17"/>
      <c r="ET327" s="17"/>
      <c r="EU327" s="17"/>
      <c r="EV327" s="17"/>
      <c r="EW327" s="17"/>
      <c r="EX327" s="17"/>
      <c r="EY327" s="17"/>
      <c r="EZ327" s="17"/>
      <c r="FA327" s="17"/>
      <c r="FB327" s="17"/>
      <c r="FC327" s="17"/>
      <c r="FD327" s="17"/>
      <c r="FE327" s="17"/>
      <c r="FF327" s="17"/>
      <c r="FG327" s="17"/>
      <c r="FH327" s="17"/>
      <c r="FI327" s="17"/>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17"/>
      <c r="GY327" s="17"/>
      <c r="GZ327" s="17"/>
      <c r="HA327" s="17"/>
    </row>
    <row r="328" spans="1:209" x14ac:dyDescent="0.25">
      <c r="A328" s="37">
        <v>43354</v>
      </c>
      <c r="B328" s="10" t="s">
        <v>1753</v>
      </c>
      <c r="C328" s="24">
        <v>967</v>
      </c>
      <c r="D328" s="24">
        <v>1146</v>
      </c>
      <c r="E328" s="22" t="s">
        <v>1808</v>
      </c>
      <c r="F328" s="16"/>
      <c r="G328" s="22" t="s">
        <v>1081</v>
      </c>
      <c r="H328" s="17"/>
      <c r="I328" s="35">
        <v>13350000</v>
      </c>
      <c r="J328" s="35">
        <v>0</v>
      </c>
      <c r="K328" s="35">
        <f t="shared" si="3"/>
        <v>13350000</v>
      </c>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c r="DX328" s="17"/>
      <c r="DY328" s="17"/>
      <c r="DZ328" s="17"/>
      <c r="EA328" s="17"/>
      <c r="EB328" s="17"/>
      <c r="EC328" s="17"/>
      <c r="ED328" s="17"/>
      <c r="EE328" s="17"/>
      <c r="EF328" s="17"/>
      <c r="EG328" s="17"/>
      <c r="EH328" s="17"/>
      <c r="EI328" s="17"/>
      <c r="EJ328" s="17"/>
      <c r="EK328" s="17"/>
      <c r="EL328" s="17"/>
      <c r="EM328" s="17"/>
      <c r="EN328" s="17"/>
      <c r="EO328" s="17"/>
      <c r="EP328" s="17"/>
      <c r="EQ328" s="17"/>
      <c r="ER328" s="17"/>
      <c r="ES328" s="17"/>
      <c r="ET328" s="17"/>
      <c r="EU328" s="17"/>
      <c r="EV328" s="17"/>
      <c r="EW328" s="17"/>
      <c r="EX328" s="17"/>
      <c r="EY328" s="17"/>
      <c r="EZ328" s="17"/>
      <c r="FA328" s="17"/>
      <c r="FB328" s="17"/>
      <c r="FC328" s="17"/>
      <c r="FD328" s="17"/>
      <c r="FE328" s="17"/>
      <c r="FF328" s="17"/>
      <c r="FG328" s="17"/>
      <c r="FH328" s="17"/>
      <c r="FI328" s="17"/>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17"/>
      <c r="GY328" s="17"/>
      <c r="GZ328" s="17"/>
      <c r="HA328" s="17"/>
    </row>
    <row r="329" spans="1:209" x14ac:dyDescent="0.25">
      <c r="A329" s="37">
        <v>43354</v>
      </c>
      <c r="B329" s="10" t="s">
        <v>1754</v>
      </c>
      <c r="C329" s="24">
        <v>988</v>
      </c>
      <c r="D329" s="24">
        <v>1147</v>
      </c>
      <c r="E329" s="22" t="s">
        <v>1809</v>
      </c>
      <c r="F329" s="16"/>
      <c r="G329" s="22" t="s">
        <v>1020</v>
      </c>
      <c r="H329" s="17"/>
      <c r="I329" s="35">
        <v>6650000</v>
      </c>
      <c r="J329" s="35">
        <v>0</v>
      </c>
      <c r="K329" s="35">
        <f t="shared" si="3"/>
        <v>6650000</v>
      </c>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c r="DX329" s="17"/>
      <c r="DY329" s="17"/>
      <c r="DZ329" s="17"/>
      <c r="EA329" s="17"/>
      <c r="EB329" s="17"/>
      <c r="EC329" s="17"/>
      <c r="ED329" s="17"/>
      <c r="EE329" s="17"/>
      <c r="EF329" s="17"/>
      <c r="EG329" s="17"/>
      <c r="EH329" s="17"/>
      <c r="EI329" s="17"/>
      <c r="EJ329" s="17"/>
      <c r="EK329" s="17"/>
      <c r="EL329" s="17"/>
      <c r="EM329" s="17"/>
      <c r="EN329" s="17"/>
      <c r="EO329" s="17"/>
      <c r="EP329" s="17"/>
      <c r="EQ329" s="17"/>
      <c r="ER329" s="17"/>
      <c r="ES329" s="17"/>
      <c r="ET329" s="17"/>
      <c r="EU329" s="17"/>
      <c r="EV329" s="17"/>
      <c r="EW329" s="17"/>
      <c r="EX329" s="17"/>
      <c r="EY329" s="17"/>
      <c r="EZ329" s="17"/>
      <c r="FA329" s="17"/>
      <c r="FB329" s="17"/>
      <c r="FC329" s="17"/>
      <c r="FD329" s="17"/>
      <c r="FE329" s="17"/>
      <c r="FF329" s="17"/>
      <c r="FG329" s="17"/>
      <c r="FH329" s="17"/>
      <c r="FI329" s="17"/>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17"/>
      <c r="GY329" s="17"/>
      <c r="GZ329" s="17"/>
      <c r="HA329" s="17"/>
    </row>
    <row r="330" spans="1:209" x14ac:dyDescent="0.25">
      <c r="A330" s="37">
        <v>43354</v>
      </c>
      <c r="B330" s="10" t="s">
        <v>1755</v>
      </c>
      <c r="C330" s="24">
        <v>987</v>
      </c>
      <c r="D330" s="24">
        <v>1148</v>
      </c>
      <c r="E330" s="22" t="s">
        <v>1810</v>
      </c>
      <c r="F330" s="16"/>
      <c r="G330" s="22" t="s">
        <v>1019</v>
      </c>
      <c r="H330" s="17"/>
      <c r="I330" s="35">
        <v>6650000</v>
      </c>
      <c r="J330" s="35">
        <v>0</v>
      </c>
      <c r="K330" s="35">
        <f t="shared" si="3"/>
        <v>6650000</v>
      </c>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c r="DX330" s="17"/>
      <c r="DY330" s="17"/>
      <c r="DZ330" s="17"/>
      <c r="EA330" s="17"/>
      <c r="EB330" s="17"/>
      <c r="EC330" s="17"/>
      <c r="ED330" s="17"/>
      <c r="EE330" s="17"/>
      <c r="EF330" s="17"/>
      <c r="EG330" s="17"/>
      <c r="EH330" s="17"/>
      <c r="EI330" s="17"/>
      <c r="EJ330" s="17"/>
      <c r="EK330" s="17"/>
      <c r="EL330" s="17"/>
      <c r="EM330" s="17"/>
      <c r="EN330" s="17"/>
      <c r="EO330" s="17"/>
      <c r="EP330" s="17"/>
      <c r="EQ330" s="17"/>
      <c r="ER330" s="17"/>
      <c r="ES330" s="17"/>
      <c r="ET330" s="17"/>
      <c r="EU330" s="17"/>
      <c r="EV330" s="17"/>
      <c r="EW330" s="17"/>
      <c r="EX330" s="17"/>
      <c r="EY330" s="17"/>
      <c r="EZ330" s="17"/>
      <c r="FA330" s="17"/>
      <c r="FB330" s="17"/>
      <c r="FC330" s="17"/>
      <c r="FD330" s="17"/>
      <c r="FE330" s="17"/>
      <c r="FF330" s="17"/>
      <c r="FG330" s="17"/>
      <c r="FH330" s="17"/>
      <c r="FI330" s="17"/>
      <c r="FJ330" s="17"/>
      <c r="FK330" s="17"/>
      <c r="FL330" s="17"/>
      <c r="FM330" s="17"/>
      <c r="FN330" s="17"/>
      <c r="FO330" s="17"/>
      <c r="FP330" s="17"/>
      <c r="FQ330" s="17"/>
      <c r="FR330" s="17"/>
      <c r="FS330" s="17"/>
      <c r="FT330" s="17"/>
      <c r="FU330" s="17"/>
      <c r="FV330" s="17"/>
      <c r="FW330" s="17"/>
      <c r="FX330" s="17"/>
      <c r="FY330" s="17"/>
      <c r="FZ330" s="17"/>
      <c r="GA330" s="17"/>
      <c r="GB330" s="17"/>
      <c r="GC330" s="17"/>
      <c r="GD330" s="17"/>
      <c r="GE330" s="17"/>
      <c r="GF330" s="17"/>
      <c r="GG330" s="17"/>
      <c r="GH330" s="17"/>
      <c r="GI330" s="17"/>
      <c r="GJ330" s="17"/>
      <c r="GK330" s="17"/>
      <c r="GL330" s="17"/>
      <c r="GM330" s="17"/>
      <c r="GN330" s="17"/>
      <c r="GO330" s="17"/>
      <c r="GP330" s="17"/>
      <c r="GQ330" s="17"/>
      <c r="GR330" s="17"/>
      <c r="GS330" s="17"/>
      <c r="GT330" s="17"/>
      <c r="GU330" s="17"/>
      <c r="GV330" s="17"/>
      <c r="GW330" s="17"/>
      <c r="GX330" s="17"/>
      <c r="GY330" s="17"/>
      <c r="GZ330" s="17"/>
      <c r="HA330" s="17"/>
    </row>
    <row r="331" spans="1:209" x14ac:dyDescent="0.25">
      <c r="A331" s="37">
        <v>43354</v>
      </c>
      <c r="B331" s="10" t="s">
        <v>1756</v>
      </c>
      <c r="C331" s="24">
        <v>1023</v>
      </c>
      <c r="D331" s="24">
        <v>1151</v>
      </c>
      <c r="E331" s="22" t="s">
        <v>1811</v>
      </c>
      <c r="F331" s="16"/>
      <c r="G331" s="22" t="s">
        <v>1164</v>
      </c>
      <c r="H331" s="17"/>
      <c r="I331" s="35">
        <v>12300000</v>
      </c>
      <c r="J331" s="35">
        <v>0</v>
      </c>
      <c r="K331" s="35">
        <f t="shared" si="3"/>
        <v>12300000</v>
      </c>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c r="DX331" s="17"/>
      <c r="DY331" s="17"/>
      <c r="DZ331" s="17"/>
      <c r="EA331" s="17"/>
      <c r="EB331" s="17"/>
      <c r="EC331" s="17"/>
      <c r="ED331" s="17"/>
      <c r="EE331" s="17"/>
      <c r="EF331" s="17"/>
      <c r="EG331" s="17"/>
      <c r="EH331" s="17"/>
      <c r="EI331" s="17"/>
      <c r="EJ331" s="17"/>
      <c r="EK331" s="17"/>
      <c r="EL331" s="17"/>
      <c r="EM331" s="17"/>
      <c r="EN331" s="17"/>
      <c r="EO331" s="17"/>
      <c r="EP331" s="17"/>
      <c r="EQ331" s="17"/>
      <c r="ER331" s="17"/>
      <c r="ES331" s="17"/>
      <c r="ET331" s="17"/>
      <c r="EU331" s="17"/>
      <c r="EV331" s="17"/>
      <c r="EW331" s="17"/>
      <c r="EX331" s="17"/>
      <c r="EY331" s="17"/>
      <c r="EZ331" s="17"/>
      <c r="FA331" s="17"/>
      <c r="FB331" s="17"/>
      <c r="FC331" s="17"/>
      <c r="FD331" s="17"/>
      <c r="FE331" s="17"/>
      <c r="FF331" s="17"/>
      <c r="FG331" s="17"/>
      <c r="FH331" s="17"/>
      <c r="FI331" s="17"/>
      <c r="FJ331" s="17"/>
      <c r="FK331" s="17"/>
      <c r="FL331" s="17"/>
      <c r="FM331" s="17"/>
      <c r="FN331" s="17"/>
      <c r="FO331" s="17"/>
      <c r="FP331" s="17"/>
      <c r="FQ331" s="17"/>
      <c r="FR331" s="17"/>
      <c r="FS331" s="17"/>
      <c r="FT331" s="17"/>
      <c r="FU331" s="17"/>
      <c r="FV331" s="17"/>
      <c r="FW331" s="17"/>
      <c r="FX331" s="17"/>
      <c r="FY331" s="17"/>
      <c r="FZ331" s="17"/>
      <c r="GA331" s="17"/>
      <c r="GB331" s="17"/>
      <c r="GC331" s="17"/>
      <c r="GD331" s="17"/>
      <c r="GE331" s="17"/>
      <c r="GF331" s="17"/>
      <c r="GG331" s="17"/>
      <c r="GH331" s="17"/>
      <c r="GI331" s="17"/>
      <c r="GJ331" s="17"/>
      <c r="GK331" s="17"/>
      <c r="GL331" s="17"/>
      <c r="GM331" s="17"/>
      <c r="GN331" s="17"/>
      <c r="GO331" s="17"/>
      <c r="GP331" s="17"/>
      <c r="GQ331" s="17"/>
      <c r="GR331" s="17"/>
      <c r="GS331" s="17"/>
      <c r="GT331" s="17"/>
      <c r="GU331" s="17"/>
      <c r="GV331" s="17"/>
      <c r="GW331" s="17"/>
      <c r="GX331" s="17"/>
      <c r="GY331" s="17"/>
      <c r="GZ331" s="17"/>
      <c r="HA331" s="17"/>
    </row>
    <row r="332" spans="1:209" x14ac:dyDescent="0.25">
      <c r="A332" s="37">
        <v>43354</v>
      </c>
      <c r="B332" s="10" t="s">
        <v>1757</v>
      </c>
      <c r="C332" s="24">
        <v>1005</v>
      </c>
      <c r="D332" s="24">
        <v>1152</v>
      </c>
      <c r="E332" s="22" t="s">
        <v>1812</v>
      </c>
      <c r="F332" s="16"/>
      <c r="G332" s="22" t="s">
        <v>1036</v>
      </c>
      <c r="H332" s="17"/>
      <c r="I332" s="35">
        <v>6580000</v>
      </c>
      <c r="J332" s="35">
        <v>0</v>
      </c>
      <c r="K332" s="35">
        <f t="shared" si="3"/>
        <v>6580000</v>
      </c>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c r="DX332" s="17"/>
      <c r="DY332" s="17"/>
      <c r="DZ332" s="17"/>
      <c r="EA332" s="17"/>
      <c r="EB332" s="17"/>
      <c r="EC332" s="17"/>
      <c r="ED332" s="17"/>
      <c r="EE332" s="17"/>
      <c r="EF332" s="17"/>
      <c r="EG332" s="17"/>
      <c r="EH332" s="17"/>
      <c r="EI332" s="17"/>
      <c r="EJ332" s="17"/>
      <c r="EK332" s="17"/>
      <c r="EL332" s="17"/>
      <c r="EM332" s="17"/>
      <c r="EN332" s="17"/>
      <c r="EO332" s="17"/>
      <c r="EP332" s="17"/>
      <c r="EQ332" s="17"/>
      <c r="ER332" s="17"/>
      <c r="ES332" s="17"/>
      <c r="ET332" s="17"/>
      <c r="EU332" s="17"/>
      <c r="EV332" s="17"/>
      <c r="EW332" s="17"/>
      <c r="EX332" s="17"/>
      <c r="EY332" s="17"/>
      <c r="EZ332" s="17"/>
      <c r="FA332" s="17"/>
      <c r="FB332" s="17"/>
      <c r="FC332" s="17"/>
      <c r="FD332" s="17"/>
      <c r="FE332" s="17"/>
      <c r="FF332" s="17"/>
      <c r="FG332" s="17"/>
      <c r="FH332" s="17"/>
      <c r="FI332" s="17"/>
      <c r="FJ332" s="17"/>
      <c r="FK332" s="17"/>
      <c r="FL332" s="17"/>
      <c r="FM332" s="17"/>
      <c r="FN332" s="17"/>
      <c r="FO332" s="17"/>
      <c r="FP332" s="17"/>
      <c r="FQ332" s="17"/>
      <c r="FR332" s="17"/>
      <c r="FS332" s="17"/>
      <c r="FT332" s="17"/>
      <c r="FU332" s="17"/>
      <c r="FV332" s="17"/>
      <c r="FW332" s="17"/>
      <c r="FX332" s="17"/>
      <c r="FY332" s="17"/>
      <c r="FZ332" s="17"/>
      <c r="GA332" s="17"/>
      <c r="GB332" s="17"/>
      <c r="GC332" s="17"/>
      <c r="GD332" s="17"/>
      <c r="GE332" s="17"/>
      <c r="GF332" s="17"/>
      <c r="GG332" s="17"/>
      <c r="GH332" s="17"/>
      <c r="GI332" s="17"/>
      <c r="GJ332" s="17"/>
      <c r="GK332" s="17"/>
      <c r="GL332" s="17"/>
      <c r="GM332" s="17"/>
      <c r="GN332" s="17"/>
      <c r="GO332" s="17"/>
      <c r="GP332" s="17"/>
      <c r="GQ332" s="17"/>
      <c r="GR332" s="17"/>
      <c r="GS332" s="17"/>
      <c r="GT332" s="17"/>
      <c r="GU332" s="17"/>
      <c r="GV332" s="17"/>
      <c r="GW332" s="17"/>
      <c r="GX332" s="17"/>
      <c r="GY332" s="17"/>
      <c r="GZ332" s="17"/>
      <c r="HA332" s="17"/>
    </row>
    <row r="333" spans="1:209" x14ac:dyDescent="0.25">
      <c r="A333" s="37">
        <v>43354</v>
      </c>
      <c r="B333" s="10" t="s">
        <v>1758</v>
      </c>
      <c r="C333" s="24">
        <v>1008</v>
      </c>
      <c r="D333" s="24">
        <v>1153</v>
      </c>
      <c r="E333" s="22" t="s">
        <v>1813</v>
      </c>
      <c r="F333" s="16"/>
      <c r="G333" s="22" t="s">
        <v>1032</v>
      </c>
      <c r="H333" s="17"/>
      <c r="I333" s="35">
        <v>6580000</v>
      </c>
      <c r="J333" s="35">
        <v>0</v>
      </c>
      <c r="K333" s="35">
        <f t="shared" si="3"/>
        <v>6580000</v>
      </c>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c r="DX333" s="17"/>
      <c r="DY333" s="17"/>
      <c r="DZ333" s="17"/>
      <c r="EA333" s="17"/>
      <c r="EB333" s="17"/>
      <c r="EC333" s="17"/>
      <c r="ED333" s="17"/>
      <c r="EE333" s="17"/>
      <c r="EF333" s="17"/>
      <c r="EG333" s="17"/>
      <c r="EH333" s="17"/>
      <c r="EI333" s="17"/>
      <c r="EJ333" s="17"/>
      <c r="EK333" s="17"/>
      <c r="EL333" s="17"/>
      <c r="EM333" s="17"/>
      <c r="EN333" s="17"/>
      <c r="EO333" s="17"/>
      <c r="EP333" s="17"/>
      <c r="EQ333" s="17"/>
      <c r="ER333" s="17"/>
      <c r="ES333" s="17"/>
      <c r="ET333" s="17"/>
      <c r="EU333" s="17"/>
      <c r="EV333" s="17"/>
      <c r="EW333" s="17"/>
      <c r="EX333" s="17"/>
      <c r="EY333" s="17"/>
      <c r="EZ333" s="17"/>
      <c r="FA333" s="17"/>
      <c r="FB333" s="17"/>
      <c r="FC333" s="17"/>
      <c r="FD333" s="17"/>
      <c r="FE333" s="17"/>
      <c r="FF333" s="17"/>
      <c r="FG333" s="17"/>
      <c r="FH333" s="17"/>
      <c r="FI333" s="17"/>
      <c r="FJ333" s="17"/>
      <c r="FK333" s="17"/>
      <c r="FL333" s="17"/>
      <c r="FM333" s="17"/>
      <c r="FN333" s="17"/>
      <c r="FO333" s="17"/>
      <c r="FP333" s="17"/>
      <c r="FQ333" s="17"/>
      <c r="FR333" s="17"/>
      <c r="FS333" s="17"/>
      <c r="FT333" s="17"/>
      <c r="FU333" s="17"/>
      <c r="FV333" s="17"/>
      <c r="FW333" s="17"/>
      <c r="FX333" s="17"/>
      <c r="FY333" s="17"/>
      <c r="FZ333" s="17"/>
      <c r="GA333" s="17"/>
      <c r="GB333" s="17"/>
      <c r="GC333" s="17"/>
      <c r="GD333" s="17"/>
      <c r="GE333" s="17"/>
      <c r="GF333" s="17"/>
      <c r="GG333" s="17"/>
      <c r="GH333" s="17"/>
      <c r="GI333" s="17"/>
      <c r="GJ333" s="17"/>
      <c r="GK333" s="17"/>
      <c r="GL333" s="17"/>
      <c r="GM333" s="17"/>
      <c r="GN333" s="17"/>
      <c r="GO333" s="17"/>
      <c r="GP333" s="17"/>
      <c r="GQ333" s="17"/>
      <c r="GR333" s="17"/>
      <c r="GS333" s="17"/>
      <c r="GT333" s="17"/>
      <c r="GU333" s="17"/>
      <c r="GV333" s="17"/>
      <c r="GW333" s="17"/>
      <c r="GX333" s="17"/>
      <c r="GY333" s="17"/>
      <c r="GZ333" s="17"/>
      <c r="HA333" s="17"/>
    </row>
    <row r="334" spans="1:209" x14ac:dyDescent="0.25">
      <c r="A334" s="37">
        <v>43354</v>
      </c>
      <c r="B334" s="10" t="s">
        <v>1759</v>
      </c>
      <c r="C334" s="24">
        <v>1004</v>
      </c>
      <c r="D334" s="24">
        <v>1154</v>
      </c>
      <c r="E334" s="22" t="s">
        <v>1814</v>
      </c>
      <c r="F334" s="16"/>
      <c r="G334" s="22" t="s">
        <v>1168</v>
      </c>
      <c r="H334" s="17"/>
      <c r="I334" s="35">
        <v>9211333</v>
      </c>
      <c r="J334" s="35">
        <v>0</v>
      </c>
      <c r="K334" s="35">
        <f t="shared" si="3"/>
        <v>9211333</v>
      </c>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17"/>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7"/>
      <c r="FM334" s="17"/>
      <c r="FN334" s="17"/>
      <c r="FO334" s="17"/>
      <c r="FP334" s="17"/>
      <c r="FQ334" s="17"/>
      <c r="FR334" s="17"/>
      <c r="FS334" s="17"/>
      <c r="FT334" s="17"/>
      <c r="FU334" s="17"/>
      <c r="FV334" s="17"/>
      <c r="FW334" s="17"/>
      <c r="FX334" s="17"/>
      <c r="FY334" s="17"/>
      <c r="FZ334" s="17"/>
      <c r="GA334" s="17"/>
      <c r="GB334" s="17"/>
      <c r="GC334" s="17"/>
      <c r="GD334" s="17"/>
      <c r="GE334" s="17"/>
      <c r="GF334" s="17"/>
      <c r="GG334" s="17"/>
      <c r="GH334" s="17"/>
      <c r="GI334" s="17"/>
      <c r="GJ334" s="17"/>
      <c r="GK334" s="17"/>
      <c r="GL334" s="17"/>
      <c r="GM334" s="17"/>
      <c r="GN334" s="17"/>
      <c r="GO334" s="17"/>
      <c r="GP334" s="17"/>
      <c r="GQ334" s="17"/>
      <c r="GR334" s="17"/>
      <c r="GS334" s="17"/>
      <c r="GT334" s="17"/>
      <c r="GU334" s="17"/>
      <c r="GV334" s="17"/>
      <c r="GW334" s="17"/>
      <c r="GX334" s="17"/>
      <c r="GY334" s="17"/>
      <c r="GZ334" s="17"/>
      <c r="HA334" s="17"/>
    </row>
    <row r="335" spans="1:209" x14ac:dyDescent="0.25">
      <c r="A335" s="37">
        <v>43354</v>
      </c>
      <c r="B335" s="10" t="s">
        <v>1760</v>
      </c>
      <c r="C335" s="24">
        <v>1011</v>
      </c>
      <c r="D335" s="24">
        <v>1155</v>
      </c>
      <c r="E335" s="22" t="s">
        <v>1815</v>
      </c>
      <c r="F335" s="16"/>
      <c r="G335" s="22" t="s">
        <v>1039</v>
      </c>
      <c r="H335" s="17"/>
      <c r="I335" s="35">
        <v>5810000</v>
      </c>
      <c r="J335" s="35">
        <v>0</v>
      </c>
      <c r="K335" s="35">
        <f t="shared" si="3"/>
        <v>5810000</v>
      </c>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c r="DX335" s="17"/>
      <c r="DY335" s="17"/>
      <c r="DZ335" s="17"/>
      <c r="EA335" s="17"/>
      <c r="EB335" s="17"/>
      <c r="EC335" s="17"/>
      <c r="ED335" s="17"/>
      <c r="EE335" s="17"/>
      <c r="EF335" s="17"/>
      <c r="EG335" s="17"/>
      <c r="EH335" s="17"/>
      <c r="EI335" s="17"/>
      <c r="EJ335" s="17"/>
      <c r="EK335" s="17"/>
      <c r="EL335" s="17"/>
      <c r="EM335" s="17"/>
      <c r="EN335" s="17"/>
      <c r="EO335" s="17"/>
      <c r="EP335" s="17"/>
      <c r="EQ335" s="17"/>
      <c r="ER335" s="17"/>
      <c r="ES335" s="17"/>
      <c r="ET335" s="17"/>
      <c r="EU335" s="17"/>
      <c r="EV335" s="17"/>
      <c r="EW335" s="17"/>
      <c r="EX335" s="17"/>
      <c r="EY335" s="17"/>
      <c r="EZ335" s="17"/>
      <c r="FA335" s="17"/>
      <c r="FB335" s="17"/>
      <c r="FC335" s="17"/>
      <c r="FD335" s="17"/>
      <c r="FE335" s="17"/>
      <c r="FF335" s="17"/>
      <c r="FG335" s="17"/>
      <c r="FH335" s="17"/>
      <c r="FI335" s="17"/>
      <c r="FJ335" s="17"/>
      <c r="FK335" s="17"/>
      <c r="FL335" s="17"/>
      <c r="FM335" s="17"/>
      <c r="FN335" s="17"/>
      <c r="FO335" s="17"/>
      <c r="FP335" s="17"/>
      <c r="FQ335" s="17"/>
      <c r="FR335" s="17"/>
      <c r="FS335" s="17"/>
      <c r="FT335" s="17"/>
      <c r="FU335" s="17"/>
      <c r="FV335" s="17"/>
      <c r="FW335" s="17"/>
      <c r="FX335" s="17"/>
      <c r="FY335" s="17"/>
      <c r="FZ335" s="17"/>
      <c r="GA335" s="17"/>
      <c r="GB335" s="17"/>
      <c r="GC335" s="17"/>
      <c r="GD335" s="17"/>
      <c r="GE335" s="17"/>
      <c r="GF335" s="17"/>
      <c r="GG335" s="17"/>
      <c r="GH335" s="17"/>
      <c r="GI335" s="17"/>
      <c r="GJ335" s="17"/>
      <c r="GK335" s="17"/>
      <c r="GL335" s="17"/>
      <c r="GM335" s="17"/>
      <c r="GN335" s="17"/>
      <c r="GO335" s="17"/>
      <c r="GP335" s="17"/>
      <c r="GQ335" s="17"/>
      <c r="GR335" s="17"/>
      <c r="GS335" s="17"/>
      <c r="GT335" s="17"/>
      <c r="GU335" s="17"/>
      <c r="GV335" s="17"/>
      <c r="GW335" s="17"/>
      <c r="GX335" s="17"/>
      <c r="GY335" s="17"/>
      <c r="GZ335" s="17"/>
      <c r="HA335" s="17"/>
    </row>
    <row r="336" spans="1:209" x14ac:dyDescent="0.25">
      <c r="A336" s="37">
        <v>43354</v>
      </c>
      <c r="B336" s="10" t="s">
        <v>371</v>
      </c>
      <c r="C336" s="24">
        <v>1043</v>
      </c>
      <c r="D336" s="24">
        <v>1167</v>
      </c>
      <c r="E336" s="22" t="s">
        <v>1816</v>
      </c>
      <c r="F336" s="16"/>
      <c r="G336" s="22" t="s">
        <v>414</v>
      </c>
      <c r="H336" s="17"/>
      <c r="I336" s="35">
        <v>18333333</v>
      </c>
      <c r="J336" s="35">
        <v>0</v>
      </c>
      <c r="K336" s="35">
        <f t="shared" si="3"/>
        <v>18333333</v>
      </c>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7"/>
      <c r="EV336" s="17"/>
      <c r="EW336" s="17"/>
      <c r="EX336" s="17"/>
      <c r="EY336" s="17"/>
      <c r="EZ336" s="17"/>
      <c r="FA336" s="17"/>
      <c r="FB336" s="17"/>
      <c r="FC336" s="17"/>
      <c r="FD336" s="17"/>
      <c r="FE336" s="17"/>
      <c r="FF336" s="17"/>
      <c r="FG336" s="17"/>
      <c r="FH336" s="17"/>
      <c r="FI336" s="17"/>
      <c r="FJ336" s="17"/>
      <c r="FK336" s="17"/>
      <c r="FL336" s="17"/>
      <c r="FM336" s="17"/>
      <c r="FN336" s="17"/>
      <c r="FO336" s="17"/>
      <c r="FP336" s="17"/>
      <c r="FQ336" s="17"/>
      <c r="FR336" s="17"/>
      <c r="FS336" s="17"/>
      <c r="FT336" s="17"/>
      <c r="FU336" s="17"/>
      <c r="FV336" s="17"/>
      <c r="FW336" s="17"/>
      <c r="FX336" s="17"/>
      <c r="FY336" s="17"/>
      <c r="FZ336" s="17"/>
      <c r="GA336" s="17"/>
      <c r="GB336" s="17"/>
      <c r="GC336" s="17"/>
      <c r="GD336" s="17"/>
      <c r="GE336" s="17"/>
      <c r="GF336" s="17"/>
      <c r="GG336" s="17"/>
      <c r="GH336" s="17"/>
      <c r="GI336" s="17"/>
      <c r="GJ336" s="17"/>
      <c r="GK336" s="17"/>
      <c r="GL336" s="17"/>
      <c r="GM336" s="17"/>
      <c r="GN336" s="17"/>
      <c r="GO336" s="17"/>
      <c r="GP336" s="17"/>
      <c r="GQ336" s="17"/>
      <c r="GR336" s="17"/>
      <c r="GS336" s="17"/>
      <c r="GT336" s="17"/>
      <c r="GU336" s="17"/>
      <c r="GV336" s="17"/>
      <c r="GW336" s="17"/>
      <c r="GX336" s="17"/>
      <c r="GY336" s="17"/>
      <c r="GZ336" s="17"/>
      <c r="HA336" s="17"/>
    </row>
    <row r="337" spans="1:209" x14ac:dyDescent="0.25">
      <c r="A337" s="37">
        <v>43354</v>
      </c>
      <c r="B337" s="10" t="s">
        <v>1761</v>
      </c>
      <c r="C337" s="24">
        <v>971</v>
      </c>
      <c r="D337" s="24">
        <v>1172</v>
      </c>
      <c r="E337" s="22" t="s">
        <v>1817</v>
      </c>
      <c r="F337" s="16"/>
      <c r="G337" s="22" t="s">
        <v>1100</v>
      </c>
      <c r="H337" s="17"/>
      <c r="I337" s="35">
        <v>13350000</v>
      </c>
      <c r="J337" s="35">
        <v>0</v>
      </c>
      <c r="K337" s="35">
        <f t="shared" si="3"/>
        <v>13350000</v>
      </c>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7"/>
      <c r="DZ337" s="17"/>
      <c r="EA337" s="17"/>
      <c r="EB337" s="17"/>
      <c r="EC337" s="17"/>
      <c r="ED337" s="17"/>
      <c r="EE337" s="17"/>
      <c r="EF337" s="17"/>
      <c r="EG337" s="17"/>
      <c r="EH337" s="17"/>
      <c r="EI337" s="17"/>
      <c r="EJ337" s="17"/>
      <c r="EK337" s="17"/>
      <c r="EL337" s="17"/>
      <c r="EM337" s="17"/>
      <c r="EN337" s="17"/>
      <c r="EO337" s="17"/>
      <c r="EP337" s="17"/>
      <c r="EQ337" s="17"/>
      <c r="ER337" s="17"/>
      <c r="ES337" s="17"/>
      <c r="ET337" s="17"/>
      <c r="EU337" s="17"/>
      <c r="EV337" s="17"/>
      <c r="EW337" s="17"/>
      <c r="EX337" s="17"/>
      <c r="EY337" s="17"/>
      <c r="EZ337" s="17"/>
      <c r="FA337" s="17"/>
      <c r="FB337" s="17"/>
      <c r="FC337" s="17"/>
      <c r="FD337" s="17"/>
      <c r="FE337" s="17"/>
      <c r="FF337" s="17"/>
      <c r="FG337" s="17"/>
      <c r="FH337" s="17"/>
      <c r="FI337" s="17"/>
      <c r="FJ337" s="17"/>
      <c r="FK337" s="17"/>
      <c r="FL337" s="17"/>
      <c r="FM337" s="17"/>
      <c r="FN337" s="17"/>
      <c r="FO337" s="17"/>
      <c r="FP337" s="17"/>
      <c r="FQ337" s="17"/>
      <c r="FR337" s="17"/>
      <c r="FS337" s="17"/>
      <c r="FT337" s="17"/>
      <c r="FU337" s="17"/>
      <c r="FV337" s="17"/>
      <c r="FW337" s="17"/>
      <c r="FX337" s="17"/>
      <c r="FY337" s="17"/>
      <c r="FZ337" s="17"/>
      <c r="GA337" s="17"/>
      <c r="GB337" s="17"/>
      <c r="GC337" s="17"/>
      <c r="GD337" s="17"/>
      <c r="GE337" s="17"/>
      <c r="GF337" s="17"/>
      <c r="GG337" s="17"/>
      <c r="GH337" s="17"/>
      <c r="GI337" s="17"/>
      <c r="GJ337" s="17"/>
      <c r="GK337" s="17"/>
      <c r="GL337" s="17"/>
      <c r="GM337" s="17"/>
      <c r="GN337" s="17"/>
      <c r="GO337" s="17"/>
      <c r="GP337" s="17"/>
      <c r="GQ337" s="17"/>
      <c r="GR337" s="17"/>
      <c r="GS337" s="17"/>
      <c r="GT337" s="17"/>
      <c r="GU337" s="17"/>
      <c r="GV337" s="17"/>
      <c r="GW337" s="17"/>
      <c r="GX337" s="17"/>
      <c r="GY337" s="17"/>
      <c r="GZ337" s="17"/>
      <c r="HA337" s="17"/>
    </row>
    <row r="338" spans="1:209" x14ac:dyDescent="0.25">
      <c r="A338" s="37">
        <v>43354</v>
      </c>
      <c r="B338" s="10" t="s">
        <v>1762</v>
      </c>
      <c r="C338" s="24">
        <v>961</v>
      </c>
      <c r="D338" s="24">
        <v>1173</v>
      </c>
      <c r="E338" s="22" t="s">
        <v>1818</v>
      </c>
      <c r="F338" s="16"/>
      <c r="G338" s="22" t="s">
        <v>1107</v>
      </c>
      <c r="H338" s="17"/>
      <c r="I338" s="35">
        <v>13350000</v>
      </c>
      <c r="J338" s="35">
        <v>0</v>
      </c>
      <c r="K338" s="35">
        <f t="shared" si="3"/>
        <v>13350000</v>
      </c>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17"/>
      <c r="EE338" s="17"/>
      <c r="EF338" s="17"/>
      <c r="EG338" s="17"/>
      <c r="EH338" s="17"/>
      <c r="EI338" s="17"/>
      <c r="EJ338" s="17"/>
      <c r="EK338" s="17"/>
      <c r="EL338" s="17"/>
      <c r="EM338" s="17"/>
      <c r="EN338" s="17"/>
      <c r="EO338" s="17"/>
      <c r="EP338" s="17"/>
      <c r="EQ338" s="17"/>
      <c r="ER338" s="17"/>
      <c r="ES338" s="17"/>
      <c r="ET338" s="17"/>
      <c r="EU338" s="17"/>
      <c r="EV338" s="17"/>
      <c r="EW338" s="17"/>
      <c r="EX338" s="17"/>
      <c r="EY338" s="17"/>
      <c r="EZ338" s="17"/>
      <c r="FA338" s="17"/>
      <c r="FB338" s="17"/>
      <c r="FC338" s="17"/>
      <c r="FD338" s="17"/>
      <c r="FE338" s="17"/>
      <c r="FF338" s="17"/>
      <c r="FG338" s="17"/>
      <c r="FH338" s="17"/>
      <c r="FI338" s="17"/>
      <c r="FJ338" s="17"/>
      <c r="FK338" s="17"/>
      <c r="FL338" s="17"/>
      <c r="FM338" s="17"/>
      <c r="FN338" s="17"/>
      <c r="FO338" s="17"/>
      <c r="FP338" s="17"/>
      <c r="FQ338" s="17"/>
      <c r="FR338" s="17"/>
      <c r="FS338" s="17"/>
      <c r="FT338" s="17"/>
      <c r="FU338" s="17"/>
      <c r="FV338" s="17"/>
      <c r="FW338" s="17"/>
      <c r="FX338" s="17"/>
      <c r="FY338" s="17"/>
      <c r="FZ338" s="17"/>
      <c r="GA338" s="17"/>
      <c r="GB338" s="17"/>
      <c r="GC338" s="17"/>
      <c r="GD338" s="17"/>
      <c r="GE338" s="17"/>
      <c r="GF338" s="17"/>
      <c r="GG338" s="17"/>
      <c r="GH338" s="17"/>
      <c r="GI338" s="17"/>
      <c r="GJ338" s="17"/>
      <c r="GK338" s="17"/>
      <c r="GL338" s="17"/>
      <c r="GM338" s="17"/>
      <c r="GN338" s="17"/>
      <c r="GO338" s="17"/>
      <c r="GP338" s="17"/>
      <c r="GQ338" s="17"/>
      <c r="GR338" s="17"/>
      <c r="GS338" s="17"/>
      <c r="GT338" s="17"/>
      <c r="GU338" s="17"/>
      <c r="GV338" s="17"/>
      <c r="GW338" s="17"/>
      <c r="GX338" s="17"/>
      <c r="GY338" s="17"/>
      <c r="GZ338" s="17"/>
      <c r="HA338" s="17"/>
    </row>
    <row r="339" spans="1:209" x14ac:dyDescent="0.25">
      <c r="A339" s="37">
        <v>43354</v>
      </c>
      <c r="B339" s="10" t="s">
        <v>1763</v>
      </c>
      <c r="C339" s="24">
        <v>985</v>
      </c>
      <c r="D339" s="24">
        <v>1176</v>
      </c>
      <c r="E339" s="22" t="s">
        <v>1819</v>
      </c>
      <c r="F339" s="16"/>
      <c r="G339" s="22" t="s">
        <v>1021</v>
      </c>
      <c r="H339" s="17"/>
      <c r="I339" s="35">
        <v>6650000</v>
      </c>
      <c r="J339" s="35">
        <v>0</v>
      </c>
      <c r="K339" s="35">
        <f t="shared" si="3"/>
        <v>6650000</v>
      </c>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7"/>
      <c r="DZ339" s="17"/>
      <c r="EA339" s="17"/>
      <c r="EB339" s="17"/>
      <c r="EC339" s="17"/>
      <c r="ED339" s="17"/>
      <c r="EE339" s="17"/>
      <c r="EF339" s="17"/>
      <c r="EG339" s="17"/>
      <c r="EH339" s="17"/>
      <c r="EI339" s="17"/>
      <c r="EJ339" s="17"/>
      <c r="EK339" s="17"/>
      <c r="EL339" s="17"/>
      <c r="EM339" s="17"/>
      <c r="EN339" s="17"/>
      <c r="EO339" s="17"/>
      <c r="EP339" s="17"/>
      <c r="EQ339" s="17"/>
      <c r="ER339" s="17"/>
      <c r="ES339" s="17"/>
      <c r="ET339" s="17"/>
      <c r="EU339" s="17"/>
      <c r="EV339" s="17"/>
      <c r="EW339" s="17"/>
      <c r="EX339" s="17"/>
      <c r="EY339" s="17"/>
      <c r="EZ339" s="17"/>
      <c r="FA339" s="17"/>
      <c r="FB339" s="17"/>
      <c r="FC339" s="17"/>
      <c r="FD339" s="17"/>
      <c r="FE339" s="17"/>
      <c r="FF339" s="17"/>
      <c r="FG339" s="17"/>
      <c r="FH339" s="17"/>
      <c r="FI339" s="17"/>
      <c r="FJ339" s="17"/>
      <c r="FK339" s="17"/>
      <c r="FL339" s="17"/>
      <c r="FM339" s="17"/>
      <c r="FN339" s="17"/>
      <c r="FO339" s="17"/>
      <c r="FP339" s="17"/>
      <c r="FQ339" s="17"/>
      <c r="FR339" s="17"/>
      <c r="FS339" s="17"/>
      <c r="FT339" s="17"/>
      <c r="FU339" s="17"/>
      <c r="FV339" s="17"/>
      <c r="FW339" s="17"/>
      <c r="FX339" s="17"/>
      <c r="FY339" s="17"/>
      <c r="FZ339" s="17"/>
      <c r="GA339" s="17"/>
      <c r="GB339" s="17"/>
      <c r="GC339" s="17"/>
      <c r="GD339" s="17"/>
      <c r="GE339" s="17"/>
      <c r="GF339" s="17"/>
      <c r="GG339" s="17"/>
      <c r="GH339" s="17"/>
      <c r="GI339" s="17"/>
      <c r="GJ339" s="17"/>
      <c r="GK339" s="17"/>
      <c r="GL339" s="17"/>
      <c r="GM339" s="17"/>
      <c r="GN339" s="17"/>
      <c r="GO339" s="17"/>
      <c r="GP339" s="17"/>
      <c r="GQ339" s="17"/>
      <c r="GR339" s="17"/>
      <c r="GS339" s="17"/>
      <c r="GT339" s="17"/>
      <c r="GU339" s="17"/>
      <c r="GV339" s="17"/>
      <c r="GW339" s="17"/>
      <c r="GX339" s="17"/>
      <c r="GY339" s="17"/>
      <c r="GZ339" s="17"/>
      <c r="HA339" s="17"/>
    </row>
    <row r="340" spans="1:209" x14ac:dyDescent="0.25">
      <c r="A340" s="37">
        <v>43354</v>
      </c>
      <c r="B340" s="10" t="s">
        <v>1764</v>
      </c>
      <c r="C340" s="24">
        <v>983</v>
      </c>
      <c r="D340" s="24">
        <v>1177</v>
      </c>
      <c r="E340" s="22" t="s">
        <v>1820</v>
      </c>
      <c r="F340" s="16"/>
      <c r="G340" s="22" t="s">
        <v>1018</v>
      </c>
      <c r="H340" s="17"/>
      <c r="I340" s="35">
        <v>6650000</v>
      </c>
      <c r="J340" s="35">
        <v>0</v>
      </c>
      <c r="K340" s="35">
        <f t="shared" si="3"/>
        <v>6650000</v>
      </c>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7"/>
      <c r="DZ340" s="17"/>
      <c r="EA340" s="17"/>
      <c r="EB340" s="17"/>
      <c r="EC340" s="17"/>
      <c r="ED340" s="17"/>
      <c r="EE340" s="17"/>
      <c r="EF340" s="17"/>
      <c r="EG340" s="17"/>
      <c r="EH340" s="17"/>
      <c r="EI340" s="17"/>
      <c r="EJ340" s="17"/>
      <c r="EK340" s="17"/>
      <c r="EL340" s="17"/>
      <c r="EM340" s="17"/>
      <c r="EN340" s="17"/>
      <c r="EO340" s="17"/>
      <c r="EP340" s="17"/>
      <c r="EQ340" s="17"/>
      <c r="ER340" s="17"/>
      <c r="ES340" s="17"/>
      <c r="ET340" s="17"/>
      <c r="EU340" s="17"/>
      <c r="EV340" s="17"/>
      <c r="EW340" s="17"/>
      <c r="EX340" s="17"/>
      <c r="EY340" s="17"/>
      <c r="EZ340" s="17"/>
      <c r="FA340" s="17"/>
      <c r="FB340" s="17"/>
      <c r="FC340" s="17"/>
      <c r="FD340" s="17"/>
      <c r="FE340" s="17"/>
      <c r="FF340" s="17"/>
      <c r="FG340" s="17"/>
      <c r="FH340" s="17"/>
      <c r="FI340" s="17"/>
      <c r="FJ340" s="17"/>
      <c r="FK340" s="17"/>
      <c r="FL340" s="17"/>
      <c r="FM340" s="17"/>
      <c r="FN340" s="17"/>
      <c r="FO340" s="17"/>
      <c r="FP340" s="17"/>
      <c r="FQ340" s="17"/>
      <c r="FR340" s="17"/>
      <c r="FS340" s="17"/>
      <c r="FT340" s="17"/>
      <c r="FU340" s="17"/>
      <c r="FV340" s="17"/>
      <c r="FW340" s="17"/>
      <c r="FX340" s="17"/>
      <c r="FY340" s="17"/>
      <c r="FZ340" s="17"/>
      <c r="GA340" s="17"/>
      <c r="GB340" s="17"/>
      <c r="GC340" s="17"/>
      <c r="GD340" s="17"/>
      <c r="GE340" s="17"/>
      <c r="GF340" s="17"/>
      <c r="GG340" s="17"/>
      <c r="GH340" s="17"/>
      <c r="GI340" s="17"/>
      <c r="GJ340" s="17"/>
      <c r="GK340" s="17"/>
      <c r="GL340" s="17"/>
      <c r="GM340" s="17"/>
      <c r="GN340" s="17"/>
      <c r="GO340" s="17"/>
      <c r="GP340" s="17"/>
      <c r="GQ340" s="17"/>
      <c r="GR340" s="17"/>
      <c r="GS340" s="17"/>
      <c r="GT340" s="17"/>
      <c r="GU340" s="17"/>
      <c r="GV340" s="17"/>
      <c r="GW340" s="17"/>
      <c r="GX340" s="17"/>
      <c r="GY340" s="17"/>
      <c r="GZ340" s="17"/>
      <c r="HA340" s="17"/>
    </row>
    <row r="341" spans="1:209" x14ac:dyDescent="0.25">
      <c r="A341" s="37">
        <v>43354</v>
      </c>
      <c r="B341" s="10" t="s">
        <v>1765</v>
      </c>
      <c r="C341" s="24">
        <v>990</v>
      </c>
      <c r="D341" s="24">
        <v>1178</v>
      </c>
      <c r="E341" s="22" t="s">
        <v>1821</v>
      </c>
      <c r="F341" s="16"/>
      <c r="G341" s="22" t="s">
        <v>1023</v>
      </c>
      <c r="H341" s="17"/>
      <c r="I341" s="35">
        <v>6580000</v>
      </c>
      <c r="J341" s="35">
        <v>0</v>
      </c>
      <c r="K341" s="35">
        <f t="shared" si="3"/>
        <v>6580000</v>
      </c>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7"/>
      <c r="DZ341" s="17"/>
      <c r="EA341" s="17"/>
      <c r="EB341" s="17"/>
      <c r="EC341" s="17"/>
      <c r="ED341" s="17"/>
      <c r="EE341" s="17"/>
      <c r="EF341" s="17"/>
      <c r="EG341" s="17"/>
      <c r="EH341" s="17"/>
      <c r="EI341" s="17"/>
      <c r="EJ341" s="17"/>
      <c r="EK341" s="17"/>
      <c r="EL341" s="17"/>
      <c r="EM341" s="17"/>
      <c r="EN341" s="17"/>
      <c r="EO341" s="17"/>
      <c r="EP341" s="17"/>
      <c r="EQ341" s="17"/>
      <c r="ER341" s="17"/>
      <c r="ES341" s="17"/>
      <c r="ET341" s="17"/>
      <c r="EU341" s="17"/>
      <c r="EV341" s="17"/>
      <c r="EW341" s="17"/>
      <c r="EX341" s="17"/>
      <c r="EY341" s="17"/>
      <c r="EZ341" s="17"/>
      <c r="FA341" s="17"/>
      <c r="FB341" s="17"/>
      <c r="FC341" s="17"/>
      <c r="FD341" s="17"/>
      <c r="FE341" s="17"/>
      <c r="FF341" s="17"/>
      <c r="FG341" s="17"/>
      <c r="FH341" s="17"/>
      <c r="FI341" s="17"/>
      <c r="FJ341" s="17"/>
      <c r="FK341" s="17"/>
      <c r="FL341" s="17"/>
      <c r="FM341" s="17"/>
      <c r="FN341" s="17"/>
      <c r="FO341" s="17"/>
      <c r="FP341" s="17"/>
      <c r="FQ341" s="17"/>
      <c r="FR341" s="17"/>
      <c r="FS341" s="17"/>
      <c r="FT341" s="17"/>
      <c r="FU341" s="17"/>
      <c r="FV341" s="17"/>
      <c r="FW341" s="17"/>
      <c r="FX341" s="17"/>
      <c r="FY341" s="17"/>
      <c r="FZ341" s="17"/>
      <c r="GA341" s="17"/>
      <c r="GB341" s="17"/>
      <c r="GC341" s="17"/>
      <c r="GD341" s="17"/>
      <c r="GE341" s="17"/>
      <c r="GF341" s="17"/>
      <c r="GG341" s="17"/>
      <c r="GH341" s="17"/>
      <c r="GI341" s="17"/>
      <c r="GJ341" s="17"/>
      <c r="GK341" s="17"/>
      <c r="GL341" s="17"/>
      <c r="GM341" s="17"/>
      <c r="GN341" s="17"/>
      <c r="GO341" s="17"/>
      <c r="GP341" s="17"/>
      <c r="GQ341" s="17"/>
      <c r="GR341" s="17"/>
      <c r="GS341" s="17"/>
      <c r="GT341" s="17"/>
      <c r="GU341" s="17"/>
      <c r="GV341" s="17"/>
      <c r="GW341" s="17"/>
      <c r="GX341" s="17"/>
      <c r="GY341" s="17"/>
      <c r="GZ341" s="17"/>
      <c r="HA341" s="17"/>
    </row>
    <row r="342" spans="1:209" x14ac:dyDescent="0.25">
      <c r="A342" s="37">
        <v>43354</v>
      </c>
      <c r="B342" s="10" t="s">
        <v>1766</v>
      </c>
      <c r="C342" s="24">
        <v>993</v>
      </c>
      <c r="D342" s="24">
        <v>1179</v>
      </c>
      <c r="E342" s="22" t="s">
        <v>1822</v>
      </c>
      <c r="F342" s="16"/>
      <c r="G342" s="22" t="s">
        <v>1093</v>
      </c>
      <c r="H342" s="17"/>
      <c r="I342" s="35">
        <v>6230000</v>
      </c>
      <c r="J342" s="35">
        <v>0</v>
      </c>
      <c r="K342" s="35">
        <f t="shared" si="3"/>
        <v>6230000</v>
      </c>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7"/>
      <c r="DZ342" s="17"/>
      <c r="EA342" s="17"/>
      <c r="EB342" s="17"/>
      <c r="EC342" s="17"/>
      <c r="ED342" s="17"/>
      <c r="EE342" s="17"/>
      <c r="EF342" s="17"/>
      <c r="EG342" s="17"/>
      <c r="EH342" s="17"/>
      <c r="EI342" s="17"/>
      <c r="EJ342" s="17"/>
      <c r="EK342" s="17"/>
      <c r="EL342" s="17"/>
      <c r="EM342" s="17"/>
      <c r="EN342" s="17"/>
      <c r="EO342" s="17"/>
      <c r="EP342" s="17"/>
      <c r="EQ342" s="17"/>
      <c r="ER342" s="17"/>
      <c r="ES342" s="17"/>
      <c r="ET342" s="17"/>
      <c r="EU342" s="17"/>
      <c r="EV342" s="17"/>
      <c r="EW342" s="17"/>
      <c r="EX342" s="17"/>
      <c r="EY342" s="17"/>
      <c r="EZ342" s="17"/>
      <c r="FA342" s="17"/>
      <c r="FB342" s="17"/>
      <c r="FC342" s="17"/>
      <c r="FD342" s="17"/>
      <c r="FE342" s="17"/>
      <c r="FF342" s="17"/>
      <c r="FG342" s="17"/>
      <c r="FH342" s="17"/>
      <c r="FI342" s="17"/>
      <c r="FJ342" s="17"/>
      <c r="FK342" s="17"/>
      <c r="FL342" s="17"/>
      <c r="FM342" s="17"/>
      <c r="FN342" s="17"/>
      <c r="FO342" s="17"/>
      <c r="FP342" s="17"/>
      <c r="FQ342" s="17"/>
      <c r="FR342" s="17"/>
      <c r="FS342" s="17"/>
      <c r="FT342" s="17"/>
      <c r="FU342" s="17"/>
      <c r="FV342" s="17"/>
      <c r="FW342" s="17"/>
      <c r="FX342" s="17"/>
      <c r="FY342" s="17"/>
      <c r="FZ342" s="17"/>
      <c r="GA342" s="17"/>
      <c r="GB342" s="17"/>
      <c r="GC342" s="17"/>
      <c r="GD342" s="17"/>
      <c r="GE342" s="17"/>
      <c r="GF342" s="17"/>
      <c r="GG342" s="17"/>
      <c r="GH342" s="17"/>
      <c r="GI342" s="17"/>
      <c r="GJ342" s="17"/>
      <c r="GK342" s="17"/>
      <c r="GL342" s="17"/>
      <c r="GM342" s="17"/>
      <c r="GN342" s="17"/>
      <c r="GO342" s="17"/>
      <c r="GP342" s="17"/>
      <c r="GQ342" s="17"/>
      <c r="GR342" s="17"/>
      <c r="GS342" s="17"/>
      <c r="GT342" s="17"/>
      <c r="GU342" s="17"/>
      <c r="GV342" s="17"/>
      <c r="GW342" s="17"/>
      <c r="GX342" s="17"/>
      <c r="GY342" s="17"/>
      <c r="GZ342" s="17"/>
      <c r="HA342" s="17"/>
    </row>
    <row r="343" spans="1:209" x14ac:dyDescent="0.25">
      <c r="A343" s="37">
        <v>43355</v>
      </c>
      <c r="B343" s="10" t="s">
        <v>1767</v>
      </c>
      <c r="C343" s="24">
        <v>1137</v>
      </c>
      <c r="D343" s="24">
        <v>1187</v>
      </c>
      <c r="E343" s="22" t="s">
        <v>1823</v>
      </c>
      <c r="F343" s="16"/>
      <c r="G343" s="22" t="s">
        <v>1042</v>
      </c>
      <c r="H343" s="17"/>
      <c r="I343" s="35">
        <v>17050000</v>
      </c>
      <c r="J343" s="35">
        <v>0</v>
      </c>
      <c r="K343" s="35">
        <f t="shared" si="3"/>
        <v>17050000</v>
      </c>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c r="DX343" s="17"/>
      <c r="DY343" s="17"/>
      <c r="DZ343" s="17"/>
      <c r="EA343" s="17"/>
      <c r="EB343" s="17"/>
      <c r="EC343" s="17"/>
      <c r="ED343" s="17"/>
      <c r="EE343" s="17"/>
      <c r="EF343" s="17"/>
      <c r="EG343" s="17"/>
      <c r="EH343" s="17"/>
      <c r="EI343" s="17"/>
      <c r="EJ343" s="17"/>
      <c r="EK343" s="17"/>
      <c r="EL343" s="17"/>
      <c r="EM343" s="17"/>
      <c r="EN343" s="17"/>
      <c r="EO343" s="17"/>
      <c r="EP343" s="17"/>
      <c r="EQ343" s="17"/>
      <c r="ER343" s="17"/>
      <c r="ES343" s="17"/>
      <c r="ET343" s="17"/>
      <c r="EU343" s="17"/>
      <c r="EV343" s="17"/>
      <c r="EW343" s="17"/>
      <c r="EX343" s="17"/>
      <c r="EY343" s="17"/>
      <c r="EZ343" s="17"/>
      <c r="FA343" s="17"/>
      <c r="FB343" s="17"/>
      <c r="FC343" s="17"/>
      <c r="FD343" s="17"/>
      <c r="FE343" s="17"/>
      <c r="FF343" s="17"/>
      <c r="FG343" s="17"/>
      <c r="FH343" s="17"/>
      <c r="FI343" s="17"/>
      <c r="FJ343" s="17"/>
      <c r="FK343" s="17"/>
      <c r="FL343" s="17"/>
      <c r="FM343" s="17"/>
      <c r="FN343" s="17"/>
      <c r="FO343" s="17"/>
      <c r="FP343" s="17"/>
      <c r="FQ343" s="17"/>
      <c r="FR343" s="17"/>
      <c r="FS343" s="17"/>
      <c r="FT343" s="17"/>
      <c r="FU343" s="17"/>
      <c r="FV343" s="17"/>
      <c r="FW343" s="17"/>
      <c r="FX343" s="17"/>
      <c r="FY343" s="17"/>
      <c r="FZ343" s="17"/>
      <c r="GA343" s="17"/>
      <c r="GB343" s="17"/>
      <c r="GC343" s="17"/>
      <c r="GD343" s="17"/>
      <c r="GE343" s="17"/>
      <c r="GF343" s="17"/>
      <c r="GG343" s="17"/>
      <c r="GH343" s="17"/>
      <c r="GI343" s="17"/>
      <c r="GJ343" s="17"/>
      <c r="GK343" s="17"/>
      <c r="GL343" s="17"/>
      <c r="GM343" s="17"/>
      <c r="GN343" s="17"/>
      <c r="GO343" s="17"/>
      <c r="GP343" s="17"/>
      <c r="GQ343" s="17"/>
      <c r="GR343" s="17"/>
      <c r="GS343" s="17"/>
      <c r="GT343" s="17"/>
      <c r="GU343" s="17"/>
      <c r="GV343" s="17"/>
      <c r="GW343" s="17"/>
      <c r="GX343" s="17"/>
      <c r="GY343" s="17"/>
      <c r="GZ343" s="17"/>
      <c r="HA343" s="17"/>
    </row>
    <row r="344" spans="1:209" x14ac:dyDescent="0.25">
      <c r="A344" s="37">
        <v>43355</v>
      </c>
      <c r="B344" s="10" t="s">
        <v>1768</v>
      </c>
      <c r="C344" s="24">
        <v>1135</v>
      </c>
      <c r="D344" s="24">
        <v>1188</v>
      </c>
      <c r="E344" s="22" t="s">
        <v>1824</v>
      </c>
      <c r="F344" s="16"/>
      <c r="G344" s="22" t="s">
        <v>1063</v>
      </c>
      <c r="H344" s="17"/>
      <c r="I344" s="35">
        <v>17050000</v>
      </c>
      <c r="J344" s="35">
        <v>0</v>
      </c>
      <c r="K344" s="35">
        <f t="shared" si="3"/>
        <v>17050000</v>
      </c>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c r="DF344" s="17"/>
      <c r="DG344" s="17"/>
      <c r="DH344" s="17"/>
      <c r="DI344" s="17"/>
      <c r="DJ344" s="17"/>
      <c r="DK344" s="17"/>
      <c r="DL344" s="17"/>
      <c r="DM344" s="17"/>
      <c r="DN344" s="17"/>
      <c r="DO344" s="17"/>
      <c r="DP344" s="17"/>
      <c r="DQ344" s="17"/>
      <c r="DR344" s="17"/>
      <c r="DS344" s="17"/>
      <c r="DT344" s="17"/>
      <c r="DU344" s="17"/>
      <c r="DV344" s="17"/>
      <c r="DW344" s="17"/>
      <c r="DX344" s="17"/>
      <c r="DY344" s="17"/>
      <c r="DZ344" s="17"/>
      <c r="EA344" s="17"/>
      <c r="EB344" s="17"/>
      <c r="EC344" s="17"/>
      <c r="ED344" s="17"/>
      <c r="EE344" s="17"/>
      <c r="EF344" s="17"/>
      <c r="EG344" s="17"/>
      <c r="EH344" s="17"/>
      <c r="EI344" s="17"/>
      <c r="EJ344" s="17"/>
      <c r="EK344" s="17"/>
      <c r="EL344" s="17"/>
      <c r="EM344" s="17"/>
      <c r="EN344" s="17"/>
      <c r="EO344" s="17"/>
      <c r="EP344" s="17"/>
      <c r="EQ344" s="17"/>
      <c r="ER344" s="17"/>
      <c r="ES344" s="17"/>
      <c r="ET344" s="17"/>
      <c r="EU344" s="17"/>
      <c r="EV344" s="17"/>
      <c r="EW344" s="17"/>
      <c r="EX344" s="17"/>
      <c r="EY344" s="17"/>
      <c r="EZ344" s="17"/>
      <c r="FA344" s="17"/>
      <c r="FB344" s="17"/>
      <c r="FC344" s="17"/>
      <c r="FD344" s="17"/>
      <c r="FE344" s="17"/>
      <c r="FF344" s="17"/>
      <c r="FG344" s="17"/>
      <c r="FH344" s="17"/>
      <c r="FI344" s="17"/>
      <c r="FJ344" s="17"/>
      <c r="FK344" s="17"/>
      <c r="FL344" s="17"/>
      <c r="FM344" s="17"/>
      <c r="FN344" s="17"/>
      <c r="FO344" s="17"/>
      <c r="FP344" s="17"/>
      <c r="FQ344" s="17"/>
      <c r="FR344" s="17"/>
      <c r="FS344" s="17"/>
      <c r="FT344" s="17"/>
      <c r="FU344" s="17"/>
      <c r="FV344" s="17"/>
      <c r="FW344" s="17"/>
      <c r="FX344" s="17"/>
      <c r="FY344" s="17"/>
      <c r="FZ344" s="17"/>
      <c r="GA344" s="17"/>
      <c r="GB344" s="17"/>
      <c r="GC344" s="17"/>
      <c r="GD344" s="17"/>
      <c r="GE344" s="17"/>
      <c r="GF344" s="17"/>
      <c r="GG344" s="17"/>
      <c r="GH344" s="17"/>
      <c r="GI344" s="17"/>
      <c r="GJ344" s="17"/>
      <c r="GK344" s="17"/>
      <c r="GL344" s="17"/>
      <c r="GM344" s="17"/>
      <c r="GN344" s="17"/>
      <c r="GO344" s="17"/>
      <c r="GP344" s="17"/>
      <c r="GQ344" s="17"/>
      <c r="GR344" s="17"/>
      <c r="GS344" s="17"/>
      <c r="GT344" s="17"/>
      <c r="GU344" s="17"/>
      <c r="GV344" s="17"/>
      <c r="GW344" s="17"/>
      <c r="GX344" s="17"/>
      <c r="GY344" s="17"/>
      <c r="GZ344" s="17"/>
      <c r="HA344" s="17"/>
    </row>
    <row r="345" spans="1:209" x14ac:dyDescent="0.25">
      <c r="A345" s="37">
        <v>43355</v>
      </c>
      <c r="B345" s="10" t="s">
        <v>1769</v>
      </c>
      <c r="C345" s="24">
        <v>1036</v>
      </c>
      <c r="D345" s="24">
        <v>1189</v>
      </c>
      <c r="E345" s="22" t="s">
        <v>1825</v>
      </c>
      <c r="F345" s="16"/>
      <c r="G345" s="22" t="s">
        <v>1029</v>
      </c>
      <c r="H345" s="17"/>
      <c r="I345" s="35">
        <v>6580000</v>
      </c>
      <c r="J345" s="35">
        <v>0</v>
      </c>
      <c r="K345" s="35">
        <f t="shared" si="3"/>
        <v>6580000</v>
      </c>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7"/>
      <c r="DZ345" s="17"/>
      <c r="EA345" s="17"/>
      <c r="EB345" s="17"/>
      <c r="EC345" s="17"/>
      <c r="ED345" s="17"/>
      <c r="EE345" s="17"/>
      <c r="EF345" s="17"/>
      <c r="EG345" s="17"/>
      <c r="EH345" s="17"/>
      <c r="EI345" s="17"/>
      <c r="EJ345" s="17"/>
      <c r="EK345" s="17"/>
      <c r="EL345" s="17"/>
      <c r="EM345" s="17"/>
      <c r="EN345" s="17"/>
      <c r="EO345" s="17"/>
      <c r="EP345" s="17"/>
      <c r="EQ345" s="17"/>
      <c r="ER345" s="17"/>
      <c r="ES345" s="17"/>
      <c r="ET345" s="17"/>
      <c r="EU345" s="17"/>
      <c r="EV345" s="17"/>
      <c r="EW345" s="17"/>
      <c r="EX345" s="17"/>
      <c r="EY345" s="17"/>
      <c r="EZ345" s="17"/>
      <c r="FA345" s="17"/>
      <c r="FB345" s="17"/>
      <c r="FC345" s="17"/>
      <c r="FD345" s="17"/>
      <c r="FE345" s="17"/>
      <c r="FF345" s="17"/>
      <c r="FG345" s="17"/>
      <c r="FH345" s="17"/>
      <c r="FI345" s="17"/>
      <c r="FJ345" s="17"/>
      <c r="FK345" s="17"/>
      <c r="FL345" s="17"/>
      <c r="FM345" s="17"/>
      <c r="FN345" s="17"/>
      <c r="FO345" s="17"/>
      <c r="FP345" s="17"/>
      <c r="FQ345" s="17"/>
      <c r="FR345" s="17"/>
      <c r="FS345" s="17"/>
      <c r="FT345" s="17"/>
      <c r="FU345" s="17"/>
      <c r="FV345" s="17"/>
      <c r="FW345" s="17"/>
      <c r="FX345" s="17"/>
      <c r="FY345" s="17"/>
      <c r="FZ345" s="17"/>
      <c r="GA345" s="17"/>
      <c r="GB345" s="17"/>
      <c r="GC345" s="17"/>
      <c r="GD345" s="17"/>
      <c r="GE345" s="17"/>
      <c r="GF345" s="17"/>
      <c r="GG345" s="17"/>
      <c r="GH345" s="17"/>
      <c r="GI345" s="17"/>
      <c r="GJ345" s="17"/>
      <c r="GK345" s="17"/>
      <c r="GL345" s="17"/>
      <c r="GM345" s="17"/>
      <c r="GN345" s="17"/>
      <c r="GO345" s="17"/>
      <c r="GP345" s="17"/>
      <c r="GQ345" s="17"/>
      <c r="GR345" s="17"/>
      <c r="GS345" s="17"/>
      <c r="GT345" s="17"/>
      <c r="GU345" s="17"/>
      <c r="GV345" s="17"/>
      <c r="GW345" s="17"/>
      <c r="GX345" s="17"/>
      <c r="GY345" s="17"/>
      <c r="GZ345" s="17"/>
      <c r="HA345" s="17"/>
    </row>
    <row r="346" spans="1:209" x14ac:dyDescent="0.25">
      <c r="A346" s="37">
        <v>43355</v>
      </c>
      <c r="B346" s="10" t="s">
        <v>1770</v>
      </c>
      <c r="C346" s="24">
        <v>1017</v>
      </c>
      <c r="D346" s="24">
        <v>1190</v>
      </c>
      <c r="E346" s="22" t="s">
        <v>1826</v>
      </c>
      <c r="F346" s="16"/>
      <c r="G346" s="22" t="s">
        <v>1031</v>
      </c>
      <c r="H346" s="17"/>
      <c r="I346" s="35">
        <v>6580000</v>
      </c>
      <c r="J346" s="35">
        <v>0</v>
      </c>
      <c r="K346" s="35">
        <f t="shared" si="3"/>
        <v>6580000</v>
      </c>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7"/>
      <c r="EV346" s="17"/>
      <c r="EW346" s="17"/>
      <c r="EX346" s="17"/>
      <c r="EY346" s="17"/>
      <c r="EZ346" s="17"/>
      <c r="FA346" s="17"/>
      <c r="FB346" s="17"/>
      <c r="FC346" s="17"/>
      <c r="FD346" s="17"/>
      <c r="FE346" s="17"/>
      <c r="FF346" s="17"/>
      <c r="FG346" s="17"/>
      <c r="FH346" s="17"/>
      <c r="FI346" s="17"/>
      <c r="FJ346" s="17"/>
      <c r="FK346" s="17"/>
      <c r="FL346" s="17"/>
      <c r="FM346" s="17"/>
      <c r="FN346" s="17"/>
      <c r="FO346" s="17"/>
      <c r="FP346" s="17"/>
      <c r="FQ346" s="17"/>
      <c r="FR346" s="17"/>
      <c r="FS346" s="17"/>
      <c r="FT346" s="17"/>
      <c r="FU346" s="17"/>
      <c r="FV346" s="17"/>
      <c r="FW346" s="17"/>
      <c r="FX346" s="17"/>
      <c r="FY346" s="17"/>
      <c r="FZ346" s="17"/>
      <c r="GA346" s="17"/>
      <c r="GB346" s="17"/>
      <c r="GC346" s="17"/>
      <c r="GD346" s="17"/>
      <c r="GE346" s="17"/>
      <c r="GF346" s="17"/>
      <c r="GG346" s="17"/>
      <c r="GH346" s="17"/>
      <c r="GI346" s="17"/>
      <c r="GJ346" s="17"/>
      <c r="GK346" s="17"/>
      <c r="GL346" s="17"/>
      <c r="GM346" s="17"/>
      <c r="GN346" s="17"/>
      <c r="GO346" s="17"/>
      <c r="GP346" s="17"/>
      <c r="GQ346" s="17"/>
      <c r="GR346" s="17"/>
      <c r="GS346" s="17"/>
      <c r="GT346" s="17"/>
      <c r="GU346" s="17"/>
      <c r="GV346" s="17"/>
      <c r="GW346" s="17"/>
      <c r="GX346" s="17"/>
      <c r="GY346" s="17"/>
      <c r="GZ346" s="17"/>
      <c r="HA346" s="17"/>
    </row>
    <row r="347" spans="1:209" x14ac:dyDescent="0.25">
      <c r="A347" s="37">
        <v>43355</v>
      </c>
      <c r="B347" s="10" t="s">
        <v>1771</v>
      </c>
      <c r="C347" s="24">
        <v>1016</v>
      </c>
      <c r="D347" s="24">
        <v>1191</v>
      </c>
      <c r="E347" s="22" t="s">
        <v>1827</v>
      </c>
      <c r="F347" s="16"/>
      <c r="G347" s="22" t="s">
        <v>1030</v>
      </c>
      <c r="H347" s="17"/>
      <c r="I347" s="35">
        <v>6580000</v>
      </c>
      <c r="J347" s="35">
        <v>0</v>
      </c>
      <c r="K347" s="35">
        <f t="shared" si="3"/>
        <v>6580000</v>
      </c>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c r="DF347" s="17"/>
      <c r="DG347" s="17"/>
      <c r="DH347" s="17"/>
      <c r="DI347" s="17"/>
      <c r="DJ347" s="17"/>
      <c r="DK347" s="17"/>
      <c r="DL347" s="17"/>
      <c r="DM347" s="17"/>
      <c r="DN347" s="17"/>
      <c r="DO347" s="17"/>
      <c r="DP347" s="17"/>
      <c r="DQ347" s="17"/>
      <c r="DR347" s="17"/>
      <c r="DS347" s="17"/>
      <c r="DT347" s="17"/>
      <c r="DU347" s="17"/>
      <c r="DV347" s="17"/>
      <c r="DW347" s="17"/>
      <c r="DX347" s="17"/>
      <c r="DY347" s="17"/>
      <c r="DZ347" s="17"/>
      <c r="EA347" s="17"/>
      <c r="EB347" s="17"/>
      <c r="EC347" s="17"/>
      <c r="ED347" s="17"/>
      <c r="EE347" s="17"/>
      <c r="EF347" s="17"/>
      <c r="EG347" s="17"/>
      <c r="EH347" s="17"/>
      <c r="EI347" s="17"/>
      <c r="EJ347" s="17"/>
      <c r="EK347" s="17"/>
      <c r="EL347" s="17"/>
      <c r="EM347" s="17"/>
      <c r="EN347" s="17"/>
      <c r="EO347" s="17"/>
      <c r="EP347" s="17"/>
      <c r="EQ347" s="17"/>
      <c r="ER347" s="17"/>
      <c r="ES347" s="17"/>
      <c r="ET347" s="17"/>
      <c r="EU347" s="17"/>
      <c r="EV347" s="17"/>
      <c r="EW347" s="17"/>
      <c r="EX347" s="17"/>
      <c r="EY347" s="17"/>
      <c r="EZ347" s="17"/>
      <c r="FA347" s="17"/>
      <c r="FB347" s="17"/>
      <c r="FC347" s="17"/>
      <c r="FD347" s="17"/>
      <c r="FE347" s="17"/>
      <c r="FF347" s="17"/>
      <c r="FG347" s="17"/>
      <c r="FH347" s="17"/>
      <c r="FI347" s="17"/>
      <c r="FJ347" s="17"/>
      <c r="FK347" s="17"/>
      <c r="FL347" s="17"/>
      <c r="FM347" s="17"/>
      <c r="FN347" s="17"/>
      <c r="FO347" s="17"/>
      <c r="FP347" s="17"/>
      <c r="FQ347" s="17"/>
      <c r="FR347" s="17"/>
      <c r="FS347" s="17"/>
      <c r="FT347" s="17"/>
      <c r="FU347" s="17"/>
      <c r="FV347" s="17"/>
      <c r="FW347" s="17"/>
      <c r="FX347" s="17"/>
      <c r="FY347" s="17"/>
      <c r="FZ347" s="17"/>
      <c r="GA347" s="17"/>
      <c r="GB347" s="17"/>
      <c r="GC347" s="17"/>
      <c r="GD347" s="17"/>
      <c r="GE347" s="17"/>
      <c r="GF347" s="17"/>
      <c r="GG347" s="17"/>
      <c r="GH347" s="17"/>
      <c r="GI347" s="17"/>
      <c r="GJ347" s="17"/>
      <c r="GK347" s="17"/>
      <c r="GL347" s="17"/>
      <c r="GM347" s="17"/>
      <c r="GN347" s="17"/>
      <c r="GO347" s="17"/>
      <c r="GP347" s="17"/>
      <c r="GQ347" s="17"/>
      <c r="GR347" s="17"/>
      <c r="GS347" s="17"/>
      <c r="GT347" s="17"/>
      <c r="GU347" s="17"/>
      <c r="GV347" s="17"/>
      <c r="GW347" s="17"/>
      <c r="GX347" s="17"/>
      <c r="GY347" s="17"/>
      <c r="GZ347" s="17"/>
      <c r="HA347" s="17"/>
    </row>
    <row r="348" spans="1:209" x14ac:dyDescent="0.25">
      <c r="A348" s="37">
        <v>43355</v>
      </c>
      <c r="B348" s="10" t="s">
        <v>1772</v>
      </c>
      <c r="C348" s="24">
        <v>1015</v>
      </c>
      <c r="D348" s="24">
        <v>1192</v>
      </c>
      <c r="E348" s="22" t="s">
        <v>1828</v>
      </c>
      <c r="F348" s="16"/>
      <c r="G348" s="22" t="s">
        <v>1028</v>
      </c>
      <c r="H348" s="17"/>
      <c r="I348" s="35">
        <v>6510000</v>
      </c>
      <c r="J348" s="35">
        <v>0</v>
      </c>
      <c r="K348" s="35">
        <f t="shared" si="3"/>
        <v>6510000</v>
      </c>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7"/>
      <c r="DZ348" s="17"/>
      <c r="EA348" s="17"/>
      <c r="EB348" s="17"/>
      <c r="EC348" s="17"/>
      <c r="ED348" s="17"/>
      <c r="EE348" s="17"/>
      <c r="EF348" s="17"/>
      <c r="EG348" s="17"/>
      <c r="EH348" s="17"/>
      <c r="EI348" s="17"/>
      <c r="EJ348" s="17"/>
      <c r="EK348" s="17"/>
      <c r="EL348" s="17"/>
      <c r="EM348" s="17"/>
      <c r="EN348" s="17"/>
      <c r="EO348" s="17"/>
      <c r="EP348" s="17"/>
      <c r="EQ348" s="17"/>
      <c r="ER348" s="17"/>
      <c r="ES348" s="17"/>
      <c r="ET348" s="17"/>
      <c r="EU348" s="17"/>
      <c r="EV348" s="17"/>
      <c r="EW348" s="17"/>
      <c r="EX348" s="17"/>
      <c r="EY348" s="17"/>
      <c r="EZ348" s="17"/>
      <c r="FA348" s="17"/>
      <c r="FB348" s="17"/>
      <c r="FC348" s="17"/>
      <c r="FD348" s="17"/>
      <c r="FE348" s="17"/>
      <c r="FF348" s="17"/>
      <c r="FG348" s="17"/>
      <c r="FH348" s="17"/>
      <c r="FI348" s="17"/>
      <c r="FJ348" s="17"/>
      <c r="FK348" s="17"/>
      <c r="FL348" s="17"/>
      <c r="FM348" s="17"/>
      <c r="FN348" s="17"/>
      <c r="FO348" s="17"/>
      <c r="FP348" s="17"/>
      <c r="FQ348" s="17"/>
      <c r="FR348" s="17"/>
      <c r="FS348" s="17"/>
      <c r="FT348" s="17"/>
      <c r="FU348" s="17"/>
      <c r="FV348" s="17"/>
      <c r="FW348" s="17"/>
      <c r="FX348" s="17"/>
      <c r="FY348" s="17"/>
      <c r="FZ348" s="17"/>
      <c r="GA348" s="17"/>
      <c r="GB348" s="17"/>
      <c r="GC348" s="17"/>
      <c r="GD348" s="17"/>
      <c r="GE348" s="17"/>
      <c r="GF348" s="17"/>
      <c r="GG348" s="17"/>
      <c r="GH348" s="17"/>
      <c r="GI348" s="17"/>
      <c r="GJ348" s="17"/>
      <c r="GK348" s="17"/>
      <c r="GL348" s="17"/>
      <c r="GM348" s="17"/>
      <c r="GN348" s="17"/>
      <c r="GO348" s="17"/>
      <c r="GP348" s="17"/>
      <c r="GQ348" s="17"/>
      <c r="GR348" s="17"/>
      <c r="GS348" s="17"/>
      <c r="GT348" s="17"/>
      <c r="GU348" s="17"/>
      <c r="GV348" s="17"/>
      <c r="GW348" s="17"/>
      <c r="GX348" s="17"/>
      <c r="GY348" s="17"/>
      <c r="GZ348" s="17"/>
      <c r="HA348" s="17"/>
    </row>
    <row r="349" spans="1:209" x14ac:dyDescent="0.25">
      <c r="A349" s="37">
        <v>43355</v>
      </c>
      <c r="B349" s="10" t="s">
        <v>1773</v>
      </c>
      <c r="C349" s="24">
        <v>1014</v>
      </c>
      <c r="D349" s="24">
        <v>1193</v>
      </c>
      <c r="E349" s="22" t="s">
        <v>1829</v>
      </c>
      <c r="F349" s="16"/>
      <c r="G349" s="22" t="s">
        <v>1071</v>
      </c>
      <c r="H349" s="17"/>
      <c r="I349" s="35">
        <v>6300000</v>
      </c>
      <c r="J349" s="35">
        <v>0</v>
      </c>
      <c r="K349" s="35">
        <f t="shared" si="3"/>
        <v>6300000</v>
      </c>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c r="DF349" s="17"/>
      <c r="DG349" s="17"/>
      <c r="DH349" s="17"/>
      <c r="DI349" s="17"/>
      <c r="DJ349" s="17"/>
      <c r="DK349" s="17"/>
      <c r="DL349" s="17"/>
      <c r="DM349" s="17"/>
      <c r="DN349" s="17"/>
      <c r="DO349" s="17"/>
      <c r="DP349" s="17"/>
      <c r="DQ349" s="17"/>
      <c r="DR349" s="17"/>
      <c r="DS349" s="17"/>
      <c r="DT349" s="17"/>
      <c r="DU349" s="17"/>
      <c r="DV349" s="17"/>
      <c r="DW349" s="17"/>
      <c r="DX349" s="17"/>
      <c r="DY349" s="17"/>
      <c r="DZ349" s="17"/>
      <c r="EA349" s="17"/>
      <c r="EB349" s="17"/>
      <c r="EC349" s="17"/>
      <c r="ED349" s="17"/>
      <c r="EE349" s="17"/>
      <c r="EF349" s="17"/>
      <c r="EG349" s="17"/>
      <c r="EH349" s="17"/>
      <c r="EI349" s="17"/>
      <c r="EJ349" s="17"/>
      <c r="EK349" s="17"/>
      <c r="EL349" s="17"/>
      <c r="EM349" s="17"/>
      <c r="EN349" s="17"/>
      <c r="EO349" s="17"/>
      <c r="EP349" s="17"/>
      <c r="EQ349" s="17"/>
      <c r="ER349" s="17"/>
      <c r="ES349" s="17"/>
      <c r="ET349" s="17"/>
      <c r="EU349" s="17"/>
      <c r="EV349" s="17"/>
      <c r="EW349" s="17"/>
      <c r="EX349" s="17"/>
      <c r="EY349" s="17"/>
      <c r="EZ349" s="17"/>
      <c r="FA349" s="17"/>
      <c r="FB349" s="17"/>
      <c r="FC349" s="17"/>
      <c r="FD349" s="17"/>
      <c r="FE349" s="17"/>
      <c r="FF349" s="17"/>
      <c r="FG349" s="17"/>
      <c r="FH349" s="17"/>
      <c r="FI349" s="17"/>
      <c r="FJ349" s="17"/>
      <c r="FK349" s="17"/>
      <c r="FL349" s="17"/>
      <c r="FM349" s="17"/>
      <c r="FN349" s="17"/>
      <c r="FO349" s="17"/>
      <c r="FP349" s="17"/>
      <c r="FQ349" s="17"/>
      <c r="FR349" s="17"/>
      <c r="FS349" s="17"/>
      <c r="FT349" s="17"/>
      <c r="FU349" s="17"/>
      <c r="FV349" s="17"/>
      <c r="FW349" s="17"/>
      <c r="FX349" s="17"/>
      <c r="FY349" s="17"/>
      <c r="FZ349" s="17"/>
      <c r="GA349" s="17"/>
      <c r="GB349" s="17"/>
      <c r="GC349" s="17"/>
      <c r="GD349" s="17"/>
      <c r="GE349" s="17"/>
      <c r="GF349" s="17"/>
      <c r="GG349" s="17"/>
      <c r="GH349" s="17"/>
      <c r="GI349" s="17"/>
      <c r="GJ349" s="17"/>
      <c r="GK349" s="17"/>
      <c r="GL349" s="17"/>
      <c r="GM349" s="17"/>
      <c r="GN349" s="17"/>
      <c r="GO349" s="17"/>
      <c r="GP349" s="17"/>
      <c r="GQ349" s="17"/>
      <c r="GR349" s="17"/>
      <c r="GS349" s="17"/>
      <c r="GT349" s="17"/>
      <c r="GU349" s="17"/>
      <c r="GV349" s="17"/>
      <c r="GW349" s="17"/>
      <c r="GX349" s="17"/>
      <c r="GY349" s="17"/>
      <c r="GZ349" s="17"/>
      <c r="HA349" s="17"/>
    </row>
    <row r="350" spans="1:209" x14ac:dyDescent="0.25">
      <c r="A350" s="37">
        <v>43355</v>
      </c>
      <c r="B350" s="10" t="s">
        <v>1774</v>
      </c>
      <c r="C350" s="24">
        <v>1013</v>
      </c>
      <c r="D350" s="24">
        <v>1194</v>
      </c>
      <c r="E350" s="22" t="s">
        <v>1830</v>
      </c>
      <c r="F350" s="16"/>
      <c r="G350" s="22" t="s">
        <v>1068</v>
      </c>
      <c r="H350" s="17"/>
      <c r="I350" s="35">
        <v>6300000</v>
      </c>
      <c r="J350" s="35">
        <v>0</v>
      </c>
      <c r="K350" s="35">
        <f t="shared" si="3"/>
        <v>6300000</v>
      </c>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7"/>
      <c r="DZ350" s="17"/>
      <c r="EA350" s="17"/>
      <c r="EB350" s="17"/>
      <c r="EC350" s="17"/>
      <c r="ED350" s="17"/>
      <c r="EE350" s="17"/>
      <c r="EF350" s="17"/>
      <c r="EG350" s="17"/>
      <c r="EH350" s="17"/>
      <c r="EI350" s="17"/>
      <c r="EJ350" s="17"/>
      <c r="EK350" s="17"/>
      <c r="EL350" s="17"/>
      <c r="EM350" s="17"/>
      <c r="EN350" s="17"/>
      <c r="EO350" s="17"/>
      <c r="EP350" s="17"/>
      <c r="EQ350" s="17"/>
      <c r="ER350" s="17"/>
      <c r="ES350" s="17"/>
      <c r="ET350" s="17"/>
      <c r="EU350" s="17"/>
      <c r="EV350" s="17"/>
      <c r="EW350" s="17"/>
      <c r="EX350" s="17"/>
      <c r="EY350" s="17"/>
      <c r="EZ350" s="17"/>
      <c r="FA350" s="17"/>
      <c r="FB350" s="17"/>
      <c r="FC350" s="17"/>
      <c r="FD350" s="17"/>
      <c r="FE350" s="17"/>
      <c r="FF350" s="17"/>
      <c r="FG350" s="17"/>
      <c r="FH350" s="17"/>
      <c r="FI350" s="17"/>
      <c r="FJ350" s="17"/>
      <c r="FK350" s="17"/>
      <c r="FL350" s="17"/>
      <c r="FM350" s="17"/>
      <c r="FN350" s="17"/>
      <c r="FO350" s="17"/>
      <c r="FP350" s="17"/>
      <c r="FQ350" s="17"/>
      <c r="FR350" s="17"/>
      <c r="FS350" s="17"/>
      <c r="FT350" s="17"/>
      <c r="FU350" s="17"/>
      <c r="FV350" s="17"/>
      <c r="FW350" s="17"/>
      <c r="FX350" s="17"/>
      <c r="FY350" s="17"/>
      <c r="FZ350" s="17"/>
      <c r="GA350" s="17"/>
      <c r="GB350" s="17"/>
      <c r="GC350" s="17"/>
      <c r="GD350" s="17"/>
      <c r="GE350" s="17"/>
      <c r="GF350" s="17"/>
      <c r="GG350" s="17"/>
      <c r="GH350" s="17"/>
      <c r="GI350" s="17"/>
      <c r="GJ350" s="17"/>
      <c r="GK350" s="17"/>
      <c r="GL350" s="17"/>
      <c r="GM350" s="17"/>
      <c r="GN350" s="17"/>
      <c r="GO350" s="17"/>
      <c r="GP350" s="17"/>
      <c r="GQ350" s="17"/>
      <c r="GR350" s="17"/>
      <c r="GS350" s="17"/>
      <c r="GT350" s="17"/>
      <c r="GU350" s="17"/>
      <c r="GV350" s="17"/>
      <c r="GW350" s="17"/>
      <c r="GX350" s="17"/>
      <c r="GY350" s="17"/>
      <c r="GZ350" s="17"/>
      <c r="HA350" s="17"/>
    </row>
    <row r="351" spans="1:209" x14ac:dyDescent="0.25">
      <c r="A351" s="37">
        <v>43355</v>
      </c>
      <c r="B351" s="10" t="s">
        <v>1775</v>
      </c>
      <c r="C351" s="24">
        <v>1025</v>
      </c>
      <c r="D351" s="24">
        <v>1196</v>
      </c>
      <c r="E351" s="22" t="s">
        <v>1831</v>
      </c>
      <c r="F351" s="16"/>
      <c r="G351" s="22" t="s">
        <v>1188</v>
      </c>
      <c r="H351" s="17"/>
      <c r="I351" s="35">
        <v>12300000</v>
      </c>
      <c r="J351" s="35">
        <v>0</v>
      </c>
      <c r="K351" s="35">
        <f t="shared" si="3"/>
        <v>12300000</v>
      </c>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c r="DF351" s="17"/>
      <c r="DG351" s="17"/>
      <c r="DH351" s="17"/>
      <c r="DI351" s="17"/>
      <c r="DJ351" s="17"/>
      <c r="DK351" s="17"/>
      <c r="DL351" s="17"/>
      <c r="DM351" s="17"/>
      <c r="DN351" s="17"/>
      <c r="DO351" s="17"/>
      <c r="DP351" s="17"/>
      <c r="DQ351" s="17"/>
      <c r="DR351" s="17"/>
      <c r="DS351" s="17"/>
      <c r="DT351" s="17"/>
      <c r="DU351" s="17"/>
      <c r="DV351" s="17"/>
      <c r="DW351" s="17"/>
      <c r="DX351" s="17"/>
      <c r="DY351" s="17"/>
      <c r="DZ351" s="17"/>
      <c r="EA351" s="17"/>
      <c r="EB351" s="17"/>
      <c r="EC351" s="17"/>
      <c r="ED351" s="17"/>
      <c r="EE351" s="17"/>
      <c r="EF351" s="17"/>
      <c r="EG351" s="17"/>
      <c r="EH351" s="17"/>
      <c r="EI351" s="17"/>
      <c r="EJ351" s="17"/>
      <c r="EK351" s="17"/>
      <c r="EL351" s="17"/>
      <c r="EM351" s="17"/>
      <c r="EN351" s="17"/>
      <c r="EO351" s="17"/>
      <c r="EP351" s="17"/>
      <c r="EQ351" s="17"/>
      <c r="ER351" s="17"/>
      <c r="ES351" s="17"/>
      <c r="ET351" s="17"/>
      <c r="EU351" s="17"/>
      <c r="EV351" s="17"/>
      <c r="EW351" s="17"/>
      <c r="EX351" s="17"/>
      <c r="EY351" s="17"/>
      <c r="EZ351" s="17"/>
      <c r="FA351" s="17"/>
      <c r="FB351" s="17"/>
      <c r="FC351" s="17"/>
      <c r="FD351" s="17"/>
      <c r="FE351" s="17"/>
      <c r="FF351" s="17"/>
      <c r="FG351" s="17"/>
      <c r="FH351" s="17"/>
      <c r="FI351" s="17"/>
      <c r="FJ351" s="17"/>
      <c r="FK351" s="17"/>
      <c r="FL351" s="17"/>
      <c r="FM351" s="17"/>
      <c r="FN351" s="17"/>
      <c r="FO351" s="17"/>
      <c r="FP351" s="17"/>
      <c r="FQ351" s="17"/>
      <c r="FR351" s="17"/>
      <c r="FS351" s="17"/>
      <c r="FT351" s="17"/>
      <c r="FU351" s="17"/>
      <c r="FV351" s="17"/>
      <c r="FW351" s="17"/>
      <c r="FX351" s="17"/>
      <c r="FY351" s="17"/>
      <c r="FZ351" s="17"/>
      <c r="GA351" s="17"/>
      <c r="GB351" s="17"/>
      <c r="GC351" s="17"/>
      <c r="GD351" s="17"/>
      <c r="GE351" s="17"/>
      <c r="GF351" s="17"/>
      <c r="GG351" s="17"/>
      <c r="GH351" s="17"/>
      <c r="GI351" s="17"/>
      <c r="GJ351" s="17"/>
      <c r="GK351" s="17"/>
      <c r="GL351" s="17"/>
      <c r="GM351" s="17"/>
      <c r="GN351" s="17"/>
      <c r="GO351" s="17"/>
      <c r="GP351" s="17"/>
      <c r="GQ351" s="17"/>
      <c r="GR351" s="17"/>
      <c r="GS351" s="17"/>
      <c r="GT351" s="17"/>
      <c r="GU351" s="17"/>
      <c r="GV351" s="17"/>
      <c r="GW351" s="17"/>
      <c r="GX351" s="17"/>
      <c r="GY351" s="17"/>
      <c r="GZ351" s="17"/>
      <c r="HA351" s="17"/>
    </row>
    <row r="352" spans="1:209" x14ac:dyDescent="0.25">
      <c r="A352" s="37">
        <v>43355</v>
      </c>
      <c r="B352" s="10" t="s">
        <v>1776</v>
      </c>
      <c r="C352" s="24">
        <v>1106</v>
      </c>
      <c r="D352" s="24">
        <v>1201</v>
      </c>
      <c r="E352" s="22" t="s">
        <v>1832</v>
      </c>
      <c r="F352" s="16"/>
      <c r="G352" s="22" t="s">
        <v>1177</v>
      </c>
      <c r="H352" s="17"/>
      <c r="I352" s="35">
        <v>12450000</v>
      </c>
      <c r="J352" s="35">
        <v>0</v>
      </c>
      <c r="K352" s="35">
        <f t="shared" si="3"/>
        <v>12450000</v>
      </c>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c r="DF352" s="17"/>
      <c r="DG352" s="17"/>
      <c r="DH352" s="17"/>
      <c r="DI352" s="17"/>
      <c r="DJ352" s="17"/>
      <c r="DK352" s="17"/>
      <c r="DL352" s="17"/>
      <c r="DM352" s="17"/>
      <c r="DN352" s="17"/>
      <c r="DO352" s="17"/>
      <c r="DP352" s="17"/>
      <c r="DQ352" s="17"/>
      <c r="DR352" s="17"/>
      <c r="DS352" s="17"/>
      <c r="DT352" s="17"/>
      <c r="DU352" s="17"/>
      <c r="DV352" s="17"/>
      <c r="DW352" s="17"/>
      <c r="DX352" s="17"/>
      <c r="DY352" s="17"/>
      <c r="DZ352" s="17"/>
      <c r="EA352" s="17"/>
      <c r="EB352" s="17"/>
      <c r="EC352" s="17"/>
      <c r="ED352" s="17"/>
      <c r="EE352" s="17"/>
      <c r="EF352" s="17"/>
      <c r="EG352" s="17"/>
      <c r="EH352" s="17"/>
      <c r="EI352" s="17"/>
      <c r="EJ352" s="17"/>
      <c r="EK352" s="17"/>
      <c r="EL352" s="17"/>
      <c r="EM352" s="17"/>
      <c r="EN352" s="17"/>
      <c r="EO352" s="17"/>
      <c r="EP352" s="17"/>
      <c r="EQ352" s="17"/>
      <c r="ER352" s="17"/>
      <c r="ES352" s="17"/>
      <c r="ET352" s="17"/>
      <c r="EU352" s="17"/>
      <c r="EV352" s="17"/>
      <c r="EW352" s="17"/>
      <c r="EX352" s="17"/>
      <c r="EY352" s="17"/>
      <c r="EZ352" s="17"/>
      <c r="FA352" s="17"/>
      <c r="FB352" s="17"/>
      <c r="FC352" s="17"/>
      <c r="FD352" s="17"/>
      <c r="FE352" s="17"/>
      <c r="FF352" s="17"/>
      <c r="FG352" s="17"/>
      <c r="FH352" s="17"/>
      <c r="FI352" s="17"/>
      <c r="FJ352" s="17"/>
      <c r="FK352" s="17"/>
      <c r="FL352" s="17"/>
      <c r="FM352" s="17"/>
      <c r="FN352" s="17"/>
      <c r="FO352" s="17"/>
      <c r="FP352" s="17"/>
      <c r="FQ352" s="17"/>
      <c r="FR352" s="17"/>
      <c r="FS352" s="17"/>
      <c r="FT352" s="17"/>
      <c r="FU352" s="17"/>
      <c r="FV352" s="17"/>
      <c r="FW352" s="17"/>
      <c r="FX352" s="17"/>
      <c r="FY352" s="17"/>
      <c r="FZ352" s="17"/>
      <c r="GA352" s="17"/>
      <c r="GB352" s="17"/>
      <c r="GC352" s="17"/>
      <c r="GD352" s="17"/>
      <c r="GE352" s="17"/>
      <c r="GF352" s="17"/>
      <c r="GG352" s="17"/>
      <c r="GH352" s="17"/>
      <c r="GI352" s="17"/>
      <c r="GJ352" s="17"/>
      <c r="GK352" s="17"/>
      <c r="GL352" s="17"/>
      <c r="GM352" s="17"/>
      <c r="GN352" s="17"/>
      <c r="GO352" s="17"/>
      <c r="GP352" s="17"/>
      <c r="GQ352" s="17"/>
      <c r="GR352" s="17"/>
      <c r="GS352" s="17"/>
      <c r="GT352" s="17"/>
      <c r="GU352" s="17"/>
      <c r="GV352" s="17"/>
      <c r="GW352" s="17"/>
      <c r="GX352" s="17"/>
      <c r="GY352" s="17"/>
      <c r="GZ352" s="17"/>
      <c r="HA352" s="17"/>
    </row>
    <row r="353" spans="1:209" x14ac:dyDescent="0.25">
      <c r="A353" s="37">
        <v>43355</v>
      </c>
      <c r="B353" s="10" t="s">
        <v>1777</v>
      </c>
      <c r="C353" s="24">
        <v>1177</v>
      </c>
      <c r="D353" s="24">
        <v>1208</v>
      </c>
      <c r="E353" s="22" t="s">
        <v>1833</v>
      </c>
      <c r="F353" s="16"/>
      <c r="G353" s="22" t="s">
        <v>1162</v>
      </c>
      <c r="H353" s="17"/>
      <c r="I353" s="35">
        <v>9816667</v>
      </c>
      <c r="J353" s="35">
        <v>0</v>
      </c>
      <c r="K353" s="35">
        <f t="shared" si="3"/>
        <v>9816667</v>
      </c>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c r="EO353" s="17"/>
      <c r="EP353" s="17"/>
      <c r="EQ353" s="17"/>
      <c r="ER353" s="17"/>
      <c r="ES353" s="17"/>
      <c r="ET353" s="17"/>
      <c r="EU353" s="17"/>
      <c r="EV353" s="17"/>
      <c r="EW353" s="17"/>
      <c r="EX353" s="17"/>
      <c r="EY353" s="17"/>
      <c r="EZ353" s="17"/>
      <c r="FA353" s="17"/>
      <c r="FB353" s="17"/>
      <c r="FC353" s="17"/>
      <c r="FD353" s="17"/>
      <c r="FE353" s="17"/>
      <c r="FF353" s="17"/>
      <c r="FG353" s="17"/>
      <c r="FH353" s="17"/>
      <c r="FI353" s="17"/>
      <c r="FJ353" s="17"/>
      <c r="FK353" s="17"/>
      <c r="FL353" s="17"/>
      <c r="FM353" s="17"/>
      <c r="FN353" s="17"/>
      <c r="FO353" s="17"/>
      <c r="FP353" s="17"/>
      <c r="FQ353" s="17"/>
      <c r="FR353" s="17"/>
      <c r="FS353" s="17"/>
      <c r="FT353" s="17"/>
      <c r="FU353" s="17"/>
      <c r="FV353" s="17"/>
      <c r="FW353" s="17"/>
      <c r="FX353" s="17"/>
      <c r="FY353" s="17"/>
      <c r="FZ353" s="17"/>
      <c r="GA353" s="17"/>
      <c r="GB353" s="17"/>
      <c r="GC353" s="17"/>
      <c r="GD353" s="17"/>
      <c r="GE353" s="17"/>
      <c r="GF353" s="17"/>
      <c r="GG353" s="17"/>
      <c r="GH353" s="17"/>
      <c r="GI353" s="17"/>
      <c r="GJ353" s="17"/>
      <c r="GK353" s="17"/>
      <c r="GL353" s="17"/>
      <c r="GM353" s="17"/>
      <c r="GN353" s="17"/>
      <c r="GO353" s="17"/>
      <c r="GP353" s="17"/>
      <c r="GQ353" s="17"/>
      <c r="GR353" s="17"/>
      <c r="GS353" s="17"/>
      <c r="GT353" s="17"/>
      <c r="GU353" s="17"/>
      <c r="GV353" s="17"/>
      <c r="GW353" s="17"/>
      <c r="GX353" s="17"/>
      <c r="GY353" s="17"/>
      <c r="GZ353" s="17"/>
      <c r="HA353" s="17"/>
    </row>
    <row r="354" spans="1:209" x14ac:dyDescent="0.25">
      <c r="A354" s="37">
        <v>43355</v>
      </c>
      <c r="B354" s="10" t="s">
        <v>1778</v>
      </c>
      <c r="C354" s="24">
        <v>1149</v>
      </c>
      <c r="D354" s="24">
        <v>1209</v>
      </c>
      <c r="E354" s="22" t="s">
        <v>1834</v>
      </c>
      <c r="F354" s="16"/>
      <c r="G354" s="22" t="s">
        <v>1041</v>
      </c>
      <c r="H354" s="17"/>
      <c r="I354" s="35">
        <v>17050000</v>
      </c>
      <c r="J354" s="35">
        <v>0</v>
      </c>
      <c r="K354" s="35">
        <f t="shared" si="3"/>
        <v>17050000</v>
      </c>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7"/>
      <c r="FM354" s="17"/>
      <c r="FN354" s="17"/>
      <c r="FO354" s="17"/>
      <c r="FP354" s="17"/>
      <c r="FQ354" s="17"/>
      <c r="FR354" s="17"/>
      <c r="FS354" s="17"/>
      <c r="FT354" s="17"/>
      <c r="FU354" s="17"/>
      <c r="FV354" s="17"/>
      <c r="FW354" s="17"/>
      <c r="FX354" s="17"/>
      <c r="FY354" s="17"/>
      <c r="FZ354" s="17"/>
      <c r="GA354" s="17"/>
      <c r="GB354" s="17"/>
      <c r="GC354" s="17"/>
      <c r="GD354" s="17"/>
      <c r="GE354" s="17"/>
      <c r="GF354" s="17"/>
      <c r="GG354" s="17"/>
      <c r="GH354" s="17"/>
      <c r="GI354" s="17"/>
      <c r="GJ354" s="17"/>
      <c r="GK354" s="17"/>
      <c r="GL354" s="17"/>
      <c r="GM354" s="17"/>
      <c r="GN354" s="17"/>
      <c r="GO354" s="17"/>
      <c r="GP354" s="17"/>
      <c r="GQ354" s="17"/>
      <c r="GR354" s="17"/>
      <c r="GS354" s="17"/>
      <c r="GT354" s="17"/>
      <c r="GU354" s="17"/>
      <c r="GV354" s="17"/>
      <c r="GW354" s="17"/>
      <c r="GX354" s="17"/>
      <c r="GY354" s="17"/>
      <c r="GZ354" s="17"/>
      <c r="HA354" s="17"/>
    </row>
    <row r="355" spans="1:209" x14ac:dyDescent="0.25">
      <c r="A355" s="37">
        <v>43355</v>
      </c>
      <c r="B355" s="10" t="s">
        <v>1779</v>
      </c>
      <c r="C355" s="24">
        <v>1144</v>
      </c>
      <c r="D355" s="24">
        <v>1210</v>
      </c>
      <c r="E355" s="22" t="s">
        <v>1835</v>
      </c>
      <c r="F355" s="16"/>
      <c r="G355" s="22" t="s">
        <v>1046</v>
      </c>
      <c r="H355" s="17"/>
      <c r="I355" s="35">
        <v>17050000</v>
      </c>
      <c r="J355" s="35">
        <v>0</v>
      </c>
      <c r="K355" s="35">
        <f t="shared" si="3"/>
        <v>17050000</v>
      </c>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17"/>
      <c r="EE355" s="17"/>
      <c r="EF355" s="17"/>
      <c r="EG355" s="17"/>
      <c r="EH355" s="17"/>
      <c r="EI355" s="17"/>
      <c r="EJ355" s="17"/>
      <c r="EK355" s="17"/>
      <c r="EL355" s="17"/>
      <c r="EM355" s="17"/>
      <c r="EN355" s="17"/>
      <c r="EO355" s="17"/>
      <c r="EP355" s="17"/>
      <c r="EQ355" s="17"/>
      <c r="ER355" s="17"/>
      <c r="ES355" s="17"/>
      <c r="ET355" s="17"/>
      <c r="EU355" s="17"/>
      <c r="EV355" s="17"/>
      <c r="EW355" s="17"/>
      <c r="EX355" s="17"/>
      <c r="EY355" s="17"/>
      <c r="EZ355" s="17"/>
      <c r="FA355" s="17"/>
      <c r="FB355" s="17"/>
      <c r="FC355" s="17"/>
      <c r="FD355" s="17"/>
      <c r="FE355" s="17"/>
      <c r="FF355" s="17"/>
      <c r="FG355" s="17"/>
      <c r="FH355" s="17"/>
      <c r="FI355" s="17"/>
      <c r="FJ355" s="17"/>
      <c r="FK355" s="17"/>
      <c r="FL355" s="17"/>
      <c r="FM355" s="17"/>
      <c r="FN355" s="17"/>
      <c r="FO355" s="17"/>
      <c r="FP355" s="17"/>
      <c r="FQ355" s="17"/>
      <c r="FR355" s="17"/>
      <c r="FS355" s="17"/>
      <c r="FT355" s="17"/>
      <c r="FU355" s="17"/>
      <c r="FV355" s="17"/>
      <c r="FW355" s="17"/>
      <c r="FX355" s="17"/>
      <c r="FY355" s="17"/>
      <c r="FZ355" s="17"/>
      <c r="GA355" s="17"/>
      <c r="GB355" s="17"/>
      <c r="GC355" s="17"/>
      <c r="GD355" s="17"/>
      <c r="GE355" s="17"/>
      <c r="GF355" s="17"/>
      <c r="GG355" s="17"/>
      <c r="GH355" s="17"/>
      <c r="GI355" s="17"/>
      <c r="GJ355" s="17"/>
      <c r="GK355" s="17"/>
      <c r="GL355" s="17"/>
      <c r="GM355" s="17"/>
      <c r="GN355" s="17"/>
      <c r="GO355" s="17"/>
      <c r="GP355" s="17"/>
      <c r="GQ355" s="17"/>
      <c r="GR355" s="17"/>
      <c r="GS355" s="17"/>
      <c r="GT355" s="17"/>
      <c r="GU355" s="17"/>
      <c r="GV355" s="17"/>
      <c r="GW355" s="17"/>
      <c r="GX355" s="17"/>
      <c r="GY355" s="17"/>
      <c r="GZ355" s="17"/>
      <c r="HA355" s="17"/>
    </row>
    <row r="356" spans="1:209" x14ac:dyDescent="0.25">
      <c r="A356" s="37">
        <v>43355</v>
      </c>
      <c r="B356" s="10" t="s">
        <v>1780</v>
      </c>
      <c r="C356" s="24">
        <v>1027</v>
      </c>
      <c r="D356" s="24">
        <v>1215</v>
      </c>
      <c r="E356" s="22" t="s">
        <v>1836</v>
      </c>
      <c r="F356" s="16"/>
      <c r="G356" s="22" t="s">
        <v>1184</v>
      </c>
      <c r="H356" s="17"/>
      <c r="I356" s="35">
        <v>12450000</v>
      </c>
      <c r="J356" s="35">
        <v>0</v>
      </c>
      <c r="K356" s="35">
        <f t="shared" si="3"/>
        <v>12450000</v>
      </c>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7"/>
      <c r="EV356" s="17"/>
      <c r="EW356" s="17"/>
      <c r="EX356" s="17"/>
      <c r="EY356" s="17"/>
      <c r="EZ356" s="17"/>
      <c r="FA356" s="17"/>
      <c r="FB356" s="17"/>
      <c r="FC356" s="17"/>
      <c r="FD356" s="17"/>
      <c r="FE356" s="17"/>
      <c r="FF356" s="17"/>
      <c r="FG356" s="17"/>
      <c r="FH356" s="17"/>
      <c r="FI356" s="17"/>
      <c r="FJ356" s="17"/>
      <c r="FK356" s="17"/>
      <c r="FL356" s="17"/>
      <c r="FM356" s="17"/>
      <c r="FN356" s="17"/>
      <c r="FO356" s="17"/>
      <c r="FP356" s="17"/>
      <c r="FQ356" s="17"/>
      <c r="FR356" s="17"/>
      <c r="FS356" s="17"/>
      <c r="FT356" s="17"/>
      <c r="FU356" s="17"/>
      <c r="FV356" s="17"/>
      <c r="FW356" s="17"/>
      <c r="FX356" s="17"/>
      <c r="FY356" s="17"/>
      <c r="FZ356" s="17"/>
      <c r="GA356" s="17"/>
      <c r="GB356" s="17"/>
      <c r="GC356" s="17"/>
      <c r="GD356" s="17"/>
      <c r="GE356" s="17"/>
      <c r="GF356" s="17"/>
      <c r="GG356" s="17"/>
      <c r="GH356" s="17"/>
      <c r="GI356" s="17"/>
      <c r="GJ356" s="17"/>
      <c r="GK356" s="17"/>
      <c r="GL356" s="17"/>
      <c r="GM356" s="17"/>
      <c r="GN356" s="17"/>
      <c r="GO356" s="17"/>
      <c r="GP356" s="17"/>
      <c r="GQ356" s="17"/>
      <c r="GR356" s="17"/>
      <c r="GS356" s="17"/>
      <c r="GT356" s="17"/>
      <c r="GU356" s="17"/>
      <c r="GV356" s="17"/>
      <c r="GW356" s="17"/>
      <c r="GX356" s="17"/>
      <c r="GY356" s="17"/>
      <c r="GZ356" s="17"/>
      <c r="HA356" s="17"/>
    </row>
    <row r="357" spans="1:209" x14ac:dyDescent="0.25">
      <c r="A357" s="37">
        <v>43355</v>
      </c>
      <c r="B357" s="10" t="s">
        <v>1781</v>
      </c>
      <c r="C357" s="24">
        <v>1028</v>
      </c>
      <c r="D357" s="24">
        <v>1216</v>
      </c>
      <c r="E357" s="22" t="s">
        <v>1837</v>
      </c>
      <c r="F357" s="16"/>
      <c r="G357" s="22" t="s">
        <v>1152</v>
      </c>
      <c r="H357" s="17"/>
      <c r="I357" s="35">
        <v>12300000</v>
      </c>
      <c r="J357" s="35">
        <v>0</v>
      </c>
      <c r="K357" s="35">
        <f t="shared" si="3"/>
        <v>12300000</v>
      </c>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c r="EO357" s="17"/>
      <c r="EP357" s="17"/>
      <c r="EQ357" s="17"/>
      <c r="ER357" s="17"/>
      <c r="ES357" s="17"/>
      <c r="ET357" s="17"/>
      <c r="EU357" s="17"/>
      <c r="EV357" s="17"/>
      <c r="EW357" s="17"/>
      <c r="EX357" s="17"/>
      <c r="EY357" s="17"/>
      <c r="EZ357" s="17"/>
      <c r="FA357" s="17"/>
      <c r="FB357" s="17"/>
      <c r="FC357" s="17"/>
      <c r="FD357" s="17"/>
      <c r="FE357" s="17"/>
      <c r="FF357" s="17"/>
      <c r="FG357" s="17"/>
      <c r="FH357" s="17"/>
      <c r="FI357" s="17"/>
      <c r="FJ357" s="17"/>
      <c r="FK357" s="17"/>
      <c r="FL357" s="17"/>
      <c r="FM357" s="17"/>
      <c r="FN357" s="17"/>
      <c r="FO357" s="17"/>
      <c r="FP357" s="17"/>
      <c r="FQ357" s="17"/>
      <c r="FR357" s="17"/>
      <c r="FS357" s="17"/>
      <c r="FT357" s="17"/>
      <c r="FU357" s="17"/>
      <c r="FV357" s="17"/>
      <c r="FW357" s="17"/>
      <c r="FX357" s="17"/>
      <c r="FY357" s="17"/>
      <c r="FZ357" s="17"/>
      <c r="GA357" s="17"/>
      <c r="GB357" s="17"/>
      <c r="GC357" s="17"/>
      <c r="GD357" s="17"/>
      <c r="GE357" s="17"/>
      <c r="GF357" s="17"/>
      <c r="GG357" s="17"/>
      <c r="GH357" s="17"/>
      <c r="GI357" s="17"/>
      <c r="GJ357" s="17"/>
      <c r="GK357" s="17"/>
      <c r="GL357" s="17"/>
      <c r="GM357" s="17"/>
      <c r="GN357" s="17"/>
      <c r="GO357" s="17"/>
      <c r="GP357" s="17"/>
      <c r="GQ357" s="17"/>
      <c r="GR357" s="17"/>
      <c r="GS357" s="17"/>
      <c r="GT357" s="17"/>
      <c r="GU357" s="17"/>
      <c r="GV357" s="17"/>
      <c r="GW357" s="17"/>
      <c r="GX357" s="17"/>
      <c r="GY357" s="17"/>
      <c r="GZ357" s="17"/>
      <c r="HA357" s="17"/>
    </row>
    <row r="358" spans="1:209" x14ac:dyDescent="0.25">
      <c r="A358" s="37">
        <v>43355</v>
      </c>
      <c r="B358" s="10" t="s">
        <v>1782</v>
      </c>
      <c r="C358" s="24">
        <v>1007</v>
      </c>
      <c r="D358" s="24">
        <v>1217</v>
      </c>
      <c r="E358" s="22" t="s">
        <v>1838</v>
      </c>
      <c r="F358" s="16"/>
      <c r="G358" s="22" t="s">
        <v>1040</v>
      </c>
      <c r="H358" s="17"/>
      <c r="I358" s="35">
        <v>6580000</v>
      </c>
      <c r="J358" s="35">
        <v>0</v>
      </c>
      <c r="K358" s="35">
        <f t="shared" si="3"/>
        <v>6580000</v>
      </c>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c r="EO358" s="17"/>
      <c r="EP358" s="17"/>
      <c r="EQ358" s="17"/>
      <c r="ER358" s="17"/>
      <c r="ES358" s="17"/>
      <c r="ET358" s="17"/>
      <c r="EU358" s="17"/>
      <c r="EV358" s="17"/>
      <c r="EW358" s="17"/>
      <c r="EX358" s="17"/>
      <c r="EY358" s="17"/>
      <c r="EZ358" s="17"/>
      <c r="FA358" s="17"/>
      <c r="FB358" s="17"/>
      <c r="FC358" s="17"/>
      <c r="FD358" s="17"/>
      <c r="FE358" s="17"/>
      <c r="FF358" s="17"/>
      <c r="FG358" s="17"/>
      <c r="FH358" s="17"/>
      <c r="FI358" s="17"/>
      <c r="FJ358" s="17"/>
      <c r="FK358" s="17"/>
      <c r="FL358" s="17"/>
      <c r="FM358" s="17"/>
      <c r="FN358" s="17"/>
      <c r="FO358" s="17"/>
      <c r="FP358" s="17"/>
      <c r="FQ358" s="17"/>
      <c r="FR358" s="17"/>
      <c r="FS358" s="17"/>
      <c r="FT358" s="17"/>
      <c r="FU358" s="17"/>
      <c r="FV358" s="17"/>
      <c r="FW358" s="17"/>
      <c r="FX358" s="17"/>
      <c r="FY358" s="17"/>
      <c r="FZ358" s="17"/>
      <c r="GA358" s="17"/>
      <c r="GB358" s="17"/>
      <c r="GC358" s="17"/>
      <c r="GD358" s="17"/>
      <c r="GE358" s="17"/>
      <c r="GF358" s="17"/>
      <c r="GG358" s="17"/>
      <c r="GH358" s="17"/>
      <c r="GI358" s="17"/>
      <c r="GJ358" s="17"/>
      <c r="GK358" s="17"/>
      <c r="GL358" s="17"/>
      <c r="GM358" s="17"/>
      <c r="GN358" s="17"/>
      <c r="GO358" s="17"/>
      <c r="GP358" s="17"/>
      <c r="GQ358" s="17"/>
      <c r="GR358" s="17"/>
      <c r="GS358" s="17"/>
      <c r="GT358" s="17"/>
      <c r="GU358" s="17"/>
      <c r="GV358" s="17"/>
      <c r="GW358" s="17"/>
      <c r="GX358" s="17"/>
      <c r="GY358" s="17"/>
      <c r="GZ358" s="17"/>
      <c r="HA358" s="17"/>
    </row>
    <row r="359" spans="1:209" x14ac:dyDescent="0.25">
      <c r="A359" s="37">
        <v>43355</v>
      </c>
      <c r="B359" s="10" t="s">
        <v>1783</v>
      </c>
      <c r="C359" s="24">
        <v>989</v>
      </c>
      <c r="D359" s="24">
        <v>1219</v>
      </c>
      <c r="E359" s="22" t="s">
        <v>1839</v>
      </c>
      <c r="F359" s="16"/>
      <c r="G359" s="22" t="s">
        <v>1057</v>
      </c>
      <c r="H359" s="17"/>
      <c r="I359" s="35">
        <v>12111700</v>
      </c>
      <c r="J359" s="35">
        <v>0</v>
      </c>
      <c r="K359" s="35">
        <f t="shared" si="3"/>
        <v>12111700</v>
      </c>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c r="EO359" s="17"/>
      <c r="EP359" s="17"/>
      <c r="EQ359" s="17"/>
      <c r="ER359" s="17"/>
      <c r="ES359" s="17"/>
      <c r="ET359" s="17"/>
      <c r="EU359" s="17"/>
      <c r="EV359" s="17"/>
      <c r="EW359" s="17"/>
      <c r="EX359" s="17"/>
      <c r="EY359" s="17"/>
      <c r="EZ359" s="17"/>
      <c r="FA359" s="17"/>
      <c r="FB359" s="17"/>
      <c r="FC359" s="17"/>
      <c r="FD359" s="17"/>
      <c r="FE359" s="17"/>
      <c r="FF359" s="17"/>
      <c r="FG359" s="17"/>
      <c r="FH359" s="17"/>
      <c r="FI359" s="17"/>
      <c r="FJ359" s="17"/>
      <c r="FK359" s="17"/>
      <c r="FL359" s="17"/>
      <c r="FM359" s="17"/>
      <c r="FN359" s="17"/>
      <c r="FO359" s="17"/>
      <c r="FP359" s="17"/>
      <c r="FQ359" s="17"/>
      <c r="FR359" s="17"/>
      <c r="FS359" s="17"/>
      <c r="FT359" s="17"/>
      <c r="FU359" s="17"/>
      <c r="FV359" s="17"/>
      <c r="FW359" s="17"/>
      <c r="FX359" s="17"/>
      <c r="FY359" s="17"/>
      <c r="FZ359" s="17"/>
      <c r="GA359" s="17"/>
      <c r="GB359" s="17"/>
      <c r="GC359" s="17"/>
      <c r="GD359" s="17"/>
      <c r="GE359" s="17"/>
      <c r="GF359" s="17"/>
      <c r="GG359" s="17"/>
      <c r="GH359" s="17"/>
      <c r="GI359" s="17"/>
      <c r="GJ359" s="17"/>
      <c r="GK359" s="17"/>
      <c r="GL359" s="17"/>
      <c r="GM359" s="17"/>
      <c r="GN359" s="17"/>
      <c r="GO359" s="17"/>
      <c r="GP359" s="17"/>
      <c r="GQ359" s="17"/>
      <c r="GR359" s="17"/>
      <c r="GS359" s="17"/>
      <c r="GT359" s="17"/>
      <c r="GU359" s="17"/>
      <c r="GV359" s="17"/>
      <c r="GW359" s="17"/>
      <c r="GX359" s="17"/>
      <c r="GY359" s="17"/>
      <c r="GZ359" s="17"/>
      <c r="HA359" s="17"/>
    </row>
    <row r="360" spans="1:209" x14ac:dyDescent="0.25">
      <c r="A360" s="37">
        <v>43355</v>
      </c>
      <c r="B360" s="10" t="s">
        <v>1784</v>
      </c>
      <c r="C360" s="24">
        <v>991</v>
      </c>
      <c r="D360" s="24">
        <v>1223</v>
      </c>
      <c r="E360" s="22" t="s">
        <v>1840</v>
      </c>
      <c r="F360" s="16"/>
      <c r="G360" s="22" t="s">
        <v>1130</v>
      </c>
      <c r="H360" s="17"/>
      <c r="I360" s="35">
        <v>15766667</v>
      </c>
      <c r="J360" s="35">
        <v>0</v>
      </c>
      <c r="K360" s="35">
        <f t="shared" si="3"/>
        <v>15766667</v>
      </c>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c r="FE360" s="17"/>
      <c r="FF360" s="17"/>
      <c r="FG360" s="17"/>
      <c r="FH360" s="17"/>
      <c r="FI360" s="17"/>
      <c r="FJ360" s="17"/>
      <c r="FK360" s="17"/>
      <c r="FL360" s="17"/>
      <c r="FM360" s="17"/>
      <c r="FN360" s="17"/>
      <c r="FO360" s="17"/>
      <c r="FP360" s="17"/>
      <c r="FQ360" s="17"/>
      <c r="FR360" s="17"/>
      <c r="FS360" s="17"/>
      <c r="FT360" s="17"/>
      <c r="FU360" s="17"/>
      <c r="FV360" s="17"/>
      <c r="FW360" s="17"/>
      <c r="FX360" s="17"/>
      <c r="FY360" s="17"/>
      <c r="FZ360" s="17"/>
      <c r="GA360" s="17"/>
      <c r="GB360" s="17"/>
      <c r="GC360" s="17"/>
      <c r="GD360" s="17"/>
      <c r="GE360" s="17"/>
      <c r="GF360" s="17"/>
      <c r="GG360" s="17"/>
      <c r="GH360" s="17"/>
      <c r="GI360" s="17"/>
      <c r="GJ360" s="17"/>
      <c r="GK360" s="17"/>
      <c r="GL360" s="17"/>
      <c r="GM360" s="17"/>
      <c r="GN360" s="17"/>
      <c r="GO360" s="17"/>
      <c r="GP360" s="17"/>
      <c r="GQ360" s="17"/>
      <c r="GR360" s="17"/>
      <c r="GS360" s="17"/>
      <c r="GT360" s="17"/>
      <c r="GU360" s="17"/>
      <c r="GV360" s="17"/>
      <c r="GW360" s="17"/>
      <c r="GX360" s="17"/>
      <c r="GY360" s="17"/>
      <c r="GZ360" s="17"/>
      <c r="HA360" s="17"/>
    </row>
    <row r="361" spans="1:209" x14ac:dyDescent="0.25">
      <c r="A361" s="37">
        <v>43355</v>
      </c>
      <c r="B361" s="10" t="s">
        <v>1785</v>
      </c>
      <c r="C361" s="24">
        <v>1184</v>
      </c>
      <c r="D361" s="24">
        <v>1230</v>
      </c>
      <c r="E361" s="22" t="s">
        <v>1841</v>
      </c>
      <c r="F361" s="16"/>
      <c r="G361" s="22" t="s">
        <v>1142</v>
      </c>
      <c r="H361" s="17"/>
      <c r="I361" s="35">
        <v>15216667</v>
      </c>
      <c r="J361" s="35">
        <v>0</v>
      </c>
      <c r="K361" s="35">
        <f t="shared" si="3"/>
        <v>15216667</v>
      </c>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17"/>
      <c r="CH361" s="17"/>
      <c r="CI361" s="17"/>
      <c r="CJ361" s="17"/>
      <c r="CK361" s="17"/>
      <c r="CL361" s="17"/>
      <c r="CM361" s="17"/>
      <c r="CN361" s="17"/>
      <c r="CO361" s="17"/>
      <c r="CP361" s="17"/>
      <c r="CQ361" s="17"/>
      <c r="CR361" s="17"/>
      <c r="CS361" s="17"/>
      <c r="CT361" s="17"/>
      <c r="CU361" s="17"/>
      <c r="CV361" s="17"/>
      <c r="CW361" s="17"/>
      <c r="CX361" s="17"/>
      <c r="CY361" s="17"/>
      <c r="CZ361" s="17"/>
      <c r="DA361" s="17"/>
      <c r="DB361" s="17"/>
      <c r="DC361" s="17"/>
      <c r="DD361" s="17"/>
      <c r="DE361" s="17"/>
      <c r="DF361" s="17"/>
      <c r="DG361" s="17"/>
      <c r="DH361" s="17"/>
      <c r="DI361" s="17"/>
      <c r="DJ361" s="17"/>
      <c r="DK361" s="17"/>
      <c r="DL361" s="17"/>
      <c r="DM361" s="17"/>
      <c r="DN361" s="17"/>
      <c r="DO361" s="17"/>
      <c r="DP361" s="17"/>
      <c r="DQ361" s="17"/>
      <c r="DR361" s="17"/>
      <c r="DS361" s="17"/>
      <c r="DT361" s="17"/>
      <c r="DU361" s="17"/>
      <c r="DV361" s="17"/>
      <c r="DW361" s="17"/>
      <c r="DX361" s="17"/>
      <c r="DY361" s="17"/>
      <c r="DZ361" s="17"/>
      <c r="EA361" s="17"/>
      <c r="EB361" s="17"/>
      <c r="EC361" s="17"/>
      <c r="ED361" s="17"/>
      <c r="EE361" s="17"/>
      <c r="EF361" s="17"/>
      <c r="EG361" s="17"/>
      <c r="EH361" s="17"/>
      <c r="EI361" s="17"/>
      <c r="EJ361" s="17"/>
      <c r="EK361" s="17"/>
      <c r="EL361" s="17"/>
      <c r="EM361" s="17"/>
      <c r="EN361" s="17"/>
      <c r="EO361" s="17"/>
      <c r="EP361" s="17"/>
      <c r="EQ361" s="17"/>
      <c r="ER361" s="17"/>
      <c r="ES361" s="17"/>
      <c r="ET361" s="17"/>
      <c r="EU361" s="17"/>
      <c r="EV361" s="17"/>
      <c r="EW361" s="17"/>
      <c r="EX361" s="17"/>
      <c r="EY361" s="17"/>
      <c r="EZ361" s="17"/>
      <c r="FA361" s="17"/>
      <c r="FB361" s="17"/>
      <c r="FC361" s="17"/>
      <c r="FD361" s="17"/>
      <c r="FE361" s="17"/>
      <c r="FF361" s="17"/>
      <c r="FG361" s="17"/>
      <c r="FH361" s="17"/>
      <c r="FI361" s="17"/>
      <c r="FJ361" s="17"/>
      <c r="FK361" s="17"/>
      <c r="FL361" s="17"/>
      <c r="FM361" s="17"/>
      <c r="FN361" s="17"/>
      <c r="FO361" s="17"/>
      <c r="FP361" s="17"/>
      <c r="FQ361" s="17"/>
      <c r="FR361" s="17"/>
      <c r="FS361" s="17"/>
      <c r="FT361" s="17"/>
      <c r="FU361" s="17"/>
      <c r="FV361" s="17"/>
      <c r="FW361" s="17"/>
      <c r="FX361" s="17"/>
      <c r="FY361" s="17"/>
      <c r="FZ361" s="17"/>
      <c r="GA361" s="17"/>
      <c r="GB361" s="17"/>
      <c r="GC361" s="17"/>
      <c r="GD361" s="17"/>
      <c r="GE361" s="17"/>
      <c r="GF361" s="17"/>
      <c r="GG361" s="17"/>
      <c r="GH361" s="17"/>
      <c r="GI361" s="17"/>
      <c r="GJ361" s="17"/>
      <c r="GK361" s="17"/>
      <c r="GL361" s="17"/>
      <c r="GM361" s="17"/>
      <c r="GN361" s="17"/>
      <c r="GO361" s="17"/>
      <c r="GP361" s="17"/>
      <c r="GQ361" s="17"/>
      <c r="GR361" s="17"/>
      <c r="GS361" s="17"/>
      <c r="GT361" s="17"/>
      <c r="GU361" s="17"/>
      <c r="GV361" s="17"/>
      <c r="GW361" s="17"/>
      <c r="GX361" s="17"/>
      <c r="GY361" s="17"/>
      <c r="GZ361" s="17"/>
      <c r="HA361" s="17"/>
    </row>
    <row r="362" spans="1:209" x14ac:dyDescent="0.25">
      <c r="A362" s="37">
        <v>43356</v>
      </c>
      <c r="B362" s="10" t="s">
        <v>1786</v>
      </c>
      <c r="C362" s="24">
        <v>1055</v>
      </c>
      <c r="D362" s="24">
        <v>1237</v>
      </c>
      <c r="E362" s="22" t="s">
        <v>1842</v>
      </c>
      <c r="F362" s="16"/>
      <c r="G362" s="22" t="s">
        <v>1053</v>
      </c>
      <c r="H362" s="17"/>
      <c r="I362" s="35">
        <v>17050000</v>
      </c>
      <c r="J362" s="35">
        <v>0</v>
      </c>
      <c r="K362" s="35">
        <f t="shared" si="3"/>
        <v>17050000</v>
      </c>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17"/>
      <c r="CC362" s="17"/>
      <c r="CD362" s="17"/>
      <c r="CE362" s="17"/>
      <c r="CF362" s="17"/>
      <c r="CG362" s="17"/>
      <c r="CH362" s="17"/>
      <c r="CI362" s="17"/>
      <c r="CJ362" s="17"/>
      <c r="CK362" s="17"/>
      <c r="CL362" s="17"/>
      <c r="CM362" s="17"/>
      <c r="CN362" s="17"/>
      <c r="CO362" s="17"/>
      <c r="CP362" s="17"/>
      <c r="CQ362" s="17"/>
      <c r="CR362" s="17"/>
      <c r="CS362" s="17"/>
      <c r="CT362" s="17"/>
      <c r="CU362" s="17"/>
      <c r="CV362" s="17"/>
      <c r="CW362" s="17"/>
      <c r="CX362" s="17"/>
      <c r="CY362" s="17"/>
      <c r="CZ362" s="17"/>
      <c r="DA362" s="17"/>
      <c r="DB362" s="17"/>
      <c r="DC362" s="17"/>
      <c r="DD362" s="17"/>
      <c r="DE362" s="17"/>
      <c r="DF362" s="17"/>
      <c r="DG362" s="17"/>
      <c r="DH362" s="17"/>
      <c r="DI362" s="17"/>
      <c r="DJ362" s="17"/>
      <c r="DK362" s="17"/>
      <c r="DL362" s="17"/>
      <c r="DM362" s="17"/>
      <c r="DN362" s="17"/>
      <c r="DO362" s="17"/>
      <c r="DP362" s="17"/>
      <c r="DQ362" s="17"/>
      <c r="DR362" s="17"/>
      <c r="DS362" s="17"/>
      <c r="DT362" s="17"/>
      <c r="DU362" s="17"/>
      <c r="DV362" s="17"/>
      <c r="DW362" s="17"/>
      <c r="DX362" s="17"/>
      <c r="DY362" s="17"/>
      <c r="DZ362" s="17"/>
      <c r="EA362" s="17"/>
      <c r="EB362" s="17"/>
      <c r="EC362" s="17"/>
      <c r="ED362" s="17"/>
      <c r="EE362" s="17"/>
      <c r="EF362" s="17"/>
      <c r="EG362" s="17"/>
      <c r="EH362" s="17"/>
      <c r="EI362" s="17"/>
      <c r="EJ362" s="17"/>
      <c r="EK362" s="17"/>
      <c r="EL362" s="17"/>
      <c r="EM362" s="17"/>
      <c r="EN362" s="17"/>
      <c r="EO362" s="17"/>
      <c r="EP362" s="17"/>
      <c r="EQ362" s="17"/>
      <c r="ER362" s="17"/>
      <c r="ES362" s="17"/>
      <c r="ET362" s="17"/>
      <c r="EU362" s="17"/>
      <c r="EV362" s="17"/>
      <c r="EW362" s="17"/>
      <c r="EX362" s="17"/>
      <c r="EY362" s="17"/>
      <c r="EZ362" s="17"/>
      <c r="FA362" s="17"/>
      <c r="FB362" s="17"/>
      <c r="FC362" s="17"/>
      <c r="FD362" s="17"/>
      <c r="FE362" s="17"/>
      <c r="FF362" s="17"/>
      <c r="FG362" s="17"/>
      <c r="FH362" s="17"/>
      <c r="FI362" s="17"/>
      <c r="FJ362" s="17"/>
      <c r="FK362" s="17"/>
      <c r="FL362" s="17"/>
      <c r="FM362" s="17"/>
      <c r="FN362" s="17"/>
      <c r="FO362" s="17"/>
      <c r="FP362" s="17"/>
      <c r="FQ362" s="17"/>
      <c r="FR362" s="17"/>
      <c r="FS362" s="17"/>
      <c r="FT362" s="17"/>
      <c r="FU362" s="17"/>
      <c r="FV362" s="17"/>
      <c r="FW362" s="17"/>
      <c r="FX362" s="17"/>
      <c r="FY362" s="17"/>
      <c r="FZ362" s="17"/>
      <c r="GA362" s="17"/>
      <c r="GB362" s="17"/>
      <c r="GC362" s="17"/>
      <c r="GD362" s="17"/>
      <c r="GE362" s="17"/>
      <c r="GF362" s="17"/>
      <c r="GG362" s="17"/>
      <c r="GH362" s="17"/>
      <c r="GI362" s="17"/>
      <c r="GJ362" s="17"/>
      <c r="GK362" s="17"/>
      <c r="GL362" s="17"/>
      <c r="GM362" s="17"/>
      <c r="GN362" s="17"/>
      <c r="GO362" s="17"/>
      <c r="GP362" s="17"/>
      <c r="GQ362" s="17"/>
      <c r="GR362" s="17"/>
      <c r="GS362" s="17"/>
      <c r="GT362" s="17"/>
      <c r="GU362" s="17"/>
      <c r="GV362" s="17"/>
      <c r="GW362" s="17"/>
      <c r="GX362" s="17"/>
      <c r="GY362" s="17"/>
      <c r="GZ362" s="17"/>
      <c r="HA362" s="17"/>
    </row>
    <row r="363" spans="1:209" x14ac:dyDescent="0.25">
      <c r="A363" s="37">
        <v>43356</v>
      </c>
      <c r="B363" s="10" t="s">
        <v>1787</v>
      </c>
      <c r="C363" s="24">
        <v>1202</v>
      </c>
      <c r="D363" s="24">
        <v>1245</v>
      </c>
      <c r="E363" s="22" t="s">
        <v>1843</v>
      </c>
      <c r="F363" s="16"/>
      <c r="G363" s="22" t="s">
        <v>1034</v>
      </c>
      <c r="H363" s="17"/>
      <c r="I363" s="35">
        <v>15663533</v>
      </c>
      <c r="J363" s="35">
        <v>0</v>
      </c>
      <c r="K363" s="35">
        <f t="shared" si="3"/>
        <v>15663533</v>
      </c>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c r="CA363" s="17"/>
      <c r="CB363" s="17"/>
      <c r="CC363" s="17"/>
      <c r="CD363" s="17"/>
      <c r="CE363" s="17"/>
      <c r="CF363" s="17"/>
      <c r="CG363" s="17"/>
      <c r="CH363" s="17"/>
      <c r="CI363" s="17"/>
      <c r="CJ363" s="17"/>
      <c r="CK363" s="17"/>
      <c r="CL363" s="17"/>
      <c r="CM363" s="17"/>
      <c r="CN363" s="17"/>
      <c r="CO363" s="17"/>
      <c r="CP363" s="17"/>
      <c r="CQ363" s="17"/>
      <c r="CR363" s="17"/>
      <c r="CS363" s="17"/>
      <c r="CT363" s="17"/>
      <c r="CU363" s="17"/>
      <c r="CV363" s="17"/>
      <c r="CW363" s="17"/>
      <c r="CX363" s="17"/>
      <c r="CY363" s="17"/>
      <c r="CZ363" s="17"/>
      <c r="DA363" s="17"/>
      <c r="DB363" s="17"/>
      <c r="DC363" s="17"/>
      <c r="DD363" s="17"/>
      <c r="DE363" s="17"/>
      <c r="DF363" s="17"/>
      <c r="DG363" s="17"/>
      <c r="DH363" s="17"/>
      <c r="DI363" s="17"/>
      <c r="DJ363" s="17"/>
      <c r="DK363" s="17"/>
      <c r="DL363" s="17"/>
      <c r="DM363" s="17"/>
      <c r="DN363" s="17"/>
      <c r="DO363" s="17"/>
      <c r="DP363" s="17"/>
      <c r="DQ363" s="17"/>
      <c r="DR363" s="17"/>
      <c r="DS363" s="17"/>
      <c r="DT363" s="17"/>
      <c r="DU363" s="17"/>
      <c r="DV363" s="17"/>
      <c r="DW363" s="17"/>
      <c r="DX363" s="17"/>
      <c r="DY363" s="17"/>
      <c r="DZ363" s="17"/>
      <c r="EA363" s="17"/>
      <c r="EB363" s="17"/>
      <c r="EC363" s="17"/>
      <c r="ED363" s="17"/>
      <c r="EE363" s="17"/>
      <c r="EF363" s="17"/>
      <c r="EG363" s="17"/>
      <c r="EH363" s="17"/>
      <c r="EI363" s="17"/>
      <c r="EJ363" s="17"/>
      <c r="EK363" s="17"/>
      <c r="EL363" s="17"/>
      <c r="EM363" s="17"/>
      <c r="EN363" s="17"/>
      <c r="EO363" s="17"/>
      <c r="EP363" s="17"/>
      <c r="EQ363" s="17"/>
      <c r="ER363" s="17"/>
      <c r="ES363" s="17"/>
      <c r="ET363" s="17"/>
      <c r="EU363" s="17"/>
      <c r="EV363" s="17"/>
      <c r="EW363" s="17"/>
      <c r="EX363" s="17"/>
      <c r="EY363" s="17"/>
      <c r="EZ363" s="17"/>
      <c r="FA363" s="17"/>
      <c r="FB363" s="17"/>
      <c r="FC363" s="17"/>
      <c r="FD363" s="17"/>
      <c r="FE363" s="17"/>
      <c r="FF363" s="17"/>
      <c r="FG363" s="17"/>
      <c r="FH363" s="17"/>
      <c r="FI363" s="17"/>
      <c r="FJ363" s="17"/>
      <c r="FK363" s="17"/>
      <c r="FL363" s="17"/>
      <c r="FM363" s="17"/>
      <c r="FN363" s="17"/>
      <c r="FO363" s="17"/>
      <c r="FP363" s="17"/>
      <c r="FQ363" s="17"/>
      <c r="FR363" s="17"/>
      <c r="FS363" s="17"/>
      <c r="FT363" s="17"/>
      <c r="FU363" s="17"/>
      <c r="FV363" s="17"/>
      <c r="FW363" s="17"/>
      <c r="FX363" s="17"/>
      <c r="FY363" s="17"/>
      <c r="FZ363" s="17"/>
      <c r="GA363" s="17"/>
      <c r="GB363" s="17"/>
      <c r="GC363" s="17"/>
      <c r="GD363" s="17"/>
      <c r="GE363" s="17"/>
      <c r="GF363" s="17"/>
      <c r="GG363" s="17"/>
      <c r="GH363" s="17"/>
      <c r="GI363" s="17"/>
      <c r="GJ363" s="17"/>
      <c r="GK363" s="17"/>
      <c r="GL363" s="17"/>
      <c r="GM363" s="17"/>
      <c r="GN363" s="17"/>
      <c r="GO363" s="17"/>
      <c r="GP363" s="17"/>
      <c r="GQ363" s="17"/>
      <c r="GR363" s="17"/>
      <c r="GS363" s="17"/>
      <c r="GT363" s="17"/>
      <c r="GU363" s="17"/>
      <c r="GV363" s="17"/>
      <c r="GW363" s="17"/>
      <c r="GX363" s="17"/>
      <c r="GY363" s="17"/>
      <c r="GZ363" s="17"/>
      <c r="HA363" s="17"/>
    </row>
    <row r="364" spans="1:209" x14ac:dyDescent="0.25">
      <c r="A364" s="37">
        <v>43356</v>
      </c>
      <c r="B364" s="10" t="s">
        <v>1788</v>
      </c>
      <c r="C364" s="24">
        <v>965</v>
      </c>
      <c r="D364" s="24">
        <v>1246</v>
      </c>
      <c r="E364" s="22" t="s">
        <v>1844</v>
      </c>
      <c r="F364" s="16"/>
      <c r="G364" s="22" t="s">
        <v>1101</v>
      </c>
      <c r="H364" s="17"/>
      <c r="I364" s="35">
        <v>13350000</v>
      </c>
      <c r="J364" s="35">
        <v>0</v>
      </c>
      <c r="K364" s="35">
        <f t="shared" si="3"/>
        <v>13350000</v>
      </c>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c r="CA364" s="17"/>
      <c r="CB364" s="17"/>
      <c r="CC364" s="17"/>
      <c r="CD364" s="17"/>
      <c r="CE364" s="17"/>
      <c r="CF364" s="17"/>
      <c r="CG364" s="17"/>
      <c r="CH364" s="17"/>
      <c r="CI364" s="17"/>
      <c r="CJ364" s="17"/>
      <c r="CK364" s="17"/>
      <c r="CL364" s="17"/>
      <c r="CM364" s="17"/>
      <c r="CN364" s="17"/>
      <c r="CO364" s="17"/>
      <c r="CP364" s="17"/>
      <c r="CQ364" s="17"/>
      <c r="CR364" s="17"/>
      <c r="CS364" s="17"/>
      <c r="CT364" s="17"/>
      <c r="CU364" s="17"/>
      <c r="CV364" s="17"/>
      <c r="CW364" s="17"/>
      <c r="CX364" s="17"/>
      <c r="CY364" s="17"/>
      <c r="CZ364" s="17"/>
      <c r="DA364" s="17"/>
      <c r="DB364" s="17"/>
      <c r="DC364" s="17"/>
      <c r="DD364" s="17"/>
      <c r="DE364" s="17"/>
      <c r="DF364" s="17"/>
      <c r="DG364" s="17"/>
      <c r="DH364" s="17"/>
      <c r="DI364" s="17"/>
      <c r="DJ364" s="17"/>
      <c r="DK364" s="17"/>
      <c r="DL364" s="17"/>
      <c r="DM364" s="17"/>
      <c r="DN364" s="17"/>
      <c r="DO364" s="17"/>
      <c r="DP364" s="17"/>
      <c r="DQ364" s="17"/>
      <c r="DR364" s="17"/>
      <c r="DS364" s="17"/>
      <c r="DT364" s="17"/>
      <c r="DU364" s="17"/>
      <c r="DV364" s="17"/>
      <c r="DW364" s="17"/>
      <c r="DX364" s="17"/>
      <c r="DY364" s="17"/>
      <c r="DZ364" s="17"/>
      <c r="EA364" s="17"/>
      <c r="EB364" s="17"/>
      <c r="EC364" s="17"/>
      <c r="ED364" s="17"/>
      <c r="EE364" s="17"/>
      <c r="EF364" s="17"/>
      <c r="EG364" s="17"/>
      <c r="EH364" s="17"/>
      <c r="EI364" s="17"/>
      <c r="EJ364" s="17"/>
      <c r="EK364" s="17"/>
      <c r="EL364" s="17"/>
      <c r="EM364" s="17"/>
      <c r="EN364" s="17"/>
      <c r="EO364" s="17"/>
      <c r="EP364" s="17"/>
      <c r="EQ364" s="17"/>
      <c r="ER364" s="17"/>
      <c r="ES364" s="17"/>
      <c r="ET364" s="17"/>
      <c r="EU364" s="17"/>
      <c r="EV364" s="17"/>
      <c r="EW364" s="17"/>
      <c r="EX364" s="17"/>
      <c r="EY364" s="17"/>
      <c r="EZ364" s="17"/>
      <c r="FA364" s="17"/>
      <c r="FB364" s="17"/>
      <c r="FC364" s="17"/>
      <c r="FD364" s="17"/>
      <c r="FE364" s="17"/>
      <c r="FF364" s="17"/>
      <c r="FG364" s="17"/>
      <c r="FH364" s="17"/>
      <c r="FI364" s="17"/>
      <c r="FJ364" s="17"/>
      <c r="FK364" s="17"/>
      <c r="FL364" s="17"/>
      <c r="FM364" s="17"/>
      <c r="FN364" s="17"/>
      <c r="FO364" s="17"/>
      <c r="FP364" s="17"/>
      <c r="FQ364" s="17"/>
      <c r="FR364" s="17"/>
      <c r="FS364" s="17"/>
      <c r="FT364" s="17"/>
      <c r="FU364" s="17"/>
      <c r="FV364" s="17"/>
      <c r="FW364" s="17"/>
      <c r="FX364" s="17"/>
      <c r="FY364" s="17"/>
      <c r="FZ364" s="17"/>
      <c r="GA364" s="17"/>
      <c r="GB364" s="17"/>
      <c r="GC364" s="17"/>
      <c r="GD364" s="17"/>
      <c r="GE364" s="17"/>
      <c r="GF364" s="17"/>
      <c r="GG364" s="17"/>
      <c r="GH364" s="17"/>
      <c r="GI364" s="17"/>
      <c r="GJ364" s="17"/>
      <c r="GK364" s="17"/>
      <c r="GL364" s="17"/>
      <c r="GM364" s="17"/>
      <c r="GN364" s="17"/>
      <c r="GO364" s="17"/>
      <c r="GP364" s="17"/>
      <c r="GQ364" s="17"/>
      <c r="GR364" s="17"/>
      <c r="GS364" s="17"/>
      <c r="GT364" s="17"/>
      <c r="GU364" s="17"/>
      <c r="GV364" s="17"/>
      <c r="GW364" s="17"/>
      <c r="GX364" s="17"/>
      <c r="GY364" s="17"/>
      <c r="GZ364" s="17"/>
      <c r="HA364" s="17"/>
    </row>
    <row r="365" spans="1:209" x14ac:dyDescent="0.25">
      <c r="A365" s="37">
        <v>43356</v>
      </c>
      <c r="B365" s="10" t="s">
        <v>1789</v>
      </c>
      <c r="C365" s="24">
        <v>1018</v>
      </c>
      <c r="D365" s="24">
        <v>1248</v>
      </c>
      <c r="E365" s="22" t="s">
        <v>1845</v>
      </c>
      <c r="F365" s="16"/>
      <c r="G365" s="22" t="s">
        <v>1033</v>
      </c>
      <c r="H365" s="17"/>
      <c r="I365" s="35">
        <v>6580000</v>
      </c>
      <c r="J365" s="35">
        <v>0</v>
      </c>
      <c r="K365" s="35">
        <f t="shared" si="3"/>
        <v>6580000</v>
      </c>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17"/>
      <c r="CC365" s="17"/>
      <c r="CD365" s="17"/>
      <c r="CE365" s="17"/>
      <c r="CF365" s="17"/>
      <c r="CG365" s="17"/>
      <c r="CH365" s="17"/>
      <c r="CI365" s="17"/>
      <c r="CJ365" s="17"/>
      <c r="CK365" s="17"/>
      <c r="CL365" s="17"/>
      <c r="CM365" s="17"/>
      <c r="CN365" s="17"/>
      <c r="CO365" s="17"/>
      <c r="CP365" s="17"/>
      <c r="CQ365" s="17"/>
      <c r="CR365" s="17"/>
      <c r="CS365" s="17"/>
      <c r="CT365" s="17"/>
      <c r="CU365" s="17"/>
      <c r="CV365" s="17"/>
      <c r="CW365" s="17"/>
      <c r="CX365" s="17"/>
      <c r="CY365" s="17"/>
      <c r="CZ365" s="17"/>
      <c r="DA365" s="17"/>
      <c r="DB365" s="17"/>
      <c r="DC365" s="17"/>
      <c r="DD365" s="17"/>
      <c r="DE365" s="17"/>
      <c r="DF365" s="17"/>
      <c r="DG365" s="17"/>
      <c r="DH365" s="17"/>
      <c r="DI365" s="17"/>
      <c r="DJ365" s="17"/>
      <c r="DK365" s="17"/>
      <c r="DL365" s="17"/>
      <c r="DM365" s="17"/>
      <c r="DN365" s="17"/>
      <c r="DO365" s="17"/>
      <c r="DP365" s="17"/>
      <c r="DQ365" s="17"/>
      <c r="DR365" s="17"/>
      <c r="DS365" s="17"/>
      <c r="DT365" s="17"/>
      <c r="DU365" s="17"/>
      <c r="DV365" s="17"/>
      <c r="DW365" s="17"/>
      <c r="DX365" s="17"/>
      <c r="DY365" s="17"/>
      <c r="DZ365" s="17"/>
      <c r="EA365" s="17"/>
      <c r="EB365" s="17"/>
      <c r="EC365" s="17"/>
      <c r="ED365" s="17"/>
      <c r="EE365" s="17"/>
      <c r="EF365" s="17"/>
      <c r="EG365" s="17"/>
      <c r="EH365" s="17"/>
      <c r="EI365" s="17"/>
      <c r="EJ365" s="17"/>
      <c r="EK365" s="17"/>
      <c r="EL365" s="17"/>
      <c r="EM365" s="17"/>
      <c r="EN365" s="17"/>
      <c r="EO365" s="17"/>
      <c r="EP365" s="17"/>
      <c r="EQ365" s="17"/>
      <c r="ER365" s="17"/>
      <c r="ES365" s="17"/>
      <c r="ET365" s="17"/>
      <c r="EU365" s="17"/>
      <c r="EV365" s="17"/>
      <c r="EW365" s="17"/>
      <c r="EX365" s="17"/>
      <c r="EY365" s="17"/>
      <c r="EZ365" s="17"/>
      <c r="FA365" s="17"/>
      <c r="FB365" s="17"/>
      <c r="FC365" s="17"/>
      <c r="FD365" s="17"/>
      <c r="FE365" s="17"/>
      <c r="FF365" s="17"/>
      <c r="FG365" s="17"/>
      <c r="FH365" s="17"/>
      <c r="FI365" s="17"/>
      <c r="FJ365" s="17"/>
      <c r="FK365" s="17"/>
      <c r="FL365" s="17"/>
      <c r="FM365" s="17"/>
      <c r="FN365" s="17"/>
      <c r="FO365" s="17"/>
      <c r="FP365" s="17"/>
      <c r="FQ365" s="17"/>
      <c r="FR365" s="17"/>
      <c r="FS365" s="17"/>
      <c r="FT365" s="17"/>
      <c r="FU365" s="17"/>
      <c r="FV365" s="17"/>
      <c r="FW365" s="17"/>
      <c r="FX365" s="17"/>
      <c r="FY365" s="17"/>
      <c r="FZ365" s="17"/>
      <c r="GA365" s="17"/>
      <c r="GB365" s="17"/>
      <c r="GC365" s="17"/>
      <c r="GD365" s="17"/>
      <c r="GE365" s="17"/>
      <c r="GF365" s="17"/>
      <c r="GG365" s="17"/>
      <c r="GH365" s="17"/>
      <c r="GI365" s="17"/>
      <c r="GJ365" s="17"/>
      <c r="GK365" s="17"/>
      <c r="GL365" s="17"/>
      <c r="GM365" s="17"/>
      <c r="GN365" s="17"/>
      <c r="GO365" s="17"/>
      <c r="GP365" s="17"/>
      <c r="GQ365" s="17"/>
      <c r="GR365" s="17"/>
      <c r="GS365" s="17"/>
      <c r="GT365" s="17"/>
      <c r="GU365" s="17"/>
      <c r="GV365" s="17"/>
      <c r="GW365" s="17"/>
      <c r="GX365" s="17"/>
      <c r="GY365" s="17"/>
      <c r="GZ365" s="17"/>
      <c r="HA365" s="17"/>
    </row>
    <row r="366" spans="1:209" x14ac:dyDescent="0.25">
      <c r="A366" s="37">
        <v>43356</v>
      </c>
      <c r="B366" s="10" t="s">
        <v>1790</v>
      </c>
      <c r="C366" s="24">
        <v>1151</v>
      </c>
      <c r="D366" s="24">
        <v>1249</v>
      </c>
      <c r="E366" s="22" t="s">
        <v>1846</v>
      </c>
      <c r="F366" s="16"/>
      <c r="G366" s="22" t="s">
        <v>1109</v>
      </c>
      <c r="H366" s="17"/>
      <c r="I366" s="35">
        <v>13200000</v>
      </c>
      <c r="J366" s="35">
        <v>0</v>
      </c>
      <c r="K366" s="35">
        <f t="shared" si="3"/>
        <v>13200000</v>
      </c>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7"/>
      <c r="EV366" s="17"/>
      <c r="EW366" s="17"/>
      <c r="EX366" s="17"/>
      <c r="EY366" s="17"/>
      <c r="EZ366" s="17"/>
      <c r="FA366" s="17"/>
      <c r="FB366" s="17"/>
      <c r="FC366" s="17"/>
      <c r="FD366" s="17"/>
      <c r="FE366" s="17"/>
      <c r="FF366" s="17"/>
      <c r="FG366" s="17"/>
      <c r="FH366" s="17"/>
      <c r="FI366" s="17"/>
      <c r="FJ366" s="17"/>
      <c r="FK366" s="17"/>
      <c r="FL366" s="17"/>
      <c r="FM366" s="17"/>
      <c r="FN366" s="17"/>
      <c r="FO366" s="17"/>
      <c r="FP366" s="17"/>
      <c r="FQ366" s="17"/>
      <c r="FR366" s="17"/>
      <c r="FS366" s="17"/>
      <c r="FT366" s="17"/>
      <c r="FU366" s="17"/>
      <c r="FV366" s="17"/>
      <c r="FW366" s="17"/>
      <c r="FX366" s="17"/>
      <c r="FY366" s="17"/>
      <c r="FZ366" s="17"/>
      <c r="GA366" s="17"/>
      <c r="GB366" s="17"/>
      <c r="GC366" s="17"/>
      <c r="GD366" s="17"/>
      <c r="GE366" s="17"/>
      <c r="GF366" s="17"/>
      <c r="GG366" s="17"/>
      <c r="GH366" s="17"/>
      <c r="GI366" s="17"/>
      <c r="GJ366" s="17"/>
      <c r="GK366" s="17"/>
      <c r="GL366" s="17"/>
      <c r="GM366" s="17"/>
      <c r="GN366" s="17"/>
      <c r="GO366" s="17"/>
      <c r="GP366" s="17"/>
      <c r="GQ366" s="17"/>
      <c r="GR366" s="17"/>
      <c r="GS366" s="17"/>
      <c r="GT366" s="17"/>
      <c r="GU366" s="17"/>
      <c r="GV366" s="17"/>
      <c r="GW366" s="17"/>
      <c r="GX366" s="17"/>
      <c r="GY366" s="17"/>
      <c r="GZ366" s="17"/>
      <c r="HA366" s="17"/>
    </row>
    <row r="367" spans="1:209" x14ac:dyDescent="0.25">
      <c r="A367" s="37">
        <v>43356</v>
      </c>
      <c r="B367" s="199">
        <v>563</v>
      </c>
      <c r="C367" s="24">
        <v>1210</v>
      </c>
      <c r="D367" s="24">
        <v>1250</v>
      </c>
      <c r="E367" s="22" t="s">
        <v>1905</v>
      </c>
      <c r="F367" s="16"/>
      <c r="G367" s="22" t="s">
        <v>1176</v>
      </c>
      <c r="H367" s="17"/>
      <c r="I367" s="35">
        <v>12757500</v>
      </c>
      <c r="J367" s="35">
        <v>0</v>
      </c>
      <c r="K367" s="35">
        <f t="shared" si="3"/>
        <v>12757500</v>
      </c>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17"/>
      <c r="CC367" s="17"/>
      <c r="CD367" s="17"/>
      <c r="CE367" s="17"/>
      <c r="CF367" s="17"/>
      <c r="CG367" s="17"/>
      <c r="CH367" s="17"/>
      <c r="CI367" s="17"/>
      <c r="CJ367" s="17"/>
      <c r="CK367" s="17"/>
      <c r="CL367" s="17"/>
      <c r="CM367" s="17"/>
      <c r="CN367" s="17"/>
      <c r="CO367" s="17"/>
      <c r="CP367" s="17"/>
      <c r="CQ367" s="17"/>
      <c r="CR367" s="17"/>
      <c r="CS367" s="17"/>
      <c r="CT367" s="17"/>
      <c r="CU367" s="17"/>
      <c r="CV367" s="17"/>
      <c r="CW367" s="17"/>
      <c r="CX367" s="17"/>
      <c r="CY367" s="17"/>
      <c r="CZ367" s="17"/>
      <c r="DA367" s="17"/>
      <c r="DB367" s="17"/>
      <c r="DC367" s="17"/>
      <c r="DD367" s="17"/>
      <c r="DE367" s="17"/>
      <c r="DF367" s="17"/>
      <c r="DG367" s="17"/>
      <c r="DH367" s="17"/>
      <c r="DI367" s="17"/>
      <c r="DJ367" s="17"/>
      <c r="DK367" s="17"/>
      <c r="DL367" s="17"/>
      <c r="DM367" s="17"/>
      <c r="DN367" s="17"/>
      <c r="DO367" s="17"/>
      <c r="DP367" s="17"/>
      <c r="DQ367" s="17"/>
      <c r="DR367" s="17"/>
      <c r="DS367" s="17"/>
      <c r="DT367" s="17"/>
      <c r="DU367" s="17"/>
      <c r="DV367" s="17"/>
      <c r="DW367" s="17"/>
      <c r="DX367" s="17"/>
      <c r="DY367" s="17"/>
      <c r="DZ367" s="17"/>
      <c r="EA367" s="17"/>
      <c r="EB367" s="17"/>
      <c r="EC367" s="17"/>
      <c r="ED367" s="17"/>
      <c r="EE367" s="17"/>
      <c r="EF367" s="17"/>
      <c r="EG367" s="17"/>
      <c r="EH367" s="17"/>
      <c r="EI367" s="17"/>
      <c r="EJ367" s="17"/>
      <c r="EK367" s="17"/>
      <c r="EL367" s="17"/>
      <c r="EM367" s="17"/>
      <c r="EN367" s="17"/>
      <c r="EO367" s="17"/>
      <c r="EP367" s="17"/>
      <c r="EQ367" s="17"/>
      <c r="ER367" s="17"/>
      <c r="ES367" s="17"/>
      <c r="ET367" s="17"/>
      <c r="EU367" s="17"/>
      <c r="EV367" s="17"/>
      <c r="EW367" s="17"/>
      <c r="EX367" s="17"/>
      <c r="EY367" s="17"/>
      <c r="EZ367" s="17"/>
      <c r="FA367" s="17"/>
      <c r="FB367" s="17"/>
      <c r="FC367" s="17"/>
      <c r="FD367" s="17"/>
      <c r="FE367" s="17"/>
      <c r="FF367" s="17"/>
      <c r="FG367" s="17"/>
      <c r="FH367" s="17"/>
      <c r="FI367" s="17"/>
      <c r="FJ367" s="17"/>
      <c r="FK367" s="17"/>
      <c r="FL367" s="17"/>
      <c r="FM367" s="17"/>
      <c r="FN367" s="17"/>
      <c r="FO367" s="17"/>
      <c r="FP367" s="17"/>
      <c r="FQ367" s="17"/>
      <c r="FR367" s="17"/>
      <c r="FS367" s="17"/>
      <c r="FT367" s="17"/>
      <c r="FU367" s="17"/>
      <c r="FV367" s="17"/>
      <c r="FW367" s="17"/>
      <c r="FX367" s="17"/>
      <c r="FY367" s="17"/>
      <c r="FZ367" s="17"/>
      <c r="GA367" s="17"/>
      <c r="GB367" s="17"/>
      <c r="GC367" s="17"/>
      <c r="GD367" s="17"/>
      <c r="GE367" s="17"/>
      <c r="GF367" s="17"/>
      <c r="GG367" s="17"/>
      <c r="GH367" s="17"/>
      <c r="GI367" s="17"/>
      <c r="GJ367" s="17"/>
      <c r="GK367" s="17"/>
      <c r="GL367" s="17"/>
      <c r="GM367" s="17"/>
      <c r="GN367" s="17"/>
      <c r="GO367" s="17"/>
      <c r="GP367" s="17"/>
      <c r="GQ367" s="17"/>
      <c r="GR367" s="17"/>
      <c r="GS367" s="17"/>
      <c r="GT367" s="17"/>
      <c r="GU367" s="17"/>
      <c r="GV367" s="17"/>
      <c r="GW367" s="17"/>
      <c r="GX367" s="17"/>
      <c r="GY367" s="17"/>
      <c r="GZ367" s="17"/>
      <c r="HA367" s="17"/>
    </row>
    <row r="368" spans="1:209" x14ac:dyDescent="0.25">
      <c r="A368" s="37">
        <v>43356</v>
      </c>
      <c r="B368" s="199">
        <v>268</v>
      </c>
      <c r="C368" s="24">
        <v>1204</v>
      </c>
      <c r="D368" s="24">
        <v>1251</v>
      </c>
      <c r="E368" s="22" t="s">
        <v>1899</v>
      </c>
      <c r="F368" s="16"/>
      <c r="G368" s="22" t="s">
        <v>1025</v>
      </c>
      <c r="H368" s="17"/>
      <c r="I368" s="35">
        <v>15663533</v>
      </c>
      <c r="J368" s="35">
        <v>0</v>
      </c>
      <c r="K368" s="35">
        <f t="shared" si="3"/>
        <v>15663533</v>
      </c>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17"/>
      <c r="CC368" s="17"/>
      <c r="CD368" s="17"/>
      <c r="CE368" s="17"/>
      <c r="CF368" s="17"/>
      <c r="CG368" s="17"/>
      <c r="CH368" s="17"/>
      <c r="CI368" s="17"/>
      <c r="CJ368" s="17"/>
      <c r="CK368" s="17"/>
      <c r="CL368" s="17"/>
      <c r="CM368" s="17"/>
      <c r="CN368" s="17"/>
      <c r="CO368" s="17"/>
      <c r="CP368" s="17"/>
      <c r="CQ368" s="17"/>
      <c r="CR368" s="17"/>
      <c r="CS368" s="17"/>
      <c r="CT368" s="17"/>
      <c r="CU368" s="17"/>
      <c r="CV368" s="17"/>
      <c r="CW368" s="17"/>
      <c r="CX368" s="17"/>
      <c r="CY368" s="17"/>
      <c r="CZ368" s="17"/>
      <c r="DA368" s="17"/>
      <c r="DB368" s="17"/>
      <c r="DC368" s="17"/>
      <c r="DD368" s="17"/>
      <c r="DE368" s="17"/>
      <c r="DF368" s="17"/>
      <c r="DG368" s="17"/>
      <c r="DH368" s="17"/>
      <c r="DI368" s="17"/>
      <c r="DJ368" s="17"/>
      <c r="DK368" s="17"/>
      <c r="DL368" s="17"/>
      <c r="DM368" s="17"/>
      <c r="DN368" s="17"/>
      <c r="DO368" s="17"/>
      <c r="DP368" s="17"/>
      <c r="DQ368" s="17"/>
      <c r="DR368" s="17"/>
      <c r="DS368" s="17"/>
      <c r="DT368" s="17"/>
      <c r="DU368" s="17"/>
      <c r="DV368" s="17"/>
      <c r="DW368" s="17"/>
      <c r="DX368" s="17"/>
      <c r="DY368" s="17"/>
      <c r="DZ368" s="17"/>
      <c r="EA368" s="17"/>
      <c r="EB368" s="17"/>
      <c r="EC368" s="17"/>
      <c r="ED368" s="17"/>
      <c r="EE368" s="17"/>
      <c r="EF368" s="17"/>
      <c r="EG368" s="17"/>
      <c r="EH368" s="17"/>
      <c r="EI368" s="17"/>
      <c r="EJ368" s="17"/>
      <c r="EK368" s="17"/>
      <c r="EL368" s="17"/>
      <c r="EM368" s="17"/>
      <c r="EN368" s="17"/>
      <c r="EO368" s="17"/>
      <c r="EP368" s="17"/>
      <c r="EQ368" s="17"/>
      <c r="ER368" s="17"/>
      <c r="ES368" s="17"/>
      <c r="ET368" s="17"/>
      <c r="EU368" s="17"/>
      <c r="EV368" s="17"/>
      <c r="EW368" s="17"/>
      <c r="EX368" s="17"/>
      <c r="EY368" s="17"/>
      <c r="EZ368" s="17"/>
      <c r="FA368" s="17"/>
      <c r="FB368" s="17"/>
      <c r="FC368" s="17"/>
      <c r="FD368" s="17"/>
      <c r="FE368" s="17"/>
      <c r="FF368" s="17"/>
      <c r="FG368" s="17"/>
      <c r="FH368" s="17"/>
      <c r="FI368" s="17"/>
      <c r="FJ368" s="17"/>
      <c r="FK368" s="17"/>
      <c r="FL368" s="17"/>
      <c r="FM368" s="17"/>
      <c r="FN368" s="17"/>
      <c r="FO368" s="17"/>
      <c r="FP368" s="17"/>
      <c r="FQ368" s="17"/>
      <c r="FR368" s="17"/>
      <c r="FS368" s="17"/>
      <c r="FT368" s="17"/>
      <c r="FU368" s="17"/>
      <c r="FV368" s="17"/>
      <c r="FW368" s="17"/>
      <c r="FX368" s="17"/>
      <c r="FY368" s="17"/>
      <c r="FZ368" s="17"/>
      <c r="GA368" s="17"/>
      <c r="GB368" s="17"/>
      <c r="GC368" s="17"/>
      <c r="GD368" s="17"/>
      <c r="GE368" s="17"/>
      <c r="GF368" s="17"/>
      <c r="GG368" s="17"/>
      <c r="GH368" s="17"/>
      <c r="GI368" s="17"/>
      <c r="GJ368" s="17"/>
      <c r="GK368" s="17"/>
      <c r="GL368" s="17"/>
      <c r="GM368" s="17"/>
      <c r="GN368" s="17"/>
      <c r="GO368" s="17"/>
      <c r="GP368" s="17"/>
      <c r="GQ368" s="17"/>
      <c r="GR368" s="17"/>
      <c r="GS368" s="17"/>
      <c r="GT368" s="17"/>
      <c r="GU368" s="17"/>
      <c r="GV368" s="17"/>
      <c r="GW368" s="17"/>
      <c r="GX368" s="17"/>
      <c r="GY368" s="17"/>
      <c r="GZ368" s="17"/>
      <c r="HA368" s="17"/>
    </row>
    <row r="369" spans="1:209" x14ac:dyDescent="0.25">
      <c r="A369" s="37">
        <v>43356</v>
      </c>
      <c r="B369" s="199">
        <v>220</v>
      </c>
      <c r="C369" s="24">
        <v>1207</v>
      </c>
      <c r="D369" s="24">
        <v>1252</v>
      </c>
      <c r="E369" s="22" t="s">
        <v>1902</v>
      </c>
      <c r="F369" s="16"/>
      <c r="G369" s="22" t="s">
        <v>425</v>
      </c>
      <c r="H369" s="17"/>
      <c r="I369" s="35">
        <v>14250000</v>
      </c>
      <c r="J369" s="35">
        <v>0</v>
      </c>
      <c r="K369" s="35">
        <f t="shared" si="3"/>
        <v>14250000</v>
      </c>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c r="CA369" s="17"/>
      <c r="CB369" s="17"/>
      <c r="CC369" s="17"/>
      <c r="CD369" s="17"/>
      <c r="CE369" s="17"/>
      <c r="CF369" s="17"/>
      <c r="CG369" s="17"/>
      <c r="CH369" s="17"/>
      <c r="CI369" s="17"/>
      <c r="CJ369" s="17"/>
      <c r="CK369" s="17"/>
      <c r="CL369" s="17"/>
      <c r="CM369" s="17"/>
      <c r="CN369" s="17"/>
      <c r="CO369" s="17"/>
      <c r="CP369" s="17"/>
      <c r="CQ369" s="17"/>
      <c r="CR369" s="17"/>
      <c r="CS369" s="17"/>
      <c r="CT369" s="17"/>
      <c r="CU369" s="17"/>
      <c r="CV369" s="17"/>
      <c r="CW369" s="17"/>
      <c r="CX369" s="17"/>
      <c r="CY369" s="17"/>
      <c r="CZ369" s="17"/>
      <c r="DA369" s="17"/>
      <c r="DB369" s="17"/>
      <c r="DC369" s="17"/>
      <c r="DD369" s="17"/>
      <c r="DE369" s="17"/>
      <c r="DF369" s="17"/>
      <c r="DG369" s="17"/>
      <c r="DH369" s="17"/>
      <c r="DI369" s="17"/>
      <c r="DJ369" s="17"/>
      <c r="DK369" s="17"/>
      <c r="DL369" s="17"/>
      <c r="DM369" s="17"/>
      <c r="DN369" s="17"/>
      <c r="DO369" s="17"/>
      <c r="DP369" s="17"/>
      <c r="DQ369" s="17"/>
      <c r="DR369" s="17"/>
      <c r="DS369" s="17"/>
      <c r="DT369" s="17"/>
      <c r="DU369" s="17"/>
      <c r="DV369" s="17"/>
      <c r="DW369" s="17"/>
      <c r="DX369" s="17"/>
      <c r="DY369" s="17"/>
      <c r="DZ369" s="17"/>
      <c r="EA369" s="17"/>
      <c r="EB369" s="17"/>
      <c r="EC369" s="17"/>
      <c r="ED369" s="17"/>
      <c r="EE369" s="17"/>
      <c r="EF369" s="17"/>
      <c r="EG369" s="17"/>
      <c r="EH369" s="17"/>
      <c r="EI369" s="17"/>
      <c r="EJ369" s="17"/>
      <c r="EK369" s="17"/>
      <c r="EL369" s="17"/>
      <c r="EM369" s="17"/>
      <c r="EN369" s="17"/>
      <c r="EO369" s="17"/>
      <c r="EP369" s="17"/>
      <c r="EQ369" s="17"/>
      <c r="ER369" s="17"/>
      <c r="ES369" s="17"/>
      <c r="ET369" s="17"/>
      <c r="EU369" s="17"/>
      <c r="EV369" s="17"/>
      <c r="EW369" s="17"/>
      <c r="EX369" s="17"/>
      <c r="EY369" s="17"/>
      <c r="EZ369" s="17"/>
      <c r="FA369" s="17"/>
      <c r="FB369" s="17"/>
      <c r="FC369" s="17"/>
      <c r="FD369" s="17"/>
      <c r="FE369" s="17"/>
      <c r="FF369" s="17"/>
      <c r="FG369" s="17"/>
      <c r="FH369" s="17"/>
      <c r="FI369" s="17"/>
      <c r="FJ369" s="17"/>
      <c r="FK369" s="17"/>
      <c r="FL369" s="17"/>
      <c r="FM369" s="17"/>
      <c r="FN369" s="17"/>
      <c r="FO369" s="17"/>
      <c r="FP369" s="17"/>
      <c r="FQ369" s="17"/>
      <c r="FR369" s="17"/>
      <c r="FS369" s="17"/>
      <c r="FT369" s="17"/>
      <c r="FU369" s="17"/>
      <c r="FV369" s="17"/>
      <c r="FW369" s="17"/>
      <c r="FX369" s="17"/>
      <c r="FY369" s="17"/>
      <c r="FZ369" s="17"/>
      <c r="GA369" s="17"/>
      <c r="GB369" s="17"/>
      <c r="GC369" s="17"/>
      <c r="GD369" s="17"/>
      <c r="GE369" s="17"/>
      <c r="GF369" s="17"/>
      <c r="GG369" s="17"/>
      <c r="GH369" s="17"/>
      <c r="GI369" s="17"/>
      <c r="GJ369" s="17"/>
      <c r="GK369" s="17"/>
      <c r="GL369" s="17"/>
      <c r="GM369" s="17"/>
      <c r="GN369" s="17"/>
      <c r="GO369" s="17"/>
      <c r="GP369" s="17"/>
      <c r="GQ369" s="17"/>
      <c r="GR369" s="17"/>
      <c r="GS369" s="17"/>
      <c r="GT369" s="17"/>
      <c r="GU369" s="17"/>
      <c r="GV369" s="17"/>
      <c r="GW369" s="17"/>
      <c r="GX369" s="17"/>
      <c r="GY369" s="17"/>
      <c r="GZ369" s="17"/>
      <c r="HA369" s="17"/>
    </row>
    <row r="370" spans="1:209" x14ac:dyDescent="0.25">
      <c r="A370" s="37">
        <v>43356</v>
      </c>
      <c r="B370" s="199">
        <v>461</v>
      </c>
      <c r="C370" s="24">
        <v>1208</v>
      </c>
      <c r="D370" s="24">
        <v>1253</v>
      </c>
      <c r="E370" s="22" t="s">
        <v>1903</v>
      </c>
      <c r="F370" s="16"/>
      <c r="G370" s="22" t="s">
        <v>1128</v>
      </c>
      <c r="H370" s="17"/>
      <c r="I370" s="35">
        <v>17400000</v>
      </c>
      <c r="J370" s="35">
        <v>0</v>
      </c>
      <c r="K370" s="35">
        <f t="shared" si="3"/>
        <v>17400000</v>
      </c>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c r="CA370" s="17"/>
      <c r="CB370" s="17"/>
      <c r="CC370" s="17"/>
      <c r="CD370" s="17"/>
      <c r="CE370" s="17"/>
      <c r="CF370" s="17"/>
      <c r="CG370" s="17"/>
      <c r="CH370" s="17"/>
      <c r="CI370" s="17"/>
      <c r="CJ370" s="17"/>
      <c r="CK370" s="17"/>
      <c r="CL370" s="17"/>
      <c r="CM370" s="17"/>
      <c r="CN370" s="17"/>
      <c r="CO370" s="17"/>
      <c r="CP370" s="17"/>
      <c r="CQ370" s="17"/>
      <c r="CR370" s="17"/>
      <c r="CS370" s="17"/>
      <c r="CT370" s="17"/>
      <c r="CU370" s="17"/>
      <c r="CV370" s="17"/>
      <c r="CW370" s="17"/>
      <c r="CX370" s="17"/>
      <c r="CY370" s="17"/>
      <c r="CZ370" s="17"/>
      <c r="DA370" s="17"/>
      <c r="DB370" s="17"/>
      <c r="DC370" s="17"/>
      <c r="DD370" s="17"/>
      <c r="DE370" s="17"/>
      <c r="DF370" s="17"/>
      <c r="DG370" s="17"/>
      <c r="DH370" s="17"/>
      <c r="DI370" s="17"/>
      <c r="DJ370" s="17"/>
      <c r="DK370" s="17"/>
      <c r="DL370" s="17"/>
      <c r="DM370" s="17"/>
      <c r="DN370" s="17"/>
      <c r="DO370" s="17"/>
      <c r="DP370" s="17"/>
      <c r="DQ370" s="17"/>
      <c r="DR370" s="17"/>
      <c r="DS370" s="17"/>
      <c r="DT370" s="17"/>
      <c r="DU370" s="17"/>
      <c r="DV370" s="17"/>
      <c r="DW370" s="17"/>
      <c r="DX370" s="17"/>
      <c r="DY370" s="17"/>
      <c r="DZ370" s="17"/>
      <c r="EA370" s="17"/>
      <c r="EB370" s="17"/>
      <c r="EC370" s="17"/>
      <c r="ED370" s="17"/>
      <c r="EE370" s="17"/>
      <c r="EF370" s="17"/>
      <c r="EG370" s="17"/>
      <c r="EH370" s="17"/>
      <c r="EI370" s="17"/>
      <c r="EJ370" s="17"/>
      <c r="EK370" s="17"/>
      <c r="EL370" s="17"/>
      <c r="EM370" s="17"/>
      <c r="EN370" s="17"/>
      <c r="EO370" s="17"/>
      <c r="EP370" s="17"/>
      <c r="EQ370" s="17"/>
      <c r="ER370" s="17"/>
      <c r="ES370" s="17"/>
      <c r="ET370" s="17"/>
      <c r="EU370" s="17"/>
      <c r="EV370" s="17"/>
      <c r="EW370" s="17"/>
      <c r="EX370" s="17"/>
      <c r="EY370" s="17"/>
      <c r="EZ370" s="17"/>
      <c r="FA370" s="17"/>
      <c r="FB370" s="17"/>
      <c r="FC370" s="17"/>
      <c r="FD370" s="17"/>
      <c r="FE370" s="17"/>
      <c r="FF370" s="17"/>
      <c r="FG370" s="17"/>
      <c r="FH370" s="17"/>
      <c r="FI370" s="17"/>
      <c r="FJ370" s="17"/>
      <c r="FK370" s="17"/>
      <c r="FL370" s="17"/>
      <c r="FM370" s="17"/>
      <c r="FN370" s="17"/>
      <c r="FO370" s="17"/>
      <c r="FP370" s="17"/>
      <c r="FQ370" s="17"/>
      <c r="FR370" s="17"/>
      <c r="FS370" s="17"/>
      <c r="FT370" s="17"/>
      <c r="FU370" s="17"/>
      <c r="FV370" s="17"/>
      <c r="FW370" s="17"/>
      <c r="FX370" s="17"/>
      <c r="FY370" s="17"/>
      <c r="FZ370" s="17"/>
      <c r="GA370" s="17"/>
      <c r="GB370" s="17"/>
      <c r="GC370" s="17"/>
      <c r="GD370" s="17"/>
      <c r="GE370" s="17"/>
      <c r="GF370" s="17"/>
      <c r="GG370" s="17"/>
      <c r="GH370" s="17"/>
      <c r="GI370" s="17"/>
      <c r="GJ370" s="17"/>
      <c r="GK370" s="17"/>
      <c r="GL370" s="17"/>
      <c r="GM370" s="17"/>
      <c r="GN370" s="17"/>
      <c r="GO370" s="17"/>
      <c r="GP370" s="17"/>
      <c r="GQ370" s="17"/>
      <c r="GR370" s="17"/>
      <c r="GS370" s="17"/>
      <c r="GT370" s="17"/>
      <c r="GU370" s="17"/>
      <c r="GV370" s="17"/>
      <c r="GW370" s="17"/>
      <c r="GX370" s="17"/>
      <c r="GY370" s="17"/>
      <c r="GZ370" s="17"/>
      <c r="HA370" s="17"/>
    </row>
    <row r="371" spans="1:209" x14ac:dyDescent="0.25">
      <c r="A371" s="37">
        <v>43356</v>
      </c>
      <c r="B371" s="199">
        <v>219</v>
      </c>
      <c r="C371" s="24">
        <v>1188</v>
      </c>
      <c r="D371" s="24">
        <v>1254</v>
      </c>
      <c r="E371" s="22" t="s">
        <v>1887</v>
      </c>
      <c r="F371" s="16"/>
      <c r="G371" s="22" t="s">
        <v>424</v>
      </c>
      <c r="H371" s="17"/>
      <c r="I371" s="35">
        <v>14250000</v>
      </c>
      <c r="J371" s="35">
        <v>0</v>
      </c>
      <c r="K371" s="35">
        <f t="shared" si="3"/>
        <v>14250000</v>
      </c>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17"/>
      <c r="CC371" s="17"/>
      <c r="CD371" s="17"/>
      <c r="CE371" s="17"/>
      <c r="CF371" s="17"/>
      <c r="CG371" s="17"/>
      <c r="CH371" s="17"/>
      <c r="CI371" s="17"/>
      <c r="CJ371" s="17"/>
      <c r="CK371" s="17"/>
      <c r="CL371" s="17"/>
      <c r="CM371" s="17"/>
      <c r="CN371" s="17"/>
      <c r="CO371" s="17"/>
      <c r="CP371" s="17"/>
      <c r="CQ371" s="17"/>
      <c r="CR371" s="17"/>
      <c r="CS371" s="17"/>
      <c r="CT371" s="17"/>
      <c r="CU371" s="17"/>
      <c r="CV371" s="17"/>
      <c r="CW371" s="17"/>
      <c r="CX371" s="17"/>
      <c r="CY371" s="17"/>
      <c r="CZ371" s="17"/>
      <c r="DA371" s="17"/>
      <c r="DB371" s="17"/>
      <c r="DC371" s="17"/>
      <c r="DD371" s="17"/>
      <c r="DE371" s="17"/>
      <c r="DF371" s="17"/>
      <c r="DG371" s="17"/>
      <c r="DH371" s="17"/>
      <c r="DI371" s="17"/>
      <c r="DJ371" s="17"/>
      <c r="DK371" s="17"/>
      <c r="DL371" s="17"/>
      <c r="DM371" s="17"/>
      <c r="DN371" s="17"/>
      <c r="DO371" s="17"/>
      <c r="DP371" s="17"/>
      <c r="DQ371" s="17"/>
      <c r="DR371" s="17"/>
      <c r="DS371" s="17"/>
      <c r="DT371" s="17"/>
      <c r="DU371" s="17"/>
      <c r="DV371" s="17"/>
      <c r="DW371" s="17"/>
      <c r="DX371" s="17"/>
      <c r="DY371" s="17"/>
      <c r="DZ371" s="17"/>
      <c r="EA371" s="17"/>
      <c r="EB371" s="17"/>
      <c r="EC371" s="17"/>
      <c r="ED371" s="17"/>
      <c r="EE371" s="17"/>
      <c r="EF371" s="17"/>
      <c r="EG371" s="17"/>
      <c r="EH371" s="17"/>
      <c r="EI371" s="17"/>
      <c r="EJ371" s="17"/>
      <c r="EK371" s="17"/>
      <c r="EL371" s="17"/>
      <c r="EM371" s="17"/>
      <c r="EN371" s="17"/>
      <c r="EO371" s="17"/>
      <c r="EP371" s="17"/>
      <c r="EQ371" s="17"/>
      <c r="ER371" s="17"/>
      <c r="ES371" s="17"/>
      <c r="ET371" s="17"/>
      <c r="EU371" s="17"/>
      <c r="EV371" s="17"/>
      <c r="EW371" s="17"/>
      <c r="EX371" s="17"/>
      <c r="EY371" s="17"/>
      <c r="EZ371" s="17"/>
      <c r="FA371" s="17"/>
      <c r="FB371" s="17"/>
      <c r="FC371" s="17"/>
      <c r="FD371" s="17"/>
      <c r="FE371" s="17"/>
      <c r="FF371" s="17"/>
      <c r="FG371" s="17"/>
      <c r="FH371" s="17"/>
      <c r="FI371" s="17"/>
      <c r="FJ371" s="17"/>
      <c r="FK371" s="17"/>
      <c r="FL371" s="17"/>
      <c r="FM371" s="17"/>
      <c r="FN371" s="17"/>
      <c r="FO371" s="17"/>
      <c r="FP371" s="17"/>
      <c r="FQ371" s="17"/>
      <c r="FR371" s="17"/>
      <c r="FS371" s="17"/>
      <c r="FT371" s="17"/>
      <c r="FU371" s="17"/>
      <c r="FV371" s="17"/>
      <c r="FW371" s="17"/>
      <c r="FX371" s="17"/>
      <c r="FY371" s="17"/>
      <c r="FZ371" s="17"/>
      <c r="GA371" s="17"/>
      <c r="GB371" s="17"/>
      <c r="GC371" s="17"/>
      <c r="GD371" s="17"/>
      <c r="GE371" s="17"/>
      <c r="GF371" s="17"/>
      <c r="GG371" s="17"/>
      <c r="GH371" s="17"/>
      <c r="GI371" s="17"/>
      <c r="GJ371" s="17"/>
      <c r="GK371" s="17"/>
      <c r="GL371" s="17"/>
      <c r="GM371" s="17"/>
      <c r="GN371" s="17"/>
      <c r="GO371" s="17"/>
      <c r="GP371" s="17"/>
      <c r="GQ371" s="17"/>
      <c r="GR371" s="17"/>
      <c r="GS371" s="17"/>
      <c r="GT371" s="17"/>
      <c r="GU371" s="17"/>
      <c r="GV371" s="17"/>
      <c r="GW371" s="17"/>
      <c r="GX371" s="17"/>
      <c r="GY371" s="17"/>
      <c r="GZ371" s="17"/>
      <c r="HA371" s="17"/>
    </row>
    <row r="372" spans="1:209" x14ac:dyDescent="0.25">
      <c r="A372" s="37">
        <v>43356</v>
      </c>
      <c r="B372" s="199">
        <v>366</v>
      </c>
      <c r="C372" s="24">
        <v>1195</v>
      </c>
      <c r="D372" s="24">
        <v>1255</v>
      </c>
      <c r="E372" s="22" t="s">
        <v>1891</v>
      </c>
      <c r="F372" s="16"/>
      <c r="G372" s="22" t="s">
        <v>1066</v>
      </c>
      <c r="H372" s="17"/>
      <c r="I372" s="35">
        <v>12654000</v>
      </c>
      <c r="J372" s="35">
        <v>0</v>
      </c>
      <c r="K372" s="35">
        <f t="shared" si="3"/>
        <v>12654000</v>
      </c>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c r="CA372" s="17"/>
      <c r="CB372" s="17"/>
      <c r="CC372" s="17"/>
      <c r="CD372" s="17"/>
      <c r="CE372" s="17"/>
      <c r="CF372" s="17"/>
      <c r="CG372" s="17"/>
      <c r="CH372" s="17"/>
      <c r="CI372" s="17"/>
      <c r="CJ372" s="17"/>
      <c r="CK372" s="17"/>
      <c r="CL372" s="17"/>
      <c r="CM372" s="17"/>
      <c r="CN372" s="17"/>
      <c r="CO372" s="17"/>
      <c r="CP372" s="17"/>
      <c r="CQ372" s="17"/>
      <c r="CR372" s="17"/>
      <c r="CS372" s="17"/>
      <c r="CT372" s="17"/>
      <c r="CU372" s="17"/>
      <c r="CV372" s="17"/>
      <c r="CW372" s="17"/>
      <c r="CX372" s="17"/>
      <c r="CY372" s="17"/>
      <c r="CZ372" s="17"/>
      <c r="DA372" s="17"/>
      <c r="DB372" s="17"/>
      <c r="DC372" s="17"/>
      <c r="DD372" s="17"/>
      <c r="DE372" s="17"/>
      <c r="DF372" s="17"/>
      <c r="DG372" s="17"/>
      <c r="DH372" s="17"/>
      <c r="DI372" s="17"/>
      <c r="DJ372" s="17"/>
      <c r="DK372" s="17"/>
      <c r="DL372" s="17"/>
      <c r="DM372" s="17"/>
      <c r="DN372" s="17"/>
      <c r="DO372" s="17"/>
      <c r="DP372" s="17"/>
      <c r="DQ372" s="17"/>
      <c r="DR372" s="17"/>
      <c r="DS372" s="17"/>
      <c r="DT372" s="17"/>
      <c r="DU372" s="17"/>
      <c r="DV372" s="17"/>
      <c r="DW372" s="17"/>
      <c r="DX372" s="17"/>
      <c r="DY372" s="17"/>
      <c r="DZ372" s="17"/>
      <c r="EA372" s="17"/>
      <c r="EB372" s="17"/>
      <c r="EC372" s="17"/>
      <c r="ED372" s="17"/>
      <c r="EE372" s="17"/>
      <c r="EF372" s="17"/>
      <c r="EG372" s="17"/>
      <c r="EH372" s="17"/>
      <c r="EI372" s="17"/>
      <c r="EJ372" s="17"/>
      <c r="EK372" s="17"/>
      <c r="EL372" s="17"/>
      <c r="EM372" s="17"/>
      <c r="EN372" s="17"/>
      <c r="EO372" s="17"/>
      <c r="EP372" s="17"/>
      <c r="EQ372" s="17"/>
      <c r="ER372" s="17"/>
      <c r="ES372" s="17"/>
      <c r="ET372" s="17"/>
      <c r="EU372" s="17"/>
      <c r="EV372" s="17"/>
      <c r="EW372" s="17"/>
      <c r="EX372" s="17"/>
      <c r="EY372" s="17"/>
      <c r="EZ372" s="17"/>
      <c r="FA372" s="17"/>
      <c r="FB372" s="17"/>
      <c r="FC372" s="17"/>
      <c r="FD372" s="17"/>
      <c r="FE372" s="17"/>
      <c r="FF372" s="17"/>
      <c r="FG372" s="17"/>
      <c r="FH372" s="17"/>
      <c r="FI372" s="17"/>
      <c r="FJ372" s="17"/>
      <c r="FK372" s="17"/>
      <c r="FL372" s="17"/>
      <c r="FM372" s="17"/>
      <c r="FN372" s="17"/>
      <c r="FO372" s="17"/>
      <c r="FP372" s="17"/>
      <c r="FQ372" s="17"/>
      <c r="FR372" s="17"/>
      <c r="FS372" s="17"/>
      <c r="FT372" s="17"/>
      <c r="FU372" s="17"/>
      <c r="FV372" s="17"/>
      <c r="FW372" s="17"/>
      <c r="FX372" s="17"/>
      <c r="FY372" s="17"/>
      <c r="FZ372" s="17"/>
      <c r="GA372" s="17"/>
      <c r="GB372" s="17"/>
      <c r="GC372" s="17"/>
      <c r="GD372" s="17"/>
      <c r="GE372" s="17"/>
      <c r="GF372" s="17"/>
      <c r="GG372" s="17"/>
      <c r="GH372" s="17"/>
      <c r="GI372" s="17"/>
      <c r="GJ372" s="17"/>
      <c r="GK372" s="17"/>
      <c r="GL372" s="17"/>
      <c r="GM372" s="17"/>
      <c r="GN372" s="17"/>
      <c r="GO372" s="17"/>
      <c r="GP372" s="17"/>
      <c r="GQ372" s="17"/>
      <c r="GR372" s="17"/>
      <c r="GS372" s="17"/>
      <c r="GT372" s="17"/>
      <c r="GU372" s="17"/>
      <c r="GV372" s="17"/>
      <c r="GW372" s="17"/>
      <c r="GX372" s="17"/>
      <c r="GY372" s="17"/>
      <c r="GZ372" s="17"/>
      <c r="HA372" s="17"/>
    </row>
    <row r="373" spans="1:209" x14ac:dyDescent="0.25">
      <c r="A373" s="37">
        <v>43356</v>
      </c>
      <c r="B373" s="199">
        <v>300</v>
      </c>
      <c r="C373" s="24">
        <v>1143</v>
      </c>
      <c r="D373" s="24">
        <v>1256</v>
      </c>
      <c r="E373" s="22" t="s">
        <v>1881</v>
      </c>
      <c r="F373" s="16"/>
      <c r="G373" s="22" t="s">
        <v>1055</v>
      </c>
      <c r="H373" s="17"/>
      <c r="I373" s="35">
        <v>14400000</v>
      </c>
      <c r="J373" s="35">
        <v>0</v>
      </c>
      <c r="K373" s="35">
        <f t="shared" si="3"/>
        <v>14400000</v>
      </c>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c r="CA373" s="17"/>
      <c r="CB373" s="17"/>
      <c r="CC373" s="17"/>
      <c r="CD373" s="17"/>
      <c r="CE373" s="17"/>
      <c r="CF373" s="17"/>
      <c r="CG373" s="17"/>
      <c r="CH373" s="17"/>
      <c r="CI373" s="17"/>
      <c r="CJ373" s="17"/>
      <c r="CK373" s="17"/>
      <c r="CL373" s="17"/>
      <c r="CM373" s="17"/>
      <c r="CN373" s="17"/>
      <c r="CO373" s="17"/>
      <c r="CP373" s="17"/>
      <c r="CQ373" s="17"/>
      <c r="CR373" s="17"/>
      <c r="CS373" s="17"/>
      <c r="CT373" s="17"/>
      <c r="CU373" s="17"/>
      <c r="CV373" s="17"/>
      <c r="CW373" s="17"/>
      <c r="CX373" s="17"/>
      <c r="CY373" s="17"/>
      <c r="CZ373" s="17"/>
      <c r="DA373" s="17"/>
      <c r="DB373" s="17"/>
      <c r="DC373" s="17"/>
      <c r="DD373" s="17"/>
      <c r="DE373" s="17"/>
      <c r="DF373" s="17"/>
      <c r="DG373" s="17"/>
      <c r="DH373" s="17"/>
      <c r="DI373" s="17"/>
      <c r="DJ373" s="17"/>
      <c r="DK373" s="17"/>
      <c r="DL373" s="17"/>
      <c r="DM373" s="17"/>
      <c r="DN373" s="17"/>
      <c r="DO373" s="17"/>
      <c r="DP373" s="17"/>
      <c r="DQ373" s="17"/>
      <c r="DR373" s="17"/>
      <c r="DS373" s="17"/>
      <c r="DT373" s="17"/>
      <c r="DU373" s="17"/>
      <c r="DV373" s="17"/>
      <c r="DW373" s="17"/>
      <c r="DX373" s="17"/>
      <c r="DY373" s="17"/>
      <c r="DZ373" s="17"/>
      <c r="EA373" s="17"/>
      <c r="EB373" s="17"/>
      <c r="EC373" s="17"/>
      <c r="ED373" s="17"/>
      <c r="EE373" s="17"/>
      <c r="EF373" s="17"/>
      <c r="EG373" s="17"/>
      <c r="EH373" s="17"/>
      <c r="EI373" s="17"/>
      <c r="EJ373" s="17"/>
      <c r="EK373" s="17"/>
      <c r="EL373" s="17"/>
      <c r="EM373" s="17"/>
      <c r="EN373" s="17"/>
      <c r="EO373" s="17"/>
      <c r="EP373" s="17"/>
      <c r="EQ373" s="17"/>
      <c r="ER373" s="17"/>
      <c r="ES373" s="17"/>
      <c r="ET373" s="17"/>
      <c r="EU373" s="17"/>
      <c r="EV373" s="17"/>
      <c r="EW373" s="17"/>
      <c r="EX373" s="17"/>
      <c r="EY373" s="17"/>
      <c r="EZ373" s="17"/>
      <c r="FA373" s="17"/>
      <c r="FB373" s="17"/>
      <c r="FC373" s="17"/>
      <c r="FD373" s="17"/>
      <c r="FE373" s="17"/>
      <c r="FF373" s="17"/>
      <c r="FG373" s="17"/>
      <c r="FH373" s="17"/>
      <c r="FI373" s="17"/>
      <c r="FJ373" s="17"/>
      <c r="FK373" s="17"/>
      <c r="FL373" s="17"/>
      <c r="FM373" s="17"/>
      <c r="FN373" s="17"/>
      <c r="FO373" s="17"/>
      <c r="FP373" s="17"/>
      <c r="FQ373" s="17"/>
      <c r="FR373" s="17"/>
      <c r="FS373" s="17"/>
      <c r="FT373" s="17"/>
      <c r="FU373" s="17"/>
      <c r="FV373" s="17"/>
      <c r="FW373" s="17"/>
      <c r="FX373" s="17"/>
      <c r="FY373" s="17"/>
      <c r="FZ373" s="17"/>
      <c r="GA373" s="17"/>
      <c r="GB373" s="17"/>
      <c r="GC373" s="17"/>
      <c r="GD373" s="17"/>
      <c r="GE373" s="17"/>
      <c r="GF373" s="17"/>
      <c r="GG373" s="17"/>
      <c r="GH373" s="17"/>
      <c r="GI373" s="17"/>
      <c r="GJ373" s="17"/>
      <c r="GK373" s="17"/>
      <c r="GL373" s="17"/>
      <c r="GM373" s="17"/>
      <c r="GN373" s="17"/>
      <c r="GO373" s="17"/>
      <c r="GP373" s="17"/>
      <c r="GQ373" s="17"/>
      <c r="GR373" s="17"/>
      <c r="GS373" s="17"/>
      <c r="GT373" s="17"/>
      <c r="GU373" s="17"/>
      <c r="GV373" s="17"/>
      <c r="GW373" s="17"/>
      <c r="GX373" s="17"/>
      <c r="GY373" s="17"/>
      <c r="GZ373" s="17"/>
      <c r="HA373" s="17"/>
    </row>
    <row r="374" spans="1:209" x14ac:dyDescent="0.25">
      <c r="A374" s="37">
        <v>43356</v>
      </c>
      <c r="B374" s="199">
        <v>177</v>
      </c>
      <c r="C374" s="24">
        <v>1138</v>
      </c>
      <c r="D374" s="24">
        <v>1257</v>
      </c>
      <c r="E374" s="22" t="s">
        <v>1876</v>
      </c>
      <c r="F374" s="16"/>
      <c r="G374" s="22" t="s">
        <v>417</v>
      </c>
      <c r="H374" s="17"/>
      <c r="I374" s="35">
        <v>12632633</v>
      </c>
      <c r="J374" s="35">
        <v>0</v>
      </c>
      <c r="K374" s="35">
        <f t="shared" si="3"/>
        <v>12632633</v>
      </c>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17"/>
      <c r="CC374" s="17"/>
      <c r="CD374" s="17"/>
      <c r="CE374" s="17"/>
      <c r="CF374" s="17"/>
      <c r="CG374" s="17"/>
      <c r="CH374" s="17"/>
      <c r="CI374" s="17"/>
      <c r="CJ374" s="17"/>
      <c r="CK374" s="17"/>
      <c r="CL374" s="17"/>
      <c r="CM374" s="17"/>
      <c r="CN374" s="17"/>
      <c r="CO374" s="17"/>
      <c r="CP374" s="17"/>
      <c r="CQ374" s="17"/>
      <c r="CR374" s="17"/>
      <c r="CS374" s="17"/>
      <c r="CT374" s="17"/>
      <c r="CU374" s="17"/>
      <c r="CV374" s="17"/>
      <c r="CW374" s="17"/>
      <c r="CX374" s="17"/>
      <c r="CY374" s="17"/>
      <c r="CZ374" s="17"/>
      <c r="DA374" s="17"/>
      <c r="DB374" s="17"/>
      <c r="DC374" s="17"/>
      <c r="DD374" s="17"/>
      <c r="DE374" s="17"/>
      <c r="DF374" s="17"/>
      <c r="DG374" s="17"/>
      <c r="DH374" s="17"/>
      <c r="DI374" s="17"/>
      <c r="DJ374" s="17"/>
      <c r="DK374" s="17"/>
      <c r="DL374" s="17"/>
      <c r="DM374" s="17"/>
      <c r="DN374" s="17"/>
      <c r="DO374" s="17"/>
      <c r="DP374" s="17"/>
      <c r="DQ374" s="17"/>
      <c r="DR374" s="17"/>
      <c r="DS374" s="17"/>
      <c r="DT374" s="17"/>
      <c r="DU374" s="17"/>
      <c r="DV374" s="17"/>
      <c r="DW374" s="17"/>
      <c r="DX374" s="17"/>
      <c r="DY374" s="17"/>
      <c r="DZ374" s="17"/>
      <c r="EA374" s="17"/>
      <c r="EB374" s="17"/>
      <c r="EC374" s="17"/>
      <c r="ED374" s="17"/>
      <c r="EE374" s="17"/>
      <c r="EF374" s="17"/>
      <c r="EG374" s="17"/>
      <c r="EH374" s="17"/>
      <c r="EI374" s="17"/>
      <c r="EJ374" s="17"/>
      <c r="EK374" s="17"/>
      <c r="EL374" s="17"/>
      <c r="EM374" s="17"/>
      <c r="EN374" s="17"/>
      <c r="EO374" s="17"/>
      <c r="EP374" s="17"/>
      <c r="EQ374" s="17"/>
      <c r="ER374" s="17"/>
      <c r="ES374" s="17"/>
      <c r="ET374" s="17"/>
      <c r="EU374" s="17"/>
      <c r="EV374" s="17"/>
      <c r="EW374" s="17"/>
      <c r="EX374" s="17"/>
      <c r="EY374" s="17"/>
      <c r="EZ374" s="17"/>
      <c r="FA374" s="17"/>
      <c r="FB374" s="17"/>
      <c r="FC374" s="17"/>
      <c r="FD374" s="17"/>
      <c r="FE374" s="17"/>
      <c r="FF374" s="17"/>
      <c r="FG374" s="17"/>
      <c r="FH374" s="17"/>
      <c r="FI374" s="17"/>
      <c r="FJ374" s="17"/>
      <c r="FK374" s="17"/>
      <c r="FL374" s="17"/>
      <c r="FM374" s="17"/>
      <c r="FN374" s="17"/>
      <c r="FO374" s="17"/>
      <c r="FP374" s="17"/>
      <c r="FQ374" s="17"/>
      <c r="FR374" s="17"/>
      <c r="FS374" s="17"/>
      <c r="FT374" s="17"/>
      <c r="FU374" s="17"/>
      <c r="FV374" s="17"/>
      <c r="FW374" s="17"/>
      <c r="FX374" s="17"/>
      <c r="FY374" s="17"/>
      <c r="FZ374" s="17"/>
      <c r="GA374" s="17"/>
      <c r="GB374" s="17"/>
      <c r="GC374" s="17"/>
      <c r="GD374" s="17"/>
      <c r="GE374" s="17"/>
      <c r="GF374" s="17"/>
      <c r="GG374" s="17"/>
      <c r="GH374" s="17"/>
      <c r="GI374" s="17"/>
      <c r="GJ374" s="17"/>
      <c r="GK374" s="17"/>
      <c r="GL374" s="17"/>
      <c r="GM374" s="17"/>
      <c r="GN374" s="17"/>
      <c r="GO374" s="17"/>
      <c r="GP374" s="17"/>
      <c r="GQ374" s="17"/>
      <c r="GR374" s="17"/>
      <c r="GS374" s="17"/>
      <c r="GT374" s="17"/>
      <c r="GU374" s="17"/>
      <c r="GV374" s="17"/>
      <c r="GW374" s="17"/>
      <c r="GX374" s="17"/>
      <c r="GY374" s="17"/>
      <c r="GZ374" s="17"/>
      <c r="HA374" s="17"/>
    </row>
    <row r="375" spans="1:209" x14ac:dyDescent="0.25">
      <c r="A375" s="37">
        <v>43356</v>
      </c>
      <c r="B375" s="199">
        <v>159</v>
      </c>
      <c r="C375" s="24">
        <v>1148</v>
      </c>
      <c r="D375" s="24">
        <v>1258</v>
      </c>
      <c r="E375" s="22" t="s">
        <v>1884</v>
      </c>
      <c r="F375" s="16"/>
      <c r="G375" s="22" t="s">
        <v>412</v>
      </c>
      <c r="H375" s="17"/>
      <c r="I375" s="35">
        <v>7323500</v>
      </c>
      <c r="J375" s="35">
        <v>0</v>
      </c>
      <c r="K375" s="35">
        <f t="shared" si="3"/>
        <v>7323500</v>
      </c>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7"/>
      <c r="CC375" s="17"/>
      <c r="CD375" s="17"/>
      <c r="CE375" s="17"/>
      <c r="CF375" s="17"/>
      <c r="CG375" s="17"/>
      <c r="CH375" s="17"/>
      <c r="CI375" s="17"/>
      <c r="CJ375" s="17"/>
      <c r="CK375" s="17"/>
      <c r="CL375" s="17"/>
      <c r="CM375" s="17"/>
      <c r="CN375" s="17"/>
      <c r="CO375" s="17"/>
      <c r="CP375" s="17"/>
      <c r="CQ375" s="17"/>
      <c r="CR375" s="17"/>
      <c r="CS375" s="17"/>
      <c r="CT375" s="17"/>
      <c r="CU375" s="17"/>
      <c r="CV375" s="17"/>
      <c r="CW375" s="17"/>
      <c r="CX375" s="17"/>
      <c r="CY375" s="17"/>
      <c r="CZ375" s="17"/>
      <c r="DA375" s="17"/>
      <c r="DB375" s="17"/>
      <c r="DC375" s="17"/>
      <c r="DD375" s="17"/>
      <c r="DE375" s="17"/>
      <c r="DF375" s="17"/>
      <c r="DG375" s="17"/>
      <c r="DH375" s="17"/>
      <c r="DI375" s="17"/>
      <c r="DJ375" s="17"/>
      <c r="DK375" s="17"/>
      <c r="DL375" s="17"/>
      <c r="DM375" s="17"/>
      <c r="DN375" s="17"/>
      <c r="DO375" s="17"/>
      <c r="DP375" s="17"/>
      <c r="DQ375" s="17"/>
      <c r="DR375" s="17"/>
      <c r="DS375" s="17"/>
      <c r="DT375" s="17"/>
      <c r="DU375" s="17"/>
      <c r="DV375" s="17"/>
      <c r="DW375" s="17"/>
      <c r="DX375" s="17"/>
      <c r="DY375" s="17"/>
      <c r="DZ375" s="17"/>
      <c r="EA375" s="17"/>
      <c r="EB375" s="17"/>
      <c r="EC375" s="17"/>
      <c r="ED375" s="17"/>
      <c r="EE375" s="17"/>
      <c r="EF375" s="17"/>
      <c r="EG375" s="17"/>
      <c r="EH375" s="17"/>
      <c r="EI375" s="17"/>
      <c r="EJ375" s="17"/>
      <c r="EK375" s="17"/>
      <c r="EL375" s="17"/>
      <c r="EM375" s="17"/>
      <c r="EN375" s="17"/>
      <c r="EO375" s="17"/>
      <c r="EP375" s="17"/>
      <c r="EQ375" s="17"/>
      <c r="ER375" s="17"/>
      <c r="ES375" s="17"/>
      <c r="ET375" s="17"/>
      <c r="EU375" s="17"/>
      <c r="EV375" s="17"/>
      <c r="EW375" s="17"/>
      <c r="EX375" s="17"/>
      <c r="EY375" s="17"/>
      <c r="EZ375" s="17"/>
      <c r="FA375" s="17"/>
      <c r="FB375" s="17"/>
      <c r="FC375" s="17"/>
      <c r="FD375" s="17"/>
      <c r="FE375" s="17"/>
      <c r="FF375" s="17"/>
      <c r="FG375" s="17"/>
      <c r="FH375" s="17"/>
      <c r="FI375" s="17"/>
      <c r="FJ375" s="17"/>
      <c r="FK375" s="17"/>
      <c r="FL375" s="17"/>
      <c r="FM375" s="17"/>
      <c r="FN375" s="17"/>
      <c r="FO375" s="17"/>
      <c r="FP375" s="17"/>
      <c r="FQ375" s="17"/>
      <c r="FR375" s="17"/>
      <c r="FS375" s="17"/>
      <c r="FT375" s="17"/>
      <c r="FU375" s="17"/>
      <c r="FV375" s="17"/>
      <c r="FW375" s="17"/>
      <c r="FX375" s="17"/>
      <c r="FY375" s="17"/>
      <c r="FZ375" s="17"/>
      <c r="GA375" s="17"/>
      <c r="GB375" s="17"/>
      <c r="GC375" s="17"/>
      <c r="GD375" s="17"/>
      <c r="GE375" s="17"/>
      <c r="GF375" s="17"/>
      <c r="GG375" s="17"/>
      <c r="GH375" s="17"/>
      <c r="GI375" s="17"/>
      <c r="GJ375" s="17"/>
      <c r="GK375" s="17"/>
      <c r="GL375" s="17"/>
      <c r="GM375" s="17"/>
      <c r="GN375" s="17"/>
      <c r="GO375" s="17"/>
      <c r="GP375" s="17"/>
      <c r="GQ375" s="17"/>
      <c r="GR375" s="17"/>
      <c r="GS375" s="17"/>
      <c r="GT375" s="17"/>
      <c r="GU375" s="17"/>
      <c r="GV375" s="17"/>
      <c r="GW375" s="17"/>
      <c r="GX375" s="17"/>
      <c r="GY375" s="17"/>
      <c r="GZ375" s="17"/>
      <c r="HA375" s="17"/>
    </row>
    <row r="376" spans="1:209" x14ac:dyDescent="0.25">
      <c r="A376" s="37">
        <v>43356</v>
      </c>
      <c r="B376" s="199">
        <v>162</v>
      </c>
      <c r="C376" s="24">
        <v>1146</v>
      </c>
      <c r="D376" s="24">
        <v>1259</v>
      </c>
      <c r="E376" s="22" t="s">
        <v>1883</v>
      </c>
      <c r="F376" s="16"/>
      <c r="G376" s="22" t="s">
        <v>416</v>
      </c>
      <c r="H376" s="17"/>
      <c r="I376" s="35">
        <v>12632633</v>
      </c>
      <c r="J376" s="35">
        <v>0</v>
      </c>
      <c r="K376" s="35">
        <f t="shared" si="3"/>
        <v>12632633</v>
      </c>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c r="EO376" s="17"/>
      <c r="EP376" s="17"/>
      <c r="EQ376" s="17"/>
      <c r="ER376" s="17"/>
      <c r="ES376" s="17"/>
      <c r="ET376" s="17"/>
      <c r="EU376" s="17"/>
      <c r="EV376" s="17"/>
      <c r="EW376" s="17"/>
      <c r="EX376" s="17"/>
      <c r="EY376" s="17"/>
      <c r="EZ376" s="17"/>
      <c r="FA376" s="17"/>
      <c r="FB376" s="17"/>
      <c r="FC376" s="17"/>
      <c r="FD376" s="17"/>
      <c r="FE376" s="17"/>
      <c r="FF376" s="17"/>
      <c r="FG376" s="17"/>
      <c r="FH376" s="17"/>
      <c r="FI376" s="17"/>
      <c r="FJ376" s="17"/>
      <c r="FK376" s="17"/>
      <c r="FL376" s="17"/>
      <c r="FM376" s="17"/>
      <c r="FN376" s="17"/>
      <c r="FO376" s="17"/>
      <c r="FP376" s="17"/>
      <c r="FQ376" s="17"/>
      <c r="FR376" s="17"/>
      <c r="FS376" s="17"/>
      <c r="FT376" s="17"/>
      <c r="FU376" s="17"/>
      <c r="FV376" s="17"/>
      <c r="FW376" s="17"/>
      <c r="FX376" s="17"/>
      <c r="FY376" s="17"/>
      <c r="FZ376" s="17"/>
      <c r="GA376" s="17"/>
      <c r="GB376" s="17"/>
      <c r="GC376" s="17"/>
      <c r="GD376" s="17"/>
      <c r="GE376" s="17"/>
      <c r="GF376" s="17"/>
      <c r="GG376" s="17"/>
      <c r="GH376" s="17"/>
      <c r="GI376" s="17"/>
      <c r="GJ376" s="17"/>
      <c r="GK376" s="17"/>
      <c r="GL376" s="17"/>
      <c r="GM376" s="17"/>
      <c r="GN376" s="17"/>
      <c r="GO376" s="17"/>
      <c r="GP376" s="17"/>
      <c r="GQ376" s="17"/>
      <c r="GR376" s="17"/>
      <c r="GS376" s="17"/>
      <c r="GT376" s="17"/>
      <c r="GU376" s="17"/>
      <c r="GV376" s="17"/>
      <c r="GW376" s="17"/>
      <c r="GX376" s="17"/>
      <c r="GY376" s="17"/>
      <c r="GZ376" s="17"/>
      <c r="HA376" s="17"/>
    </row>
    <row r="377" spans="1:209" x14ac:dyDescent="0.25">
      <c r="A377" s="37">
        <v>43356</v>
      </c>
      <c r="B377" s="199">
        <v>304</v>
      </c>
      <c r="C377" s="24">
        <v>1139</v>
      </c>
      <c r="D377" s="24">
        <v>1260</v>
      </c>
      <c r="E377" s="22" t="s">
        <v>1877</v>
      </c>
      <c r="F377" s="16"/>
      <c r="G377" s="22" t="s">
        <v>1096</v>
      </c>
      <c r="H377" s="17"/>
      <c r="I377" s="35">
        <v>14240000</v>
      </c>
      <c r="J377" s="35">
        <v>0</v>
      </c>
      <c r="K377" s="35">
        <f t="shared" si="3"/>
        <v>14240000</v>
      </c>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c r="CA377" s="17"/>
      <c r="CB377" s="17"/>
      <c r="CC377" s="17"/>
      <c r="CD377" s="17"/>
      <c r="CE377" s="17"/>
      <c r="CF377" s="17"/>
      <c r="CG377" s="17"/>
      <c r="CH377" s="17"/>
      <c r="CI377" s="17"/>
      <c r="CJ377" s="17"/>
      <c r="CK377" s="17"/>
      <c r="CL377" s="17"/>
      <c r="CM377" s="17"/>
      <c r="CN377" s="17"/>
      <c r="CO377" s="17"/>
      <c r="CP377" s="17"/>
      <c r="CQ377" s="17"/>
      <c r="CR377" s="17"/>
      <c r="CS377" s="17"/>
      <c r="CT377" s="17"/>
      <c r="CU377" s="17"/>
      <c r="CV377" s="17"/>
      <c r="CW377" s="17"/>
      <c r="CX377" s="17"/>
      <c r="CY377" s="17"/>
      <c r="CZ377" s="17"/>
      <c r="DA377" s="17"/>
      <c r="DB377" s="17"/>
      <c r="DC377" s="17"/>
      <c r="DD377" s="17"/>
      <c r="DE377" s="17"/>
      <c r="DF377" s="17"/>
      <c r="DG377" s="17"/>
      <c r="DH377" s="17"/>
      <c r="DI377" s="17"/>
      <c r="DJ377" s="17"/>
      <c r="DK377" s="17"/>
      <c r="DL377" s="17"/>
      <c r="DM377" s="17"/>
      <c r="DN377" s="17"/>
      <c r="DO377" s="17"/>
      <c r="DP377" s="17"/>
      <c r="DQ377" s="17"/>
      <c r="DR377" s="17"/>
      <c r="DS377" s="17"/>
      <c r="DT377" s="17"/>
      <c r="DU377" s="17"/>
      <c r="DV377" s="17"/>
      <c r="DW377" s="17"/>
      <c r="DX377" s="17"/>
      <c r="DY377" s="17"/>
      <c r="DZ377" s="17"/>
      <c r="EA377" s="17"/>
      <c r="EB377" s="17"/>
      <c r="EC377" s="17"/>
      <c r="ED377" s="17"/>
      <c r="EE377" s="17"/>
      <c r="EF377" s="17"/>
      <c r="EG377" s="17"/>
      <c r="EH377" s="17"/>
      <c r="EI377" s="17"/>
      <c r="EJ377" s="17"/>
      <c r="EK377" s="17"/>
      <c r="EL377" s="17"/>
      <c r="EM377" s="17"/>
      <c r="EN377" s="17"/>
      <c r="EO377" s="17"/>
      <c r="EP377" s="17"/>
      <c r="EQ377" s="17"/>
      <c r="ER377" s="17"/>
      <c r="ES377" s="17"/>
      <c r="ET377" s="17"/>
      <c r="EU377" s="17"/>
      <c r="EV377" s="17"/>
      <c r="EW377" s="17"/>
      <c r="EX377" s="17"/>
      <c r="EY377" s="17"/>
      <c r="EZ377" s="17"/>
      <c r="FA377" s="17"/>
      <c r="FB377" s="17"/>
      <c r="FC377" s="17"/>
      <c r="FD377" s="17"/>
      <c r="FE377" s="17"/>
      <c r="FF377" s="17"/>
      <c r="FG377" s="17"/>
      <c r="FH377" s="17"/>
      <c r="FI377" s="17"/>
      <c r="FJ377" s="17"/>
      <c r="FK377" s="17"/>
      <c r="FL377" s="17"/>
      <c r="FM377" s="17"/>
      <c r="FN377" s="17"/>
      <c r="FO377" s="17"/>
      <c r="FP377" s="17"/>
      <c r="FQ377" s="17"/>
      <c r="FR377" s="17"/>
      <c r="FS377" s="17"/>
      <c r="FT377" s="17"/>
      <c r="FU377" s="17"/>
      <c r="FV377" s="17"/>
      <c r="FW377" s="17"/>
      <c r="FX377" s="17"/>
      <c r="FY377" s="17"/>
      <c r="FZ377" s="17"/>
      <c r="GA377" s="17"/>
      <c r="GB377" s="17"/>
      <c r="GC377" s="17"/>
      <c r="GD377" s="17"/>
      <c r="GE377" s="17"/>
      <c r="GF377" s="17"/>
      <c r="GG377" s="17"/>
      <c r="GH377" s="17"/>
      <c r="GI377" s="17"/>
      <c r="GJ377" s="17"/>
      <c r="GK377" s="17"/>
      <c r="GL377" s="17"/>
      <c r="GM377" s="17"/>
      <c r="GN377" s="17"/>
      <c r="GO377" s="17"/>
      <c r="GP377" s="17"/>
      <c r="GQ377" s="17"/>
      <c r="GR377" s="17"/>
      <c r="GS377" s="17"/>
      <c r="GT377" s="17"/>
      <c r="GU377" s="17"/>
      <c r="GV377" s="17"/>
      <c r="GW377" s="17"/>
      <c r="GX377" s="17"/>
      <c r="GY377" s="17"/>
      <c r="GZ377" s="17"/>
      <c r="HA377" s="17"/>
    </row>
    <row r="378" spans="1:209" x14ac:dyDescent="0.25">
      <c r="A378" s="37">
        <v>43356</v>
      </c>
      <c r="B378" s="199">
        <v>337</v>
      </c>
      <c r="C378" s="24">
        <v>1141</v>
      </c>
      <c r="D378" s="24">
        <v>1262</v>
      </c>
      <c r="E378" s="22" t="s">
        <v>1879</v>
      </c>
      <c r="F378" s="16"/>
      <c r="G378" s="22" t="s">
        <v>1043</v>
      </c>
      <c r="H378" s="17"/>
      <c r="I378" s="35">
        <v>19902000</v>
      </c>
      <c r="J378" s="35">
        <v>0</v>
      </c>
      <c r="K378" s="35">
        <f t="shared" si="3"/>
        <v>19902000</v>
      </c>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17"/>
      <c r="CC378" s="17"/>
      <c r="CD378" s="17"/>
      <c r="CE378" s="17"/>
      <c r="CF378" s="17"/>
      <c r="CG378" s="17"/>
      <c r="CH378" s="17"/>
      <c r="CI378" s="17"/>
      <c r="CJ378" s="17"/>
      <c r="CK378" s="17"/>
      <c r="CL378" s="17"/>
      <c r="CM378" s="17"/>
      <c r="CN378" s="17"/>
      <c r="CO378" s="17"/>
      <c r="CP378" s="17"/>
      <c r="CQ378" s="17"/>
      <c r="CR378" s="17"/>
      <c r="CS378" s="17"/>
      <c r="CT378" s="17"/>
      <c r="CU378" s="17"/>
      <c r="CV378" s="17"/>
      <c r="CW378" s="17"/>
      <c r="CX378" s="17"/>
      <c r="CY378" s="17"/>
      <c r="CZ378" s="17"/>
      <c r="DA378" s="17"/>
      <c r="DB378" s="17"/>
      <c r="DC378" s="17"/>
      <c r="DD378" s="17"/>
      <c r="DE378" s="17"/>
      <c r="DF378" s="17"/>
      <c r="DG378" s="17"/>
      <c r="DH378" s="17"/>
      <c r="DI378" s="17"/>
      <c r="DJ378" s="17"/>
      <c r="DK378" s="17"/>
      <c r="DL378" s="17"/>
      <c r="DM378" s="17"/>
      <c r="DN378" s="17"/>
      <c r="DO378" s="17"/>
      <c r="DP378" s="17"/>
      <c r="DQ378" s="17"/>
      <c r="DR378" s="17"/>
      <c r="DS378" s="17"/>
      <c r="DT378" s="17"/>
      <c r="DU378" s="17"/>
      <c r="DV378" s="17"/>
      <c r="DW378" s="17"/>
      <c r="DX378" s="17"/>
      <c r="DY378" s="17"/>
      <c r="DZ378" s="17"/>
      <c r="EA378" s="17"/>
      <c r="EB378" s="17"/>
      <c r="EC378" s="17"/>
      <c r="ED378" s="17"/>
      <c r="EE378" s="17"/>
      <c r="EF378" s="17"/>
      <c r="EG378" s="17"/>
      <c r="EH378" s="17"/>
      <c r="EI378" s="17"/>
      <c r="EJ378" s="17"/>
      <c r="EK378" s="17"/>
      <c r="EL378" s="17"/>
      <c r="EM378" s="17"/>
      <c r="EN378" s="17"/>
      <c r="EO378" s="17"/>
      <c r="EP378" s="17"/>
      <c r="EQ378" s="17"/>
      <c r="ER378" s="17"/>
      <c r="ES378" s="17"/>
      <c r="ET378" s="17"/>
      <c r="EU378" s="17"/>
      <c r="EV378" s="17"/>
      <c r="EW378" s="17"/>
      <c r="EX378" s="17"/>
      <c r="EY378" s="17"/>
      <c r="EZ378" s="17"/>
      <c r="FA378" s="17"/>
      <c r="FB378" s="17"/>
      <c r="FC378" s="17"/>
      <c r="FD378" s="17"/>
      <c r="FE378" s="17"/>
      <c r="FF378" s="17"/>
      <c r="FG378" s="17"/>
      <c r="FH378" s="17"/>
      <c r="FI378" s="17"/>
      <c r="FJ378" s="17"/>
      <c r="FK378" s="17"/>
      <c r="FL378" s="17"/>
      <c r="FM378" s="17"/>
      <c r="FN378" s="17"/>
      <c r="FO378" s="17"/>
      <c r="FP378" s="17"/>
      <c r="FQ378" s="17"/>
      <c r="FR378" s="17"/>
      <c r="FS378" s="17"/>
      <c r="FT378" s="17"/>
      <c r="FU378" s="17"/>
      <c r="FV378" s="17"/>
      <c r="FW378" s="17"/>
      <c r="FX378" s="17"/>
      <c r="FY378" s="17"/>
      <c r="FZ378" s="17"/>
      <c r="GA378" s="17"/>
      <c r="GB378" s="17"/>
      <c r="GC378" s="17"/>
      <c r="GD378" s="17"/>
      <c r="GE378" s="17"/>
      <c r="GF378" s="17"/>
      <c r="GG378" s="17"/>
      <c r="GH378" s="17"/>
      <c r="GI378" s="17"/>
      <c r="GJ378" s="17"/>
      <c r="GK378" s="17"/>
      <c r="GL378" s="17"/>
      <c r="GM378" s="17"/>
      <c r="GN378" s="17"/>
      <c r="GO378" s="17"/>
      <c r="GP378" s="17"/>
      <c r="GQ378" s="17"/>
      <c r="GR378" s="17"/>
      <c r="GS378" s="17"/>
      <c r="GT378" s="17"/>
      <c r="GU378" s="17"/>
      <c r="GV378" s="17"/>
      <c r="GW378" s="17"/>
      <c r="GX378" s="17"/>
      <c r="GY378" s="17"/>
      <c r="GZ378" s="17"/>
      <c r="HA378" s="17"/>
    </row>
    <row r="379" spans="1:209" x14ac:dyDescent="0.25">
      <c r="A379" s="37">
        <v>43356</v>
      </c>
      <c r="B379" s="199">
        <v>580</v>
      </c>
      <c r="C379" s="24">
        <v>1093</v>
      </c>
      <c r="D379" s="24">
        <v>1266</v>
      </c>
      <c r="E379" s="22" t="s">
        <v>1869</v>
      </c>
      <c r="F379" s="16"/>
      <c r="G379" s="22" t="s">
        <v>1169</v>
      </c>
      <c r="H379" s="17"/>
      <c r="I379" s="35">
        <v>13120000</v>
      </c>
      <c r="J379" s="35">
        <v>0</v>
      </c>
      <c r="K379" s="35">
        <f t="shared" si="3"/>
        <v>13120000</v>
      </c>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c r="CA379" s="17"/>
      <c r="CB379" s="17"/>
      <c r="CC379" s="17"/>
      <c r="CD379" s="17"/>
      <c r="CE379" s="17"/>
      <c r="CF379" s="17"/>
      <c r="CG379" s="17"/>
      <c r="CH379" s="17"/>
      <c r="CI379" s="17"/>
      <c r="CJ379" s="17"/>
      <c r="CK379" s="17"/>
      <c r="CL379" s="17"/>
      <c r="CM379" s="17"/>
      <c r="CN379" s="17"/>
      <c r="CO379" s="17"/>
      <c r="CP379" s="17"/>
      <c r="CQ379" s="17"/>
      <c r="CR379" s="17"/>
      <c r="CS379" s="17"/>
      <c r="CT379" s="17"/>
      <c r="CU379" s="17"/>
      <c r="CV379" s="17"/>
      <c r="CW379" s="17"/>
      <c r="CX379" s="17"/>
      <c r="CY379" s="17"/>
      <c r="CZ379" s="17"/>
      <c r="DA379" s="17"/>
      <c r="DB379" s="17"/>
      <c r="DC379" s="17"/>
      <c r="DD379" s="17"/>
      <c r="DE379" s="17"/>
      <c r="DF379" s="17"/>
      <c r="DG379" s="17"/>
      <c r="DH379" s="17"/>
      <c r="DI379" s="17"/>
      <c r="DJ379" s="17"/>
      <c r="DK379" s="17"/>
      <c r="DL379" s="17"/>
      <c r="DM379" s="17"/>
      <c r="DN379" s="17"/>
      <c r="DO379" s="17"/>
      <c r="DP379" s="17"/>
      <c r="DQ379" s="17"/>
      <c r="DR379" s="17"/>
      <c r="DS379" s="17"/>
      <c r="DT379" s="17"/>
      <c r="DU379" s="17"/>
      <c r="DV379" s="17"/>
      <c r="DW379" s="17"/>
      <c r="DX379" s="17"/>
      <c r="DY379" s="17"/>
      <c r="DZ379" s="17"/>
      <c r="EA379" s="17"/>
      <c r="EB379" s="17"/>
      <c r="EC379" s="17"/>
      <c r="ED379" s="17"/>
      <c r="EE379" s="17"/>
      <c r="EF379" s="17"/>
      <c r="EG379" s="17"/>
      <c r="EH379" s="17"/>
      <c r="EI379" s="17"/>
      <c r="EJ379" s="17"/>
      <c r="EK379" s="17"/>
      <c r="EL379" s="17"/>
      <c r="EM379" s="17"/>
      <c r="EN379" s="17"/>
      <c r="EO379" s="17"/>
      <c r="EP379" s="17"/>
      <c r="EQ379" s="17"/>
      <c r="ER379" s="17"/>
      <c r="ES379" s="17"/>
      <c r="ET379" s="17"/>
      <c r="EU379" s="17"/>
      <c r="EV379" s="17"/>
      <c r="EW379" s="17"/>
      <c r="EX379" s="17"/>
      <c r="EY379" s="17"/>
      <c r="EZ379" s="17"/>
      <c r="FA379" s="17"/>
      <c r="FB379" s="17"/>
      <c r="FC379" s="17"/>
      <c r="FD379" s="17"/>
      <c r="FE379" s="17"/>
      <c r="FF379" s="17"/>
      <c r="FG379" s="17"/>
      <c r="FH379" s="17"/>
      <c r="FI379" s="17"/>
      <c r="FJ379" s="17"/>
      <c r="FK379" s="17"/>
      <c r="FL379" s="17"/>
      <c r="FM379" s="17"/>
      <c r="FN379" s="17"/>
      <c r="FO379" s="17"/>
      <c r="FP379" s="17"/>
      <c r="FQ379" s="17"/>
      <c r="FR379" s="17"/>
      <c r="FS379" s="17"/>
      <c r="FT379" s="17"/>
      <c r="FU379" s="17"/>
      <c r="FV379" s="17"/>
      <c r="FW379" s="17"/>
      <c r="FX379" s="17"/>
      <c r="FY379" s="17"/>
      <c r="FZ379" s="17"/>
      <c r="GA379" s="17"/>
      <c r="GB379" s="17"/>
      <c r="GC379" s="17"/>
      <c r="GD379" s="17"/>
      <c r="GE379" s="17"/>
      <c r="GF379" s="17"/>
      <c r="GG379" s="17"/>
      <c r="GH379" s="17"/>
      <c r="GI379" s="17"/>
      <c r="GJ379" s="17"/>
      <c r="GK379" s="17"/>
      <c r="GL379" s="17"/>
      <c r="GM379" s="17"/>
      <c r="GN379" s="17"/>
      <c r="GO379" s="17"/>
      <c r="GP379" s="17"/>
      <c r="GQ379" s="17"/>
      <c r="GR379" s="17"/>
      <c r="GS379" s="17"/>
      <c r="GT379" s="17"/>
      <c r="GU379" s="17"/>
      <c r="GV379" s="17"/>
      <c r="GW379" s="17"/>
      <c r="GX379" s="17"/>
      <c r="GY379" s="17"/>
      <c r="GZ379" s="17"/>
      <c r="HA379" s="17"/>
    </row>
    <row r="380" spans="1:209" x14ac:dyDescent="0.25">
      <c r="A380" s="37">
        <v>43356</v>
      </c>
      <c r="B380" s="199">
        <v>418</v>
      </c>
      <c r="C380" s="24">
        <v>1107</v>
      </c>
      <c r="D380" s="24">
        <v>1268</v>
      </c>
      <c r="E380" s="22" t="s">
        <v>1871</v>
      </c>
      <c r="F380" s="16"/>
      <c r="G380" s="22" t="s">
        <v>1124</v>
      </c>
      <c r="H380" s="17"/>
      <c r="I380" s="35">
        <v>13630000</v>
      </c>
      <c r="J380" s="35">
        <v>0</v>
      </c>
      <c r="K380" s="35">
        <f t="shared" ref="K380:K443" si="4">+I380-J380</f>
        <v>13630000</v>
      </c>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17"/>
      <c r="CC380" s="17"/>
      <c r="CD380" s="17"/>
      <c r="CE380" s="17"/>
      <c r="CF380" s="17"/>
      <c r="CG380" s="17"/>
      <c r="CH380" s="17"/>
      <c r="CI380" s="17"/>
      <c r="CJ380" s="17"/>
      <c r="CK380" s="17"/>
      <c r="CL380" s="17"/>
      <c r="CM380" s="17"/>
      <c r="CN380" s="17"/>
      <c r="CO380" s="17"/>
      <c r="CP380" s="17"/>
      <c r="CQ380" s="17"/>
      <c r="CR380" s="17"/>
      <c r="CS380" s="17"/>
      <c r="CT380" s="17"/>
      <c r="CU380" s="17"/>
      <c r="CV380" s="17"/>
      <c r="CW380" s="17"/>
      <c r="CX380" s="17"/>
      <c r="CY380" s="17"/>
      <c r="CZ380" s="17"/>
      <c r="DA380" s="17"/>
      <c r="DB380" s="17"/>
      <c r="DC380" s="17"/>
      <c r="DD380" s="17"/>
      <c r="DE380" s="17"/>
      <c r="DF380" s="17"/>
      <c r="DG380" s="17"/>
      <c r="DH380" s="17"/>
      <c r="DI380" s="17"/>
      <c r="DJ380" s="17"/>
      <c r="DK380" s="17"/>
      <c r="DL380" s="17"/>
      <c r="DM380" s="17"/>
      <c r="DN380" s="17"/>
      <c r="DO380" s="17"/>
      <c r="DP380" s="17"/>
      <c r="DQ380" s="17"/>
      <c r="DR380" s="17"/>
      <c r="DS380" s="17"/>
      <c r="DT380" s="17"/>
      <c r="DU380" s="17"/>
      <c r="DV380" s="17"/>
      <c r="DW380" s="17"/>
      <c r="DX380" s="17"/>
      <c r="DY380" s="17"/>
      <c r="DZ380" s="17"/>
      <c r="EA380" s="17"/>
      <c r="EB380" s="17"/>
      <c r="EC380" s="17"/>
      <c r="ED380" s="17"/>
      <c r="EE380" s="17"/>
      <c r="EF380" s="17"/>
      <c r="EG380" s="17"/>
      <c r="EH380" s="17"/>
      <c r="EI380" s="17"/>
      <c r="EJ380" s="17"/>
      <c r="EK380" s="17"/>
      <c r="EL380" s="17"/>
      <c r="EM380" s="17"/>
      <c r="EN380" s="17"/>
      <c r="EO380" s="17"/>
      <c r="EP380" s="17"/>
      <c r="EQ380" s="17"/>
      <c r="ER380" s="17"/>
      <c r="ES380" s="17"/>
      <c r="ET380" s="17"/>
      <c r="EU380" s="17"/>
      <c r="EV380" s="17"/>
      <c r="EW380" s="17"/>
      <c r="EX380" s="17"/>
      <c r="EY380" s="17"/>
      <c r="EZ380" s="17"/>
      <c r="FA380" s="17"/>
      <c r="FB380" s="17"/>
      <c r="FC380" s="17"/>
      <c r="FD380" s="17"/>
      <c r="FE380" s="17"/>
      <c r="FF380" s="17"/>
      <c r="FG380" s="17"/>
      <c r="FH380" s="17"/>
      <c r="FI380" s="17"/>
      <c r="FJ380" s="17"/>
      <c r="FK380" s="17"/>
      <c r="FL380" s="17"/>
      <c r="FM380" s="17"/>
      <c r="FN380" s="17"/>
      <c r="FO380" s="17"/>
      <c r="FP380" s="17"/>
      <c r="FQ380" s="17"/>
      <c r="FR380" s="17"/>
      <c r="FS380" s="17"/>
      <c r="FT380" s="17"/>
      <c r="FU380" s="17"/>
      <c r="FV380" s="17"/>
      <c r="FW380" s="17"/>
      <c r="FX380" s="17"/>
      <c r="FY380" s="17"/>
      <c r="FZ380" s="17"/>
      <c r="GA380" s="17"/>
      <c r="GB380" s="17"/>
      <c r="GC380" s="17"/>
      <c r="GD380" s="17"/>
      <c r="GE380" s="17"/>
      <c r="GF380" s="17"/>
      <c r="GG380" s="17"/>
      <c r="GH380" s="17"/>
      <c r="GI380" s="17"/>
      <c r="GJ380" s="17"/>
      <c r="GK380" s="17"/>
      <c r="GL380" s="17"/>
      <c r="GM380" s="17"/>
      <c r="GN380" s="17"/>
      <c r="GO380" s="17"/>
      <c r="GP380" s="17"/>
      <c r="GQ380" s="17"/>
      <c r="GR380" s="17"/>
      <c r="GS380" s="17"/>
      <c r="GT380" s="17"/>
      <c r="GU380" s="17"/>
      <c r="GV380" s="17"/>
      <c r="GW380" s="17"/>
      <c r="GX380" s="17"/>
      <c r="GY380" s="17"/>
      <c r="GZ380" s="17"/>
      <c r="HA380" s="17"/>
    </row>
    <row r="381" spans="1:209" x14ac:dyDescent="0.25">
      <c r="A381" s="37">
        <v>43356</v>
      </c>
      <c r="B381" s="199">
        <v>651</v>
      </c>
      <c r="C381" s="24">
        <v>1168</v>
      </c>
      <c r="D381" s="24">
        <v>1269</v>
      </c>
      <c r="E381" s="22" t="s">
        <v>1885</v>
      </c>
      <c r="F381" s="16"/>
      <c r="G381" s="22" t="s">
        <v>1204</v>
      </c>
      <c r="H381" s="17"/>
      <c r="I381" s="35">
        <v>12300000</v>
      </c>
      <c r="J381" s="35">
        <v>0</v>
      </c>
      <c r="K381" s="35">
        <f t="shared" si="4"/>
        <v>12300000</v>
      </c>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c r="CA381" s="17"/>
      <c r="CB381" s="17"/>
      <c r="CC381" s="17"/>
      <c r="CD381" s="17"/>
      <c r="CE381" s="17"/>
      <c r="CF381" s="17"/>
      <c r="CG381" s="17"/>
      <c r="CH381" s="17"/>
      <c r="CI381" s="17"/>
      <c r="CJ381" s="17"/>
      <c r="CK381" s="17"/>
      <c r="CL381" s="17"/>
      <c r="CM381" s="17"/>
      <c r="CN381" s="17"/>
      <c r="CO381" s="17"/>
      <c r="CP381" s="17"/>
      <c r="CQ381" s="17"/>
      <c r="CR381" s="17"/>
      <c r="CS381" s="17"/>
      <c r="CT381" s="17"/>
      <c r="CU381" s="17"/>
      <c r="CV381" s="17"/>
      <c r="CW381" s="17"/>
      <c r="CX381" s="17"/>
      <c r="CY381" s="17"/>
      <c r="CZ381" s="17"/>
      <c r="DA381" s="17"/>
      <c r="DB381" s="17"/>
      <c r="DC381" s="17"/>
      <c r="DD381" s="17"/>
      <c r="DE381" s="17"/>
      <c r="DF381" s="17"/>
      <c r="DG381" s="17"/>
      <c r="DH381" s="17"/>
      <c r="DI381" s="17"/>
      <c r="DJ381" s="17"/>
      <c r="DK381" s="17"/>
      <c r="DL381" s="17"/>
      <c r="DM381" s="17"/>
      <c r="DN381" s="17"/>
      <c r="DO381" s="17"/>
      <c r="DP381" s="17"/>
      <c r="DQ381" s="17"/>
      <c r="DR381" s="17"/>
      <c r="DS381" s="17"/>
      <c r="DT381" s="17"/>
      <c r="DU381" s="17"/>
      <c r="DV381" s="17"/>
      <c r="DW381" s="17"/>
      <c r="DX381" s="17"/>
      <c r="DY381" s="17"/>
      <c r="DZ381" s="17"/>
      <c r="EA381" s="17"/>
      <c r="EB381" s="17"/>
      <c r="EC381" s="17"/>
      <c r="ED381" s="17"/>
      <c r="EE381" s="17"/>
      <c r="EF381" s="17"/>
      <c r="EG381" s="17"/>
      <c r="EH381" s="17"/>
      <c r="EI381" s="17"/>
      <c r="EJ381" s="17"/>
      <c r="EK381" s="17"/>
      <c r="EL381" s="17"/>
      <c r="EM381" s="17"/>
      <c r="EN381" s="17"/>
      <c r="EO381" s="17"/>
      <c r="EP381" s="17"/>
      <c r="EQ381" s="17"/>
      <c r="ER381" s="17"/>
      <c r="ES381" s="17"/>
      <c r="ET381" s="17"/>
      <c r="EU381" s="17"/>
      <c r="EV381" s="17"/>
      <c r="EW381" s="17"/>
      <c r="EX381" s="17"/>
      <c r="EY381" s="17"/>
      <c r="EZ381" s="17"/>
      <c r="FA381" s="17"/>
      <c r="FB381" s="17"/>
      <c r="FC381" s="17"/>
      <c r="FD381" s="17"/>
      <c r="FE381" s="17"/>
      <c r="FF381" s="17"/>
      <c r="FG381" s="17"/>
      <c r="FH381" s="17"/>
      <c r="FI381" s="17"/>
      <c r="FJ381" s="17"/>
      <c r="FK381" s="17"/>
      <c r="FL381" s="17"/>
      <c r="FM381" s="17"/>
      <c r="FN381" s="17"/>
      <c r="FO381" s="17"/>
      <c r="FP381" s="17"/>
      <c r="FQ381" s="17"/>
      <c r="FR381" s="17"/>
      <c r="FS381" s="17"/>
      <c r="FT381" s="17"/>
      <c r="FU381" s="17"/>
      <c r="FV381" s="17"/>
      <c r="FW381" s="17"/>
      <c r="FX381" s="17"/>
      <c r="FY381" s="17"/>
      <c r="FZ381" s="17"/>
      <c r="GA381" s="17"/>
      <c r="GB381" s="17"/>
      <c r="GC381" s="17"/>
      <c r="GD381" s="17"/>
      <c r="GE381" s="17"/>
      <c r="GF381" s="17"/>
      <c r="GG381" s="17"/>
      <c r="GH381" s="17"/>
      <c r="GI381" s="17"/>
      <c r="GJ381" s="17"/>
      <c r="GK381" s="17"/>
      <c r="GL381" s="17"/>
      <c r="GM381" s="17"/>
      <c r="GN381" s="17"/>
      <c r="GO381" s="17"/>
      <c r="GP381" s="17"/>
      <c r="GQ381" s="17"/>
      <c r="GR381" s="17"/>
      <c r="GS381" s="17"/>
      <c r="GT381" s="17"/>
      <c r="GU381" s="17"/>
      <c r="GV381" s="17"/>
      <c r="GW381" s="17"/>
      <c r="GX381" s="17"/>
      <c r="GY381" s="17"/>
      <c r="GZ381" s="17"/>
      <c r="HA381" s="17"/>
    </row>
    <row r="382" spans="1:209" x14ac:dyDescent="0.25">
      <c r="A382" s="37">
        <v>43356</v>
      </c>
      <c r="B382" s="199">
        <v>336</v>
      </c>
      <c r="C382" s="24">
        <v>1046</v>
      </c>
      <c r="D382" s="24">
        <v>1270</v>
      </c>
      <c r="E382" s="22" t="s">
        <v>1862</v>
      </c>
      <c r="F382" s="16"/>
      <c r="G382" s="22" t="s">
        <v>1073</v>
      </c>
      <c r="H382" s="17"/>
      <c r="I382" s="35">
        <v>16316667</v>
      </c>
      <c r="J382" s="35">
        <v>0</v>
      </c>
      <c r="K382" s="35">
        <f t="shared" si="4"/>
        <v>16316667</v>
      </c>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c r="CA382" s="17"/>
      <c r="CB382" s="17"/>
      <c r="CC382" s="17"/>
      <c r="CD382" s="17"/>
      <c r="CE382" s="17"/>
      <c r="CF382" s="17"/>
      <c r="CG382" s="17"/>
      <c r="CH382" s="17"/>
      <c r="CI382" s="17"/>
      <c r="CJ382" s="17"/>
      <c r="CK382" s="17"/>
      <c r="CL382" s="17"/>
      <c r="CM382" s="17"/>
      <c r="CN382" s="17"/>
      <c r="CO382" s="17"/>
      <c r="CP382" s="17"/>
      <c r="CQ382" s="17"/>
      <c r="CR382" s="17"/>
      <c r="CS382" s="17"/>
      <c r="CT382" s="17"/>
      <c r="CU382" s="17"/>
      <c r="CV382" s="17"/>
      <c r="CW382" s="17"/>
      <c r="CX382" s="17"/>
      <c r="CY382" s="17"/>
      <c r="CZ382" s="17"/>
      <c r="DA382" s="17"/>
      <c r="DB382" s="17"/>
      <c r="DC382" s="17"/>
      <c r="DD382" s="17"/>
      <c r="DE382" s="17"/>
      <c r="DF382" s="17"/>
      <c r="DG382" s="17"/>
      <c r="DH382" s="17"/>
      <c r="DI382" s="17"/>
      <c r="DJ382" s="17"/>
      <c r="DK382" s="17"/>
      <c r="DL382" s="17"/>
      <c r="DM382" s="17"/>
      <c r="DN382" s="17"/>
      <c r="DO382" s="17"/>
      <c r="DP382" s="17"/>
      <c r="DQ382" s="17"/>
      <c r="DR382" s="17"/>
      <c r="DS382" s="17"/>
      <c r="DT382" s="17"/>
      <c r="DU382" s="17"/>
      <c r="DV382" s="17"/>
      <c r="DW382" s="17"/>
      <c r="DX382" s="17"/>
      <c r="DY382" s="17"/>
      <c r="DZ382" s="17"/>
      <c r="EA382" s="17"/>
      <c r="EB382" s="17"/>
      <c r="EC382" s="17"/>
      <c r="ED382" s="17"/>
      <c r="EE382" s="17"/>
      <c r="EF382" s="17"/>
      <c r="EG382" s="17"/>
      <c r="EH382" s="17"/>
      <c r="EI382" s="17"/>
      <c r="EJ382" s="17"/>
      <c r="EK382" s="17"/>
      <c r="EL382" s="17"/>
      <c r="EM382" s="17"/>
      <c r="EN382" s="17"/>
      <c r="EO382" s="17"/>
      <c r="EP382" s="17"/>
      <c r="EQ382" s="17"/>
      <c r="ER382" s="17"/>
      <c r="ES382" s="17"/>
      <c r="ET382" s="17"/>
      <c r="EU382" s="17"/>
      <c r="EV382" s="17"/>
      <c r="EW382" s="17"/>
      <c r="EX382" s="17"/>
      <c r="EY382" s="17"/>
      <c r="EZ382" s="17"/>
      <c r="FA382" s="17"/>
      <c r="FB382" s="17"/>
      <c r="FC382" s="17"/>
      <c r="FD382" s="17"/>
      <c r="FE382" s="17"/>
      <c r="FF382" s="17"/>
      <c r="FG382" s="17"/>
      <c r="FH382" s="17"/>
      <c r="FI382" s="17"/>
      <c r="FJ382" s="17"/>
      <c r="FK382" s="17"/>
      <c r="FL382" s="17"/>
      <c r="FM382" s="17"/>
      <c r="FN382" s="17"/>
      <c r="FO382" s="17"/>
      <c r="FP382" s="17"/>
      <c r="FQ382" s="17"/>
      <c r="FR382" s="17"/>
      <c r="FS382" s="17"/>
      <c r="FT382" s="17"/>
      <c r="FU382" s="17"/>
      <c r="FV382" s="17"/>
      <c r="FW382" s="17"/>
      <c r="FX382" s="17"/>
      <c r="FY382" s="17"/>
      <c r="FZ382" s="17"/>
      <c r="GA382" s="17"/>
      <c r="GB382" s="17"/>
      <c r="GC382" s="17"/>
      <c r="GD382" s="17"/>
      <c r="GE382" s="17"/>
      <c r="GF382" s="17"/>
      <c r="GG382" s="17"/>
      <c r="GH382" s="17"/>
      <c r="GI382" s="17"/>
      <c r="GJ382" s="17"/>
      <c r="GK382" s="17"/>
      <c r="GL382" s="17"/>
      <c r="GM382" s="17"/>
      <c r="GN382" s="17"/>
      <c r="GO382" s="17"/>
      <c r="GP382" s="17"/>
      <c r="GQ382" s="17"/>
      <c r="GR382" s="17"/>
      <c r="GS382" s="17"/>
      <c r="GT382" s="17"/>
      <c r="GU382" s="17"/>
      <c r="GV382" s="17"/>
      <c r="GW382" s="17"/>
      <c r="GX382" s="17"/>
      <c r="GY382" s="17"/>
      <c r="GZ382" s="17"/>
      <c r="HA382" s="17"/>
    </row>
    <row r="383" spans="1:209" x14ac:dyDescent="0.25">
      <c r="A383" s="37">
        <v>43357</v>
      </c>
      <c r="B383" s="199">
        <v>475</v>
      </c>
      <c r="C383" s="24">
        <v>1193</v>
      </c>
      <c r="D383" s="24">
        <v>1272</v>
      </c>
      <c r="E383" s="22" t="s">
        <v>1889</v>
      </c>
      <c r="F383" s="16"/>
      <c r="G383" s="22" t="s">
        <v>1133</v>
      </c>
      <c r="H383" s="17"/>
      <c r="I383" s="35">
        <v>14729100</v>
      </c>
      <c r="J383" s="35">
        <v>0</v>
      </c>
      <c r="K383" s="35">
        <f t="shared" si="4"/>
        <v>14729100</v>
      </c>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c r="CB383" s="17"/>
      <c r="CC383" s="17"/>
      <c r="CD383" s="17"/>
      <c r="CE383" s="17"/>
      <c r="CF383" s="17"/>
      <c r="CG383" s="17"/>
      <c r="CH383" s="17"/>
      <c r="CI383" s="17"/>
      <c r="CJ383" s="17"/>
      <c r="CK383" s="17"/>
      <c r="CL383" s="17"/>
      <c r="CM383" s="17"/>
      <c r="CN383" s="17"/>
      <c r="CO383" s="17"/>
      <c r="CP383" s="17"/>
      <c r="CQ383" s="17"/>
      <c r="CR383" s="17"/>
      <c r="CS383" s="17"/>
      <c r="CT383" s="17"/>
      <c r="CU383" s="17"/>
      <c r="CV383" s="17"/>
      <c r="CW383" s="17"/>
      <c r="CX383" s="17"/>
      <c r="CY383" s="17"/>
      <c r="CZ383" s="17"/>
      <c r="DA383" s="17"/>
      <c r="DB383" s="17"/>
      <c r="DC383" s="17"/>
      <c r="DD383" s="17"/>
      <c r="DE383" s="17"/>
      <c r="DF383" s="17"/>
      <c r="DG383" s="17"/>
      <c r="DH383" s="17"/>
      <c r="DI383" s="17"/>
      <c r="DJ383" s="17"/>
      <c r="DK383" s="17"/>
      <c r="DL383" s="17"/>
      <c r="DM383" s="17"/>
      <c r="DN383" s="17"/>
      <c r="DO383" s="17"/>
      <c r="DP383" s="17"/>
      <c r="DQ383" s="17"/>
      <c r="DR383" s="17"/>
      <c r="DS383" s="17"/>
      <c r="DT383" s="17"/>
      <c r="DU383" s="17"/>
      <c r="DV383" s="17"/>
      <c r="DW383" s="17"/>
      <c r="DX383" s="17"/>
      <c r="DY383" s="17"/>
      <c r="DZ383" s="17"/>
      <c r="EA383" s="17"/>
      <c r="EB383" s="17"/>
      <c r="EC383" s="17"/>
      <c r="ED383" s="17"/>
      <c r="EE383" s="17"/>
      <c r="EF383" s="17"/>
      <c r="EG383" s="17"/>
      <c r="EH383" s="17"/>
      <c r="EI383" s="17"/>
      <c r="EJ383" s="17"/>
      <c r="EK383" s="17"/>
      <c r="EL383" s="17"/>
      <c r="EM383" s="17"/>
      <c r="EN383" s="17"/>
      <c r="EO383" s="17"/>
      <c r="EP383" s="17"/>
      <c r="EQ383" s="17"/>
      <c r="ER383" s="17"/>
      <c r="ES383" s="17"/>
      <c r="ET383" s="17"/>
      <c r="EU383" s="17"/>
      <c r="EV383" s="17"/>
      <c r="EW383" s="17"/>
      <c r="EX383" s="17"/>
      <c r="EY383" s="17"/>
      <c r="EZ383" s="17"/>
      <c r="FA383" s="17"/>
      <c r="FB383" s="17"/>
      <c r="FC383" s="17"/>
      <c r="FD383" s="17"/>
      <c r="FE383" s="17"/>
      <c r="FF383" s="17"/>
      <c r="FG383" s="17"/>
      <c r="FH383" s="17"/>
      <c r="FI383" s="17"/>
      <c r="FJ383" s="17"/>
      <c r="FK383" s="17"/>
      <c r="FL383" s="17"/>
      <c r="FM383" s="17"/>
      <c r="FN383" s="17"/>
      <c r="FO383" s="17"/>
      <c r="FP383" s="17"/>
      <c r="FQ383" s="17"/>
      <c r="FR383" s="17"/>
      <c r="FS383" s="17"/>
      <c r="FT383" s="17"/>
      <c r="FU383" s="17"/>
      <c r="FV383" s="17"/>
      <c r="FW383" s="17"/>
      <c r="FX383" s="17"/>
      <c r="FY383" s="17"/>
      <c r="FZ383" s="17"/>
      <c r="GA383" s="17"/>
      <c r="GB383" s="17"/>
      <c r="GC383" s="17"/>
      <c r="GD383" s="17"/>
      <c r="GE383" s="17"/>
      <c r="GF383" s="17"/>
      <c r="GG383" s="17"/>
      <c r="GH383" s="17"/>
      <c r="GI383" s="17"/>
      <c r="GJ383" s="17"/>
      <c r="GK383" s="17"/>
      <c r="GL383" s="17"/>
      <c r="GM383" s="17"/>
      <c r="GN383" s="17"/>
      <c r="GO383" s="17"/>
      <c r="GP383" s="17"/>
      <c r="GQ383" s="17"/>
      <c r="GR383" s="17"/>
      <c r="GS383" s="17"/>
      <c r="GT383" s="17"/>
      <c r="GU383" s="17"/>
      <c r="GV383" s="17"/>
      <c r="GW383" s="17"/>
      <c r="GX383" s="17"/>
      <c r="GY383" s="17"/>
      <c r="GZ383" s="17"/>
      <c r="HA383" s="17"/>
    </row>
    <row r="384" spans="1:209" x14ac:dyDescent="0.25">
      <c r="A384" s="37">
        <v>43357</v>
      </c>
      <c r="B384" s="199">
        <v>308</v>
      </c>
      <c r="C384" s="24">
        <v>1194</v>
      </c>
      <c r="D384" s="24">
        <v>1274</v>
      </c>
      <c r="E384" s="22" t="s">
        <v>1890</v>
      </c>
      <c r="F384" s="16"/>
      <c r="G384" s="22" t="s">
        <v>1044</v>
      </c>
      <c r="H384" s="17"/>
      <c r="I384" s="35">
        <v>14260000</v>
      </c>
      <c r="J384" s="35">
        <v>0</v>
      </c>
      <c r="K384" s="35">
        <f t="shared" si="4"/>
        <v>14260000</v>
      </c>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c r="CA384" s="17"/>
      <c r="CB384" s="17"/>
      <c r="CC384" s="17"/>
      <c r="CD384" s="17"/>
      <c r="CE384" s="17"/>
      <c r="CF384" s="17"/>
      <c r="CG384" s="17"/>
      <c r="CH384" s="17"/>
      <c r="CI384" s="17"/>
      <c r="CJ384" s="17"/>
      <c r="CK384" s="17"/>
      <c r="CL384" s="17"/>
      <c r="CM384" s="17"/>
      <c r="CN384" s="17"/>
      <c r="CO384" s="17"/>
      <c r="CP384" s="17"/>
      <c r="CQ384" s="17"/>
      <c r="CR384" s="17"/>
      <c r="CS384" s="17"/>
      <c r="CT384" s="17"/>
      <c r="CU384" s="17"/>
      <c r="CV384" s="17"/>
      <c r="CW384" s="17"/>
      <c r="CX384" s="17"/>
      <c r="CY384" s="17"/>
      <c r="CZ384" s="17"/>
      <c r="DA384" s="17"/>
      <c r="DB384" s="17"/>
      <c r="DC384" s="17"/>
      <c r="DD384" s="17"/>
      <c r="DE384" s="17"/>
      <c r="DF384" s="17"/>
      <c r="DG384" s="17"/>
      <c r="DH384" s="17"/>
      <c r="DI384" s="17"/>
      <c r="DJ384" s="17"/>
      <c r="DK384" s="17"/>
      <c r="DL384" s="17"/>
      <c r="DM384" s="17"/>
      <c r="DN384" s="17"/>
      <c r="DO384" s="17"/>
      <c r="DP384" s="17"/>
      <c r="DQ384" s="17"/>
      <c r="DR384" s="17"/>
      <c r="DS384" s="17"/>
      <c r="DT384" s="17"/>
      <c r="DU384" s="17"/>
      <c r="DV384" s="17"/>
      <c r="DW384" s="17"/>
      <c r="DX384" s="17"/>
      <c r="DY384" s="17"/>
      <c r="DZ384" s="17"/>
      <c r="EA384" s="17"/>
      <c r="EB384" s="17"/>
      <c r="EC384" s="17"/>
      <c r="ED384" s="17"/>
      <c r="EE384" s="17"/>
      <c r="EF384" s="17"/>
      <c r="EG384" s="17"/>
      <c r="EH384" s="17"/>
      <c r="EI384" s="17"/>
      <c r="EJ384" s="17"/>
      <c r="EK384" s="17"/>
      <c r="EL384" s="17"/>
      <c r="EM384" s="17"/>
      <c r="EN384" s="17"/>
      <c r="EO384" s="17"/>
      <c r="EP384" s="17"/>
      <c r="EQ384" s="17"/>
      <c r="ER384" s="17"/>
      <c r="ES384" s="17"/>
      <c r="ET384" s="17"/>
      <c r="EU384" s="17"/>
      <c r="EV384" s="17"/>
      <c r="EW384" s="17"/>
      <c r="EX384" s="17"/>
      <c r="EY384" s="17"/>
      <c r="EZ384" s="17"/>
      <c r="FA384" s="17"/>
      <c r="FB384" s="17"/>
      <c r="FC384" s="17"/>
      <c r="FD384" s="17"/>
      <c r="FE384" s="17"/>
      <c r="FF384" s="17"/>
      <c r="FG384" s="17"/>
      <c r="FH384" s="17"/>
      <c r="FI384" s="17"/>
      <c r="FJ384" s="17"/>
      <c r="FK384" s="17"/>
      <c r="FL384" s="17"/>
      <c r="FM384" s="17"/>
      <c r="FN384" s="17"/>
      <c r="FO384" s="17"/>
      <c r="FP384" s="17"/>
      <c r="FQ384" s="17"/>
      <c r="FR384" s="17"/>
      <c r="FS384" s="17"/>
      <c r="FT384" s="17"/>
      <c r="FU384" s="17"/>
      <c r="FV384" s="17"/>
      <c r="FW384" s="17"/>
      <c r="FX384" s="17"/>
      <c r="FY384" s="17"/>
      <c r="FZ384" s="17"/>
      <c r="GA384" s="17"/>
      <c r="GB384" s="17"/>
      <c r="GC384" s="17"/>
      <c r="GD384" s="17"/>
      <c r="GE384" s="17"/>
      <c r="GF384" s="17"/>
      <c r="GG384" s="17"/>
      <c r="GH384" s="17"/>
      <c r="GI384" s="17"/>
      <c r="GJ384" s="17"/>
      <c r="GK384" s="17"/>
      <c r="GL384" s="17"/>
      <c r="GM384" s="17"/>
      <c r="GN384" s="17"/>
      <c r="GO384" s="17"/>
      <c r="GP384" s="17"/>
      <c r="GQ384" s="17"/>
      <c r="GR384" s="17"/>
      <c r="GS384" s="17"/>
      <c r="GT384" s="17"/>
      <c r="GU384" s="17"/>
      <c r="GV384" s="17"/>
      <c r="GW384" s="17"/>
      <c r="GX384" s="17"/>
      <c r="GY384" s="17"/>
      <c r="GZ384" s="17"/>
      <c r="HA384" s="17"/>
    </row>
    <row r="385" spans="1:209" x14ac:dyDescent="0.25">
      <c r="A385" s="37">
        <v>43357</v>
      </c>
      <c r="B385" s="199">
        <v>548</v>
      </c>
      <c r="C385" s="24">
        <v>1092</v>
      </c>
      <c r="D385" s="24">
        <v>1279</v>
      </c>
      <c r="E385" s="22" t="s">
        <v>1868</v>
      </c>
      <c r="F385" s="16"/>
      <c r="G385" s="22" t="s">
        <v>1165</v>
      </c>
      <c r="H385" s="17"/>
      <c r="I385" s="35">
        <v>13120000</v>
      </c>
      <c r="J385" s="35">
        <v>0</v>
      </c>
      <c r="K385" s="35">
        <f t="shared" si="4"/>
        <v>13120000</v>
      </c>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c r="CA385" s="17"/>
      <c r="CB385" s="17"/>
      <c r="CC385" s="17"/>
      <c r="CD385" s="17"/>
      <c r="CE385" s="17"/>
      <c r="CF385" s="17"/>
      <c r="CG385" s="17"/>
      <c r="CH385" s="17"/>
      <c r="CI385" s="17"/>
      <c r="CJ385" s="17"/>
      <c r="CK385" s="17"/>
      <c r="CL385" s="17"/>
      <c r="CM385" s="17"/>
      <c r="CN385" s="17"/>
      <c r="CO385" s="17"/>
      <c r="CP385" s="17"/>
      <c r="CQ385" s="17"/>
      <c r="CR385" s="17"/>
      <c r="CS385" s="17"/>
      <c r="CT385" s="17"/>
      <c r="CU385" s="17"/>
      <c r="CV385" s="17"/>
      <c r="CW385" s="17"/>
      <c r="CX385" s="17"/>
      <c r="CY385" s="17"/>
      <c r="CZ385" s="17"/>
      <c r="DA385" s="17"/>
      <c r="DB385" s="17"/>
      <c r="DC385" s="17"/>
      <c r="DD385" s="17"/>
      <c r="DE385" s="17"/>
      <c r="DF385" s="17"/>
      <c r="DG385" s="17"/>
      <c r="DH385" s="17"/>
      <c r="DI385" s="17"/>
      <c r="DJ385" s="17"/>
      <c r="DK385" s="17"/>
      <c r="DL385" s="17"/>
      <c r="DM385" s="17"/>
      <c r="DN385" s="17"/>
      <c r="DO385" s="17"/>
      <c r="DP385" s="17"/>
      <c r="DQ385" s="17"/>
      <c r="DR385" s="17"/>
      <c r="DS385" s="17"/>
      <c r="DT385" s="17"/>
      <c r="DU385" s="17"/>
      <c r="DV385" s="17"/>
      <c r="DW385" s="17"/>
      <c r="DX385" s="17"/>
      <c r="DY385" s="17"/>
      <c r="DZ385" s="17"/>
      <c r="EA385" s="17"/>
      <c r="EB385" s="17"/>
      <c r="EC385" s="17"/>
      <c r="ED385" s="17"/>
      <c r="EE385" s="17"/>
      <c r="EF385" s="17"/>
      <c r="EG385" s="17"/>
      <c r="EH385" s="17"/>
      <c r="EI385" s="17"/>
      <c r="EJ385" s="17"/>
      <c r="EK385" s="17"/>
      <c r="EL385" s="17"/>
      <c r="EM385" s="17"/>
      <c r="EN385" s="17"/>
      <c r="EO385" s="17"/>
      <c r="EP385" s="17"/>
      <c r="EQ385" s="17"/>
      <c r="ER385" s="17"/>
      <c r="ES385" s="17"/>
      <c r="ET385" s="17"/>
      <c r="EU385" s="17"/>
      <c r="EV385" s="17"/>
      <c r="EW385" s="17"/>
      <c r="EX385" s="17"/>
      <c r="EY385" s="17"/>
      <c r="EZ385" s="17"/>
      <c r="FA385" s="17"/>
      <c r="FB385" s="17"/>
      <c r="FC385" s="17"/>
      <c r="FD385" s="17"/>
      <c r="FE385" s="17"/>
      <c r="FF385" s="17"/>
      <c r="FG385" s="17"/>
      <c r="FH385" s="17"/>
      <c r="FI385" s="17"/>
      <c r="FJ385" s="17"/>
      <c r="FK385" s="17"/>
      <c r="FL385" s="17"/>
      <c r="FM385" s="17"/>
      <c r="FN385" s="17"/>
      <c r="FO385" s="17"/>
      <c r="FP385" s="17"/>
      <c r="FQ385" s="17"/>
      <c r="FR385" s="17"/>
      <c r="FS385" s="17"/>
      <c r="FT385" s="17"/>
      <c r="FU385" s="17"/>
      <c r="FV385" s="17"/>
      <c r="FW385" s="17"/>
      <c r="FX385" s="17"/>
      <c r="FY385" s="17"/>
      <c r="FZ385" s="17"/>
      <c r="GA385" s="17"/>
      <c r="GB385" s="17"/>
      <c r="GC385" s="17"/>
      <c r="GD385" s="17"/>
      <c r="GE385" s="17"/>
      <c r="GF385" s="17"/>
      <c r="GG385" s="17"/>
      <c r="GH385" s="17"/>
      <c r="GI385" s="17"/>
      <c r="GJ385" s="17"/>
      <c r="GK385" s="17"/>
      <c r="GL385" s="17"/>
      <c r="GM385" s="17"/>
      <c r="GN385" s="17"/>
      <c r="GO385" s="17"/>
      <c r="GP385" s="17"/>
      <c r="GQ385" s="17"/>
      <c r="GR385" s="17"/>
      <c r="GS385" s="17"/>
      <c r="GT385" s="17"/>
      <c r="GU385" s="17"/>
      <c r="GV385" s="17"/>
      <c r="GW385" s="17"/>
      <c r="GX385" s="17"/>
      <c r="GY385" s="17"/>
      <c r="GZ385" s="17"/>
      <c r="HA385" s="17"/>
    </row>
    <row r="386" spans="1:209" x14ac:dyDescent="0.25">
      <c r="A386" s="37">
        <v>43357</v>
      </c>
      <c r="B386" s="199">
        <v>256</v>
      </c>
      <c r="C386" s="24">
        <v>1197</v>
      </c>
      <c r="D386" s="24">
        <v>1288</v>
      </c>
      <c r="E386" s="22" t="s">
        <v>1893</v>
      </c>
      <c r="F386" s="16"/>
      <c r="G386" s="22" t="s">
        <v>1050</v>
      </c>
      <c r="H386" s="17"/>
      <c r="I386" s="35">
        <v>6944000</v>
      </c>
      <c r="J386" s="35">
        <v>0</v>
      </c>
      <c r="K386" s="35">
        <f t="shared" si="4"/>
        <v>6944000</v>
      </c>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c r="EO386" s="17"/>
      <c r="EP386" s="17"/>
      <c r="EQ386" s="17"/>
      <c r="ER386" s="17"/>
      <c r="ES386" s="17"/>
      <c r="ET386" s="17"/>
      <c r="EU386" s="17"/>
      <c r="EV386" s="17"/>
      <c r="EW386" s="17"/>
      <c r="EX386" s="17"/>
      <c r="EY386" s="17"/>
      <c r="EZ386" s="17"/>
      <c r="FA386" s="17"/>
      <c r="FB386" s="17"/>
      <c r="FC386" s="17"/>
      <c r="FD386" s="17"/>
      <c r="FE386" s="17"/>
      <c r="FF386" s="17"/>
      <c r="FG386" s="17"/>
      <c r="FH386" s="17"/>
      <c r="FI386" s="17"/>
      <c r="FJ386" s="17"/>
      <c r="FK386" s="17"/>
      <c r="FL386" s="17"/>
      <c r="FM386" s="17"/>
      <c r="FN386" s="17"/>
      <c r="FO386" s="17"/>
      <c r="FP386" s="17"/>
      <c r="FQ386" s="17"/>
      <c r="FR386" s="17"/>
      <c r="FS386" s="17"/>
      <c r="FT386" s="17"/>
      <c r="FU386" s="17"/>
      <c r="FV386" s="17"/>
      <c r="FW386" s="17"/>
      <c r="FX386" s="17"/>
      <c r="FY386" s="17"/>
      <c r="FZ386" s="17"/>
      <c r="GA386" s="17"/>
      <c r="GB386" s="17"/>
      <c r="GC386" s="17"/>
      <c r="GD386" s="17"/>
      <c r="GE386" s="17"/>
      <c r="GF386" s="17"/>
      <c r="GG386" s="17"/>
      <c r="GH386" s="17"/>
      <c r="GI386" s="17"/>
      <c r="GJ386" s="17"/>
      <c r="GK386" s="17"/>
      <c r="GL386" s="17"/>
      <c r="GM386" s="17"/>
      <c r="GN386" s="17"/>
      <c r="GO386" s="17"/>
      <c r="GP386" s="17"/>
      <c r="GQ386" s="17"/>
      <c r="GR386" s="17"/>
      <c r="GS386" s="17"/>
      <c r="GT386" s="17"/>
      <c r="GU386" s="17"/>
      <c r="GV386" s="17"/>
      <c r="GW386" s="17"/>
      <c r="GX386" s="17"/>
      <c r="GY386" s="17"/>
      <c r="GZ386" s="17"/>
      <c r="HA386" s="17"/>
    </row>
    <row r="387" spans="1:209" x14ac:dyDescent="0.25">
      <c r="A387" s="37">
        <v>43357</v>
      </c>
      <c r="B387" s="199">
        <v>298</v>
      </c>
      <c r="C387" s="24">
        <v>1140</v>
      </c>
      <c r="D387" s="24">
        <v>1289</v>
      </c>
      <c r="E387" s="22" t="s">
        <v>1878</v>
      </c>
      <c r="F387" s="16"/>
      <c r="G387" s="22" t="s">
        <v>1076</v>
      </c>
      <c r="H387" s="17"/>
      <c r="I387" s="35">
        <v>14240000</v>
      </c>
      <c r="J387" s="35">
        <v>0</v>
      </c>
      <c r="K387" s="35">
        <f t="shared" si="4"/>
        <v>14240000</v>
      </c>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7"/>
      <c r="DZ387" s="17"/>
      <c r="EA387" s="17"/>
      <c r="EB387" s="17"/>
      <c r="EC387" s="17"/>
      <c r="ED387" s="17"/>
      <c r="EE387" s="17"/>
      <c r="EF387" s="17"/>
      <c r="EG387" s="17"/>
      <c r="EH387" s="17"/>
      <c r="EI387" s="17"/>
      <c r="EJ387" s="17"/>
      <c r="EK387" s="17"/>
      <c r="EL387" s="17"/>
      <c r="EM387" s="17"/>
      <c r="EN387" s="17"/>
      <c r="EO387" s="17"/>
      <c r="EP387" s="17"/>
      <c r="EQ387" s="17"/>
      <c r="ER387" s="17"/>
      <c r="ES387" s="17"/>
      <c r="ET387" s="17"/>
      <c r="EU387" s="17"/>
      <c r="EV387" s="17"/>
      <c r="EW387" s="17"/>
      <c r="EX387" s="17"/>
      <c r="EY387" s="17"/>
      <c r="EZ387" s="17"/>
      <c r="FA387" s="17"/>
      <c r="FB387" s="17"/>
      <c r="FC387" s="17"/>
      <c r="FD387" s="17"/>
      <c r="FE387" s="17"/>
      <c r="FF387" s="17"/>
      <c r="FG387" s="17"/>
      <c r="FH387" s="17"/>
      <c r="FI387" s="17"/>
      <c r="FJ387" s="17"/>
      <c r="FK387" s="17"/>
      <c r="FL387" s="17"/>
      <c r="FM387" s="17"/>
      <c r="FN387" s="17"/>
      <c r="FO387" s="17"/>
      <c r="FP387" s="17"/>
      <c r="FQ387" s="17"/>
      <c r="FR387" s="17"/>
      <c r="FS387" s="17"/>
      <c r="FT387" s="17"/>
      <c r="FU387" s="17"/>
      <c r="FV387" s="17"/>
      <c r="FW387" s="17"/>
      <c r="FX387" s="17"/>
      <c r="FY387" s="17"/>
      <c r="FZ387" s="17"/>
      <c r="GA387" s="17"/>
      <c r="GB387" s="17"/>
      <c r="GC387" s="17"/>
      <c r="GD387" s="17"/>
      <c r="GE387" s="17"/>
      <c r="GF387" s="17"/>
      <c r="GG387" s="17"/>
      <c r="GH387" s="17"/>
      <c r="GI387" s="17"/>
      <c r="GJ387" s="17"/>
      <c r="GK387" s="17"/>
      <c r="GL387" s="17"/>
      <c r="GM387" s="17"/>
      <c r="GN387" s="17"/>
      <c r="GO387" s="17"/>
      <c r="GP387" s="17"/>
      <c r="GQ387" s="17"/>
      <c r="GR387" s="17"/>
      <c r="GS387" s="17"/>
      <c r="GT387" s="17"/>
      <c r="GU387" s="17"/>
      <c r="GV387" s="17"/>
      <c r="GW387" s="17"/>
      <c r="GX387" s="17"/>
      <c r="GY387" s="17"/>
      <c r="GZ387" s="17"/>
      <c r="HA387" s="17"/>
    </row>
    <row r="388" spans="1:209" x14ac:dyDescent="0.25">
      <c r="A388" s="37">
        <v>43357</v>
      </c>
      <c r="B388" s="199">
        <v>362</v>
      </c>
      <c r="C388" s="24">
        <v>1051</v>
      </c>
      <c r="D388" s="24">
        <v>1301</v>
      </c>
      <c r="E388" s="22" t="s">
        <v>1863</v>
      </c>
      <c r="F388" s="16"/>
      <c r="G388" s="22" t="s">
        <v>1052</v>
      </c>
      <c r="H388" s="17"/>
      <c r="I388" s="35">
        <v>16500000</v>
      </c>
      <c r="J388" s="35">
        <v>0</v>
      </c>
      <c r="K388" s="35">
        <f t="shared" si="4"/>
        <v>16500000</v>
      </c>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c r="CA388" s="17"/>
      <c r="CB388" s="17"/>
      <c r="CC388" s="17"/>
      <c r="CD388" s="17"/>
      <c r="CE388" s="17"/>
      <c r="CF388" s="17"/>
      <c r="CG388" s="17"/>
      <c r="CH388" s="17"/>
      <c r="CI388" s="17"/>
      <c r="CJ388" s="17"/>
      <c r="CK388" s="17"/>
      <c r="CL388" s="17"/>
      <c r="CM388" s="17"/>
      <c r="CN388" s="17"/>
      <c r="CO388" s="17"/>
      <c r="CP388" s="17"/>
      <c r="CQ388" s="17"/>
      <c r="CR388" s="17"/>
      <c r="CS388" s="17"/>
      <c r="CT388" s="17"/>
      <c r="CU388" s="17"/>
      <c r="CV388" s="17"/>
      <c r="CW388" s="17"/>
      <c r="CX388" s="17"/>
      <c r="CY388" s="17"/>
      <c r="CZ388" s="17"/>
      <c r="DA388" s="17"/>
      <c r="DB388" s="17"/>
      <c r="DC388" s="17"/>
      <c r="DD388" s="17"/>
      <c r="DE388" s="17"/>
      <c r="DF388" s="17"/>
      <c r="DG388" s="17"/>
      <c r="DH388" s="17"/>
      <c r="DI388" s="17"/>
      <c r="DJ388" s="17"/>
      <c r="DK388" s="17"/>
      <c r="DL388" s="17"/>
      <c r="DM388" s="17"/>
      <c r="DN388" s="17"/>
      <c r="DO388" s="17"/>
      <c r="DP388" s="17"/>
      <c r="DQ388" s="17"/>
      <c r="DR388" s="17"/>
      <c r="DS388" s="17"/>
      <c r="DT388" s="17"/>
      <c r="DU388" s="17"/>
      <c r="DV388" s="17"/>
      <c r="DW388" s="17"/>
      <c r="DX388" s="17"/>
      <c r="DY388" s="17"/>
      <c r="DZ388" s="17"/>
      <c r="EA388" s="17"/>
      <c r="EB388" s="17"/>
      <c r="EC388" s="17"/>
      <c r="ED388" s="17"/>
      <c r="EE388" s="17"/>
      <c r="EF388" s="17"/>
      <c r="EG388" s="17"/>
      <c r="EH388" s="17"/>
      <c r="EI388" s="17"/>
      <c r="EJ388" s="17"/>
      <c r="EK388" s="17"/>
      <c r="EL388" s="17"/>
      <c r="EM388" s="17"/>
      <c r="EN388" s="17"/>
      <c r="EO388" s="17"/>
      <c r="EP388" s="17"/>
      <c r="EQ388" s="17"/>
      <c r="ER388" s="17"/>
      <c r="ES388" s="17"/>
      <c r="ET388" s="17"/>
      <c r="EU388" s="17"/>
      <c r="EV388" s="17"/>
      <c r="EW388" s="17"/>
      <c r="EX388" s="17"/>
      <c r="EY388" s="17"/>
      <c r="EZ388" s="17"/>
      <c r="FA388" s="17"/>
      <c r="FB388" s="17"/>
      <c r="FC388" s="17"/>
      <c r="FD388" s="17"/>
      <c r="FE388" s="17"/>
      <c r="FF388" s="17"/>
      <c r="FG388" s="17"/>
      <c r="FH388" s="17"/>
      <c r="FI388" s="17"/>
      <c r="FJ388" s="17"/>
      <c r="FK388" s="17"/>
      <c r="FL388" s="17"/>
      <c r="FM388" s="17"/>
      <c r="FN388" s="17"/>
      <c r="FO388" s="17"/>
      <c r="FP388" s="17"/>
      <c r="FQ388" s="17"/>
      <c r="FR388" s="17"/>
      <c r="FS388" s="17"/>
      <c r="FT388" s="17"/>
      <c r="FU388" s="17"/>
      <c r="FV388" s="17"/>
      <c r="FW388" s="17"/>
      <c r="FX388" s="17"/>
      <c r="FY388" s="17"/>
      <c r="FZ388" s="17"/>
      <c r="GA388" s="17"/>
      <c r="GB388" s="17"/>
      <c r="GC388" s="17"/>
      <c r="GD388" s="17"/>
      <c r="GE388" s="17"/>
      <c r="GF388" s="17"/>
      <c r="GG388" s="17"/>
      <c r="GH388" s="17"/>
      <c r="GI388" s="17"/>
      <c r="GJ388" s="17"/>
      <c r="GK388" s="17"/>
      <c r="GL388" s="17"/>
      <c r="GM388" s="17"/>
      <c r="GN388" s="17"/>
      <c r="GO388" s="17"/>
      <c r="GP388" s="17"/>
      <c r="GQ388" s="17"/>
      <c r="GR388" s="17"/>
      <c r="GS388" s="17"/>
      <c r="GT388" s="17"/>
      <c r="GU388" s="17"/>
      <c r="GV388" s="17"/>
      <c r="GW388" s="17"/>
      <c r="GX388" s="17"/>
      <c r="GY388" s="17"/>
      <c r="GZ388" s="17"/>
      <c r="HA388" s="17"/>
    </row>
    <row r="389" spans="1:209" x14ac:dyDescent="0.25">
      <c r="A389" s="37">
        <v>43357</v>
      </c>
      <c r="B389" s="199">
        <v>346</v>
      </c>
      <c r="C389" s="24">
        <v>1052</v>
      </c>
      <c r="D389" s="24">
        <v>1302</v>
      </c>
      <c r="E389" s="22" t="s">
        <v>1864</v>
      </c>
      <c r="F389" s="16"/>
      <c r="G389" s="22" t="s">
        <v>1064</v>
      </c>
      <c r="H389" s="17"/>
      <c r="I389" s="35">
        <v>16500000</v>
      </c>
      <c r="J389" s="35">
        <v>0</v>
      </c>
      <c r="K389" s="35">
        <f t="shared" si="4"/>
        <v>16500000</v>
      </c>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c r="CA389" s="17"/>
      <c r="CB389" s="17"/>
      <c r="CC389" s="17"/>
      <c r="CD389" s="17"/>
      <c r="CE389" s="17"/>
      <c r="CF389" s="17"/>
      <c r="CG389" s="17"/>
      <c r="CH389" s="17"/>
      <c r="CI389" s="17"/>
      <c r="CJ389" s="17"/>
      <c r="CK389" s="17"/>
      <c r="CL389" s="17"/>
      <c r="CM389" s="17"/>
      <c r="CN389" s="17"/>
      <c r="CO389" s="17"/>
      <c r="CP389" s="17"/>
      <c r="CQ389" s="17"/>
      <c r="CR389" s="17"/>
      <c r="CS389" s="17"/>
      <c r="CT389" s="17"/>
      <c r="CU389" s="17"/>
      <c r="CV389" s="17"/>
      <c r="CW389" s="17"/>
      <c r="CX389" s="17"/>
      <c r="CY389" s="17"/>
      <c r="CZ389" s="17"/>
      <c r="DA389" s="17"/>
      <c r="DB389" s="17"/>
      <c r="DC389" s="17"/>
      <c r="DD389" s="17"/>
      <c r="DE389" s="17"/>
      <c r="DF389" s="17"/>
      <c r="DG389" s="17"/>
      <c r="DH389" s="17"/>
      <c r="DI389" s="17"/>
      <c r="DJ389" s="17"/>
      <c r="DK389" s="17"/>
      <c r="DL389" s="17"/>
      <c r="DM389" s="17"/>
      <c r="DN389" s="17"/>
      <c r="DO389" s="17"/>
      <c r="DP389" s="17"/>
      <c r="DQ389" s="17"/>
      <c r="DR389" s="17"/>
      <c r="DS389" s="17"/>
      <c r="DT389" s="17"/>
      <c r="DU389" s="17"/>
      <c r="DV389" s="17"/>
      <c r="DW389" s="17"/>
      <c r="DX389" s="17"/>
      <c r="DY389" s="17"/>
      <c r="DZ389" s="17"/>
      <c r="EA389" s="17"/>
      <c r="EB389" s="17"/>
      <c r="EC389" s="17"/>
      <c r="ED389" s="17"/>
      <c r="EE389" s="17"/>
      <c r="EF389" s="17"/>
      <c r="EG389" s="17"/>
      <c r="EH389" s="17"/>
      <c r="EI389" s="17"/>
      <c r="EJ389" s="17"/>
      <c r="EK389" s="17"/>
      <c r="EL389" s="17"/>
      <c r="EM389" s="17"/>
      <c r="EN389" s="17"/>
      <c r="EO389" s="17"/>
      <c r="EP389" s="17"/>
      <c r="EQ389" s="17"/>
      <c r="ER389" s="17"/>
      <c r="ES389" s="17"/>
      <c r="ET389" s="17"/>
      <c r="EU389" s="17"/>
      <c r="EV389" s="17"/>
      <c r="EW389" s="17"/>
      <c r="EX389" s="17"/>
      <c r="EY389" s="17"/>
      <c r="EZ389" s="17"/>
      <c r="FA389" s="17"/>
      <c r="FB389" s="17"/>
      <c r="FC389" s="17"/>
      <c r="FD389" s="17"/>
      <c r="FE389" s="17"/>
      <c r="FF389" s="17"/>
      <c r="FG389" s="17"/>
      <c r="FH389" s="17"/>
      <c r="FI389" s="17"/>
      <c r="FJ389" s="17"/>
      <c r="FK389" s="17"/>
      <c r="FL389" s="17"/>
      <c r="FM389" s="17"/>
      <c r="FN389" s="17"/>
      <c r="FO389" s="17"/>
      <c r="FP389" s="17"/>
      <c r="FQ389" s="17"/>
      <c r="FR389" s="17"/>
      <c r="FS389" s="17"/>
      <c r="FT389" s="17"/>
      <c r="FU389" s="17"/>
      <c r="FV389" s="17"/>
      <c r="FW389" s="17"/>
      <c r="FX389" s="17"/>
      <c r="FY389" s="17"/>
      <c r="FZ389" s="17"/>
      <c r="GA389" s="17"/>
      <c r="GB389" s="17"/>
      <c r="GC389" s="17"/>
      <c r="GD389" s="17"/>
      <c r="GE389" s="17"/>
      <c r="GF389" s="17"/>
      <c r="GG389" s="17"/>
      <c r="GH389" s="17"/>
      <c r="GI389" s="17"/>
      <c r="GJ389" s="17"/>
      <c r="GK389" s="17"/>
      <c r="GL389" s="17"/>
      <c r="GM389" s="17"/>
      <c r="GN389" s="17"/>
      <c r="GO389" s="17"/>
      <c r="GP389" s="17"/>
      <c r="GQ389" s="17"/>
      <c r="GR389" s="17"/>
      <c r="GS389" s="17"/>
      <c r="GT389" s="17"/>
      <c r="GU389" s="17"/>
      <c r="GV389" s="17"/>
      <c r="GW389" s="17"/>
      <c r="GX389" s="17"/>
      <c r="GY389" s="17"/>
      <c r="GZ389" s="17"/>
      <c r="HA389" s="17"/>
    </row>
    <row r="390" spans="1:209" x14ac:dyDescent="0.25">
      <c r="A390" s="37">
        <v>43357</v>
      </c>
      <c r="B390" s="199">
        <v>417</v>
      </c>
      <c r="C390" s="24">
        <v>1094</v>
      </c>
      <c r="D390" s="24">
        <v>1304</v>
      </c>
      <c r="E390" s="22" t="s">
        <v>1870</v>
      </c>
      <c r="F390" s="16"/>
      <c r="G390" s="22" t="s">
        <v>1085</v>
      </c>
      <c r="H390" s="17"/>
      <c r="I390" s="35">
        <v>13350000</v>
      </c>
      <c r="J390" s="35">
        <v>0</v>
      </c>
      <c r="K390" s="35">
        <f t="shared" si="4"/>
        <v>13350000</v>
      </c>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c r="CA390" s="17"/>
      <c r="CB390" s="17"/>
      <c r="CC390" s="17"/>
      <c r="CD390" s="17"/>
      <c r="CE390" s="17"/>
      <c r="CF390" s="17"/>
      <c r="CG390" s="17"/>
      <c r="CH390" s="17"/>
      <c r="CI390" s="17"/>
      <c r="CJ390" s="17"/>
      <c r="CK390" s="17"/>
      <c r="CL390" s="17"/>
      <c r="CM390" s="17"/>
      <c r="CN390" s="17"/>
      <c r="CO390" s="17"/>
      <c r="CP390" s="17"/>
      <c r="CQ390" s="17"/>
      <c r="CR390" s="17"/>
      <c r="CS390" s="17"/>
      <c r="CT390" s="17"/>
      <c r="CU390" s="17"/>
      <c r="CV390" s="17"/>
      <c r="CW390" s="17"/>
      <c r="CX390" s="17"/>
      <c r="CY390" s="17"/>
      <c r="CZ390" s="17"/>
      <c r="DA390" s="17"/>
      <c r="DB390" s="17"/>
      <c r="DC390" s="17"/>
      <c r="DD390" s="17"/>
      <c r="DE390" s="17"/>
      <c r="DF390" s="17"/>
      <c r="DG390" s="17"/>
      <c r="DH390" s="17"/>
      <c r="DI390" s="17"/>
      <c r="DJ390" s="17"/>
      <c r="DK390" s="17"/>
      <c r="DL390" s="17"/>
      <c r="DM390" s="17"/>
      <c r="DN390" s="17"/>
      <c r="DO390" s="17"/>
      <c r="DP390" s="17"/>
      <c r="DQ390" s="17"/>
      <c r="DR390" s="17"/>
      <c r="DS390" s="17"/>
      <c r="DT390" s="17"/>
      <c r="DU390" s="17"/>
      <c r="DV390" s="17"/>
      <c r="DW390" s="17"/>
      <c r="DX390" s="17"/>
      <c r="DY390" s="17"/>
      <c r="DZ390" s="17"/>
      <c r="EA390" s="17"/>
      <c r="EB390" s="17"/>
      <c r="EC390" s="17"/>
      <c r="ED390" s="17"/>
      <c r="EE390" s="17"/>
      <c r="EF390" s="17"/>
      <c r="EG390" s="17"/>
      <c r="EH390" s="17"/>
      <c r="EI390" s="17"/>
      <c r="EJ390" s="17"/>
      <c r="EK390" s="17"/>
      <c r="EL390" s="17"/>
      <c r="EM390" s="17"/>
      <c r="EN390" s="17"/>
      <c r="EO390" s="17"/>
      <c r="EP390" s="17"/>
      <c r="EQ390" s="17"/>
      <c r="ER390" s="17"/>
      <c r="ES390" s="17"/>
      <c r="ET390" s="17"/>
      <c r="EU390" s="17"/>
      <c r="EV390" s="17"/>
      <c r="EW390" s="17"/>
      <c r="EX390" s="17"/>
      <c r="EY390" s="17"/>
      <c r="EZ390" s="17"/>
      <c r="FA390" s="17"/>
      <c r="FB390" s="17"/>
      <c r="FC390" s="17"/>
      <c r="FD390" s="17"/>
      <c r="FE390" s="17"/>
      <c r="FF390" s="17"/>
      <c r="FG390" s="17"/>
      <c r="FH390" s="17"/>
      <c r="FI390" s="17"/>
      <c r="FJ390" s="17"/>
      <c r="FK390" s="17"/>
      <c r="FL390" s="17"/>
      <c r="FM390" s="17"/>
      <c r="FN390" s="17"/>
      <c r="FO390" s="17"/>
      <c r="FP390" s="17"/>
      <c r="FQ390" s="17"/>
      <c r="FR390" s="17"/>
      <c r="FS390" s="17"/>
      <c r="FT390" s="17"/>
      <c r="FU390" s="17"/>
      <c r="FV390" s="17"/>
      <c r="FW390" s="17"/>
      <c r="FX390" s="17"/>
      <c r="FY390" s="17"/>
      <c r="FZ390" s="17"/>
      <c r="GA390" s="17"/>
      <c r="GB390" s="17"/>
      <c r="GC390" s="17"/>
      <c r="GD390" s="17"/>
      <c r="GE390" s="17"/>
      <c r="GF390" s="17"/>
      <c r="GG390" s="17"/>
      <c r="GH390" s="17"/>
      <c r="GI390" s="17"/>
      <c r="GJ390" s="17"/>
      <c r="GK390" s="17"/>
      <c r="GL390" s="17"/>
      <c r="GM390" s="17"/>
      <c r="GN390" s="17"/>
      <c r="GO390" s="17"/>
      <c r="GP390" s="17"/>
      <c r="GQ390" s="17"/>
      <c r="GR390" s="17"/>
      <c r="GS390" s="17"/>
      <c r="GT390" s="17"/>
      <c r="GU390" s="17"/>
      <c r="GV390" s="17"/>
      <c r="GW390" s="17"/>
      <c r="GX390" s="17"/>
      <c r="GY390" s="17"/>
      <c r="GZ390" s="17"/>
      <c r="HA390" s="17"/>
    </row>
    <row r="391" spans="1:209" x14ac:dyDescent="0.25">
      <c r="A391" s="37">
        <v>43357</v>
      </c>
      <c r="B391" s="199">
        <v>419</v>
      </c>
      <c r="C391" s="24">
        <v>1121</v>
      </c>
      <c r="D391" s="24">
        <v>1305</v>
      </c>
      <c r="E391" s="22" t="s">
        <v>1874</v>
      </c>
      <c r="F391" s="16"/>
      <c r="G391" s="22" t="s">
        <v>1113</v>
      </c>
      <c r="H391" s="17"/>
      <c r="I391" s="35">
        <v>16316667</v>
      </c>
      <c r="J391" s="35">
        <v>0</v>
      </c>
      <c r="K391" s="35">
        <f t="shared" si="4"/>
        <v>16316667</v>
      </c>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c r="CA391" s="17"/>
      <c r="CB391" s="17"/>
      <c r="CC391" s="17"/>
      <c r="CD391" s="17"/>
      <c r="CE391" s="17"/>
      <c r="CF391" s="17"/>
      <c r="CG391" s="17"/>
      <c r="CH391" s="17"/>
      <c r="CI391" s="17"/>
      <c r="CJ391" s="17"/>
      <c r="CK391" s="17"/>
      <c r="CL391" s="17"/>
      <c r="CM391" s="17"/>
      <c r="CN391" s="17"/>
      <c r="CO391" s="17"/>
      <c r="CP391" s="17"/>
      <c r="CQ391" s="17"/>
      <c r="CR391" s="17"/>
      <c r="CS391" s="17"/>
      <c r="CT391" s="17"/>
      <c r="CU391" s="17"/>
      <c r="CV391" s="17"/>
      <c r="CW391" s="17"/>
      <c r="CX391" s="17"/>
      <c r="CY391" s="17"/>
      <c r="CZ391" s="17"/>
      <c r="DA391" s="17"/>
      <c r="DB391" s="17"/>
      <c r="DC391" s="17"/>
      <c r="DD391" s="17"/>
      <c r="DE391" s="17"/>
      <c r="DF391" s="17"/>
      <c r="DG391" s="17"/>
      <c r="DH391" s="17"/>
      <c r="DI391" s="17"/>
      <c r="DJ391" s="17"/>
      <c r="DK391" s="17"/>
      <c r="DL391" s="17"/>
      <c r="DM391" s="17"/>
      <c r="DN391" s="17"/>
      <c r="DO391" s="17"/>
      <c r="DP391" s="17"/>
      <c r="DQ391" s="17"/>
      <c r="DR391" s="17"/>
      <c r="DS391" s="17"/>
      <c r="DT391" s="17"/>
      <c r="DU391" s="17"/>
      <c r="DV391" s="17"/>
      <c r="DW391" s="17"/>
      <c r="DX391" s="17"/>
      <c r="DY391" s="17"/>
      <c r="DZ391" s="17"/>
      <c r="EA391" s="17"/>
      <c r="EB391" s="17"/>
      <c r="EC391" s="17"/>
      <c r="ED391" s="17"/>
      <c r="EE391" s="17"/>
      <c r="EF391" s="17"/>
      <c r="EG391" s="17"/>
      <c r="EH391" s="17"/>
      <c r="EI391" s="17"/>
      <c r="EJ391" s="17"/>
      <c r="EK391" s="17"/>
      <c r="EL391" s="17"/>
      <c r="EM391" s="17"/>
      <c r="EN391" s="17"/>
      <c r="EO391" s="17"/>
      <c r="EP391" s="17"/>
      <c r="EQ391" s="17"/>
      <c r="ER391" s="17"/>
      <c r="ES391" s="17"/>
      <c r="ET391" s="17"/>
      <c r="EU391" s="17"/>
      <c r="EV391" s="17"/>
      <c r="EW391" s="17"/>
      <c r="EX391" s="17"/>
      <c r="EY391" s="17"/>
      <c r="EZ391" s="17"/>
      <c r="FA391" s="17"/>
      <c r="FB391" s="17"/>
      <c r="FC391" s="17"/>
      <c r="FD391" s="17"/>
      <c r="FE391" s="17"/>
      <c r="FF391" s="17"/>
      <c r="FG391" s="17"/>
      <c r="FH391" s="17"/>
      <c r="FI391" s="17"/>
      <c r="FJ391" s="17"/>
      <c r="FK391" s="17"/>
      <c r="FL391" s="17"/>
      <c r="FM391" s="17"/>
      <c r="FN391" s="17"/>
      <c r="FO391" s="17"/>
      <c r="FP391" s="17"/>
      <c r="FQ391" s="17"/>
      <c r="FR391" s="17"/>
      <c r="FS391" s="17"/>
      <c r="FT391" s="17"/>
      <c r="FU391" s="17"/>
      <c r="FV391" s="17"/>
      <c r="FW391" s="17"/>
      <c r="FX391" s="17"/>
      <c r="FY391" s="17"/>
      <c r="FZ391" s="17"/>
      <c r="GA391" s="17"/>
      <c r="GB391" s="17"/>
      <c r="GC391" s="17"/>
      <c r="GD391" s="17"/>
      <c r="GE391" s="17"/>
      <c r="GF391" s="17"/>
      <c r="GG391" s="17"/>
      <c r="GH391" s="17"/>
      <c r="GI391" s="17"/>
      <c r="GJ391" s="17"/>
      <c r="GK391" s="17"/>
      <c r="GL391" s="17"/>
      <c r="GM391" s="17"/>
      <c r="GN391" s="17"/>
      <c r="GO391" s="17"/>
      <c r="GP391" s="17"/>
      <c r="GQ391" s="17"/>
      <c r="GR391" s="17"/>
      <c r="GS391" s="17"/>
      <c r="GT391" s="17"/>
      <c r="GU391" s="17"/>
      <c r="GV391" s="17"/>
      <c r="GW391" s="17"/>
      <c r="GX391" s="17"/>
      <c r="GY391" s="17"/>
      <c r="GZ391" s="17"/>
      <c r="HA391" s="17"/>
    </row>
    <row r="392" spans="1:209" x14ac:dyDescent="0.25">
      <c r="A392" s="37">
        <v>43357</v>
      </c>
      <c r="B392" s="199">
        <v>222</v>
      </c>
      <c r="C392" s="24">
        <v>1045</v>
      </c>
      <c r="D392" s="24">
        <v>1306</v>
      </c>
      <c r="E392" s="22" t="s">
        <v>1861</v>
      </c>
      <c r="F392" s="16"/>
      <c r="G392" s="22" t="s">
        <v>1024</v>
      </c>
      <c r="H392" s="17"/>
      <c r="I392" s="35">
        <v>15496900</v>
      </c>
      <c r="J392" s="35">
        <v>0</v>
      </c>
      <c r="K392" s="35">
        <f t="shared" si="4"/>
        <v>15496900</v>
      </c>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17"/>
      <c r="CC392" s="17"/>
      <c r="CD392" s="17"/>
      <c r="CE392" s="17"/>
      <c r="CF392" s="17"/>
      <c r="CG392" s="17"/>
      <c r="CH392" s="17"/>
      <c r="CI392" s="17"/>
      <c r="CJ392" s="17"/>
      <c r="CK392" s="17"/>
      <c r="CL392" s="17"/>
      <c r="CM392" s="17"/>
      <c r="CN392" s="17"/>
      <c r="CO392" s="17"/>
      <c r="CP392" s="17"/>
      <c r="CQ392" s="17"/>
      <c r="CR392" s="17"/>
      <c r="CS392" s="17"/>
      <c r="CT392" s="17"/>
      <c r="CU392" s="17"/>
      <c r="CV392" s="17"/>
      <c r="CW392" s="17"/>
      <c r="CX392" s="17"/>
      <c r="CY392" s="17"/>
      <c r="CZ392" s="17"/>
      <c r="DA392" s="17"/>
      <c r="DB392" s="17"/>
      <c r="DC392" s="17"/>
      <c r="DD392" s="17"/>
      <c r="DE392" s="17"/>
      <c r="DF392" s="17"/>
      <c r="DG392" s="17"/>
      <c r="DH392" s="17"/>
      <c r="DI392" s="17"/>
      <c r="DJ392" s="17"/>
      <c r="DK392" s="17"/>
      <c r="DL392" s="17"/>
      <c r="DM392" s="17"/>
      <c r="DN392" s="17"/>
      <c r="DO392" s="17"/>
      <c r="DP392" s="17"/>
      <c r="DQ392" s="17"/>
      <c r="DR392" s="17"/>
      <c r="DS392" s="17"/>
      <c r="DT392" s="17"/>
      <c r="DU392" s="17"/>
      <c r="DV392" s="17"/>
      <c r="DW392" s="17"/>
      <c r="DX392" s="17"/>
      <c r="DY392" s="17"/>
      <c r="DZ392" s="17"/>
      <c r="EA392" s="17"/>
      <c r="EB392" s="17"/>
      <c r="EC392" s="17"/>
      <c r="ED392" s="17"/>
      <c r="EE392" s="17"/>
      <c r="EF392" s="17"/>
      <c r="EG392" s="17"/>
      <c r="EH392" s="17"/>
      <c r="EI392" s="17"/>
      <c r="EJ392" s="17"/>
      <c r="EK392" s="17"/>
      <c r="EL392" s="17"/>
      <c r="EM392" s="17"/>
      <c r="EN392" s="17"/>
      <c r="EO392" s="17"/>
      <c r="EP392" s="17"/>
      <c r="EQ392" s="17"/>
      <c r="ER392" s="17"/>
      <c r="ES392" s="17"/>
      <c r="ET392" s="17"/>
      <c r="EU392" s="17"/>
      <c r="EV392" s="17"/>
      <c r="EW392" s="17"/>
      <c r="EX392" s="17"/>
      <c r="EY392" s="17"/>
      <c r="EZ392" s="17"/>
      <c r="FA392" s="17"/>
      <c r="FB392" s="17"/>
      <c r="FC392" s="17"/>
      <c r="FD392" s="17"/>
      <c r="FE392" s="17"/>
      <c r="FF392" s="17"/>
      <c r="FG392" s="17"/>
      <c r="FH392" s="17"/>
      <c r="FI392" s="17"/>
      <c r="FJ392" s="17"/>
      <c r="FK392" s="17"/>
      <c r="FL392" s="17"/>
      <c r="FM392" s="17"/>
      <c r="FN392" s="17"/>
      <c r="FO392" s="17"/>
      <c r="FP392" s="17"/>
      <c r="FQ392" s="17"/>
      <c r="FR392" s="17"/>
      <c r="FS392" s="17"/>
      <c r="FT392" s="17"/>
      <c r="FU392" s="17"/>
      <c r="FV392" s="17"/>
      <c r="FW392" s="17"/>
      <c r="FX392" s="17"/>
      <c r="FY392" s="17"/>
      <c r="FZ392" s="17"/>
      <c r="GA392" s="17"/>
      <c r="GB392" s="17"/>
      <c r="GC392" s="17"/>
      <c r="GD392" s="17"/>
      <c r="GE392" s="17"/>
      <c r="GF392" s="17"/>
      <c r="GG392" s="17"/>
      <c r="GH392" s="17"/>
      <c r="GI392" s="17"/>
      <c r="GJ392" s="17"/>
      <c r="GK392" s="17"/>
      <c r="GL392" s="17"/>
      <c r="GM392" s="17"/>
      <c r="GN392" s="17"/>
      <c r="GO392" s="17"/>
      <c r="GP392" s="17"/>
      <c r="GQ392" s="17"/>
      <c r="GR392" s="17"/>
      <c r="GS392" s="17"/>
      <c r="GT392" s="17"/>
      <c r="GU392" s="17"/>
      <c r="GV392" s="17"/>
      <c r="GW392" s="17"/>
      <c r="GX392" s="17"/>
      <c r="GY392" s="17"/>
      <c r="GZ392" s="17"/>
      <c r="HA392" s="17"/>
    </row>
    <row r="393" spans="1:209" x14ac:dyDescent="0.25">
      <c r="A393" s="37">
        <v>43357</v>
      </c>
      <c r="B393" s="199">
        <v>307</v>
      </c>
      <c r="C393" s="24">
        <v>1211</v>
      </c>
      <c r="D393" s="24">
        <v>1307</v>
      </c>
      <c r="E393" s="22" t="s">
        <v>1906</v>
      </c>
      <c r="F393" s="16"/>
      <c r="G393" s="22" t="s">
        <v>1045</v>
      </c>
      <c r="H393" s="17"/>
      <c r="I393" s="35">
        <v>20770000</v>
      </c>
      <c r="J393" s="35">
        <v>0</v>
      </c>
      <c r="K393" s="35">
        <f t="shared" si="4"/>
        <v>20770000</v>
      </c>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c r="CA393" s="17"/>
      <c r="CB393" s="17"/>
      <c r="CC393" s="17"/>
      <c r="CD393" s="17"/>
      <c r="CE393" s="17"/>
      <c r="CF393" s="17"/>
      <c r="CG393" s="17"/>
      <c r="CH393" s="17"/>
      <c r="CI393" s="17"/>
      <c r="CJ393" s="17"/>
      <c r="CK393" s="17"/>
      <c r="CL393" s="17"/>
      <c r="CM393" s="17"/>
      <c r="CN393" s="17"/>
      <c r="CO393" s="17"/>
      <c r="CP393" s="17"/>
      <c r="CQ393" s="17"/>
      <c r="CR393" s="17"/>
      <c r="CS393" s="17"/>
      <c r="CT393" s="17"/>
      <c r="CU393" s="17"/>
      <c r="CV393" s="17"/>
      <c r="CW393" s="17"/>
      <c r="CX393" s="17"/>
      <c r="CY393" s="17"/>
      <c r="CZ393" s="17"/>
      <c r="DA393" s="17"/>
      <c r="DB393" s="17"/>
      <c r="DC393" s="17"/>
      <c r="DD393" s="17"/>
      <c r="DE393" s="17"/>
      <c r="DF393" s="17"/>
      <c r="DG393" s="17"/>
      <c r="DH393" s="17"/>
      <c r="DI393" s="17"/>
      <c r="DJ393" s="17"/>
      <c r="DK393" s="17"/>
      <c r="DL393" s="17"/>
      <c r="DM393" s="17"/>
      <c r="DN393" s="17"/>
      <c r="DO393" s="17"/>
      <c r="DP393" s="17"/>
      <c r="DQ393" s="17"/>
      <c r="DR393" s="17"/>
      <c r="DS393" s="17"/>
      <c r="DT393" s="17"/>
      <c r="DU393" s="17"/>
      <c r="DV393" s="17"/>
      <c r="DW393" s="17"/>
      <c r="DX393" s="17"/>
      <c r="DY393" s="17"/>
      <c r="DZ393" s="17"/>
      <c r="EA393" s="17"/>
      <c r="EB393" s="17"/>
      <c r="EC393" s="17"/>
      <c r="ED393" s="17"/>
      <c r="EE393" s="17"/>
      <c r="EF393" s="17"/>
      <c r="EG393" s="17"/>
      <c r="EH393" s="17"/>
      <c r="EI393" s="17"/>
      <c r="EJ393" s="17"/>
      <c r="EK393" s="17"/>
      <c r="EL393" s="17"/>
      <c r="EM393" s="17"/>
      <c r="EN393" s="17"/>
      <c r="EO393" s="17"/>
      <c r="EP393" s="17"/>
      <c r="EQ393" s="17"/>
      <c r="ER393" s="17"/>
      <c r="ES393" s="17"/>
      <c r="ET393" s="17"/>
      <c r="EU393" s="17"/>
      <c r="EV393" s="17"/>
      <c r="EW393" s="17"/>
      <c r="EX393" s="17"/>
      <c r="EY393" s="17"/>
      <c r="EZ393" s="17"/>
      <c r="FA393" s="17"/>
      <c r="FB393" s="17"/>
      <c r="FC393" s="17"/>
      <c r="FD393" s="17"/>
      <c r="FE393" s="17"/>
      <c r="FF393" s="17"/>
      <c r="FG393" s="17"/>
      <c r="FH393" s="17"/>
      <c r="FI393" s="17"/>
      <c r="FJ393" s="17"/>
      <c r="FK393" s="17"/>
      <c r="FL393" s="17"/>
      <c r="FM393" s="17"/>
      <c r="FN393" s="17"/>
      <c r="FO393" s="17"/>
      <c r="FP393" s="17"/>
      <c r="FQ393" s="17"/>
      <c r="FR393" s="17"/>
      <c r="FS393" s="17"/>
      <c r="FT393" s="17"/>
      <c r="FU393" s="17"/>
      <c r="FV393" s="17"/>
      <c r="FW393" s="17"/>
      <c r="FX393" s="17"/>
      <c r="FY393" s="17"/>
      <c r="FZ393" s="17"/>
      <c r="GA393" s="17"/>
      <c r="GB393" s="17"/>
      <c r="GC393" s="17"/>
      <c r="GD393" s="17"/>
      <c r="GE393" s="17"/>
      <c r="GF393" s="17"/>
      <c r="GG393" s="17"/>
      <c r="GH393" s="17"/>
      <c r="GI393" s="17"/>
      <c r="GJ393" s="17"/>
      <c r="GK393" s="17"/>
      <c r="GL393" s="17"/>
      <c r="GM393" s="17"/>
      <c r="GN393" s="17"/>
      <c r="GO393" s="17"/>
      <c r="GP393" s="17"/>
      <c r="GQ393" s="17"/>
      <c r="GR393" s="17"/>
      <c r="GS393" s="17"/>
      <c r="GT393" s="17"/>
      <c r="GU393" s="17"/>
      <c r="GV393" s="17"/>
      <c r="GW393" s="17"/>
      <c r="GX393" s="17"/>
      <c r="GY393" s="17"/>
      <c r="GZ393" s="17"/>
      <c r="HA393" s="17"/>
    </row>
    <row r="394" spans="1:209" x14ac:dyDescent="0.25">
      <c r="A394" s="37">
        <v>43357</v>
      </c>
      <c r="B394" s="199">
        <v>204</v>
      </c>
      <c r="C394" s="24">
        <v>1301</v>
      </c>
      <c r="D394" s="24">
        <v>1309</v>
      </c>
      <c r="E394" s="22" t="s">
        <v>1886</v>
      </c>
      <c r="F394" s="16"/>
      <c r="G394" s="22" t="s">
        <v>423</v>
      </c>
      <c r="H394" s="17"/>
      <c r="I394" s="35">
        <v>15830167</v>
      </c>
      <c r="J394" s="35">
        <v>0</v>
      </c>
      <c r="K394" s="35">
        <f t="shared" si="4"/>
        <v>15830167</v>
      </c>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c r="CA394" s="17"/>
      <c r="CB394" s="17"/>
      <c r="CC394" s="17"/>
      <c r="CD394" s="17"/>
      <c r="CE394" s="17"/>
      <c r="CF394" s="17"/>
      <c r="CG394" s="17"/>
      <c r="CH394" s="17"/>
      <c r="CI394" s="17"/>
      <c r="CJ394" s="17"/>
      <c r="CK394" s="17"/>
      <c r="CL394" s="17"/>
      <c r="CM394" s="17"/>
      <c r="CN394" s="17"/>
      <c r="CO394" s="17"/>
      <c r="CP394" s="17"/>
      <c r="CQ394" s="17"/>
      <c r="CR394" s="17"/>
      <c r="CS394" s="17"/>
      <c r="CT394" s="17"/>
      <c r="CU394" s="17"/>
      <c r="CV394" s="17"/>
      <c r="CW394" s="17"/>
      <c r="CX394" s="17"/>
      <c r="CY394" s="17"/>
      <c r="CZ394" s="17"/>
      <c r="DA394" s="17"/>
      <c r="DB394" s="17"/>
      <c r="DC394" s="17"/>
      <c r="DD394" s="17"/>
      <c r="DE394" s="17"/>
      <c r="DF394" s="17"/>
      <c r="DG394" s="17"/>
      <c r="DH394" s="17"/>
      <c r="DI394" s="17"/>
      <c r="DJ394" s="17"/>
      <c r="DK394" s="17"/>
      <c r="DL394" s="17"/>
      <c r="DM394" s="17"/>
      <c r="DN394" s="17"/>
      <c r="DO394" s="17"/>
      <c r="DP394" s="17"/>
      <c r="DQ394" s="17"/>
      <c r="DR394" s="17"/>
      <c r="DS394" s="17"/>
      <c r="DT394" s="17"/>
      <c r="DU394" s="17"/>
      <c r="DV394" s="17"/>
      <c r="DW394" s="17"/>
      <c r="DX394" s="17"/>
      <c r="DY394" s="17"/>
      <c r="DZ394" s="17"/>
      <c r="EA394" s="17"/>
      <c r="EB394" s="17"/>
      <c r="EC394" s="17"/>
      <c r="ED394" s="17"/>
      <c r="EE394" s="17"/>
      <c r="EF394" s="17"/>
      <c r="EG394" s="17"/>
      <c r="EH394" s="17"/>
      <c r="EI394" s="17"/>
      <c r="EJ394" s="17"/>
      <c r="EK394" s="17"/>
      <c r="EL394" s="17"/>
      <c r="EM394" s="17"/>
      <c r="EN394" s="17"/>
      <c r="EO394" s="17"/>
      <c r="EP394" s="17"/>
      <c r="EQ394" s="17"/>
      <c r="ER394" s="17"/>
      <c r="ES394" s="17"/>
      <c r="ET394" s="17"/>
      <c r="EU394" s="17"/>
      <c r="EV394" s="17"/>
      <c r="EW394" s="17"/>
      <c r="EX394" s="17"/>
      <c r="EY394" s="17"/>
      <c r="EZ394" s="17"/>
      <c r="FA394" s="17"/>
      <c r="FB394" s="17"/>
      <c r="FC394" s="17"/>
      <c r="FD394" s="17"/>
      <c r="FE394" s="17"/>
      <c r="FF394" s="17"/>
      <c r="FG394" s="17"/>
      <c r="FH394" s="17"/>
      <c r="FI394" s="17"/>
      <c r="FJ394" s="17"/>
      <c r="FK394" s="17"/>
      <c r="FL394" s="17"/>
      <c r="FM394" s="17"/>
      <c r="FN394" s="17"/>
      <c r="FO394" s="17"/>
      <c r="FP394" s="17"/>
      <c r="FQ394" s="17"/>
      <c r="FR394" s="17"/>
      <c r="FS394" s="17"/>
      <c r="FT394" s="17"/>
      <c r="FU394" s="17"/>
      <c r="FV394" s="17"/>
      <c r="FW394" s="17"/>
      <c r="FX394" s="17"/>
      <c r="FY394" s="17"/>
      <c r="FZ394" s="17"/>
      <c r="GA394" s="17"/>
      <c r="GB394" s="17"/>
      <c r="GC394" s="17"/>
      <c r="GD394" s="17"/>
      <c r="GE394" s="17"/>
      <c r="GF394" s="17"/>
      <c r="GG394" s="17"/>
      <c r="GH394" s="17"/>
      <c r="GI394" s="17"/>
      <c r="GJ394" s="17"/>
      <c r="GK394" s="17"/>
      <c r="GL394" s="17"/>
      <c r="GM394" s="17"/>
      <c r="GN394" s="17"/>
      <c r="GO394" s="17"/>
      <c r="GP394" s="17"/>
      <c r="GQ394" s="17"/>
      <c r="GR394" s="17"/>
      <c r="GS394" s="17"/>
      <c r="GT394" s="17"/>
      <c r="GU394" s="17"/>
      <c r="GV394" s="17"/>
      <c r="GW394" s="17"/>
      <c r="GX394" s="17"/>
      <c r="GY394" s="17"/>
      <c r="GZ394" s="17"/>
      <c r="HA394" s="17"/>
    </row>
    <row r="395" spans="1:209" x14ac:dyDescent="0.25">
      <c r="A395" s="37">
        <v>43357</v>
      </c>
      <c r="B395" s="199">
        <v>503</v>
      </c>
      <c r="C395" s="24">
        <v>1214</v>
      </c>
      <c r="D395" s="24">
        <v>1312</v>
      </c>
      <c r="E395" s="22" t="s">
        <v>1908</v>
      </c>
      <c r="F395" s="16"/>
      <c r="G395" s="22" t="s">
        <v>1175</v>
      </c>
      <c r="H395" s="17"/>
      <c r="I395" s="35">
        <v>12300000</v>
      </c>
      <c r="J395" s="35">
        <v>0</v>
      </c>
      <c r="K395" s="35">
        <f t="shared" si="4"/>
        <v>12300000</v>
      </c>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17"/>
      <c r="CC395" s="17"/>
      <c r="CD395" s="17"/>
      <c r="CE395" s="17"/>
      <c r="CF395" s="17"/>
      <c r="CG395" s="17"/>
      <c r="CH395" s="17"/>
      <c r="CI395" s="17"/>
      <c r="CJ395" s="17"/>
      <c r="CK395" s="17"/>
      <c r="CL395" s="17"/>
      <c r="CM395" s="17"/>
      <c r="CN395" s="17"/>
      <c r="CO395" s="17"/>
      <c r="CP395" s="17"/>
      <c r="CQ395" s="17"/>
      <c r="CR395" s="17"/>
      <c r="CS395" s="17"/>
      <c r="CT395" s="17"/>
      <c r="CU395" s="17"/>
      <c r="CV395" s="17"/>
      <c r="CW395" s="17"/>
      <c r="CX395" s="17"/>
      <c r="CY395" s="17"/>
      <c r="CZ395" s="17"/>
      <c r="DA395" s="17"/>
      <c r="DB395" s="17"/>
      <c r="DC395" s="17"/>
      <c r="DD395" s="17"/>
      <c r="DE395" s="17"/>
      <c r="DF395" s="17"/>
      <c r="DG395" s="17"/>
      <c r="DH395" s="17"/>
      <c r="DI395" s="17"/>
      <c r="DJ395" s="17"/>
      <c r="DK395" s="17"/>
      <c r="DL395" s="17"/>
      <c r="DM395" s="17"/>
      <c r="DN395" s="17"/>
      <c r="DO395" s="17"/>
      <c r="DP395" s="17"/>
      <c r="DQ395" s="17"/>
      <c r="DR395" s="17"/>
      <c r="DS395" s="17"/>
      <c r="DT395" s="17"/>
      <c r="DU395" s="17"/>
      <c r="DV395" s="17"/>
      <c r="DW395" s="17"/>
      <c r="DX395" s="17"/>
      <c r="DY395" s="17"/>
      <c r="DZ395" s="17"/>
      <c r="EA395" s="17"/>
      <c r="EB395" s="17"/>
      <c r="EC395" s="17"/>
      <c r="ED395" s="17"/>
      <c r="EE395" s="17"/>
      <c r="EF395" s="17"/>
      <c r="EG395" s="17"/>
      <c r="EH395" s="17"/>
      <c r="EI395" s="17"/>
      <c r="EJ395" s="17"/>
      <c r="EK395" s="17"/>
      <c r="EL395" s="17"/>
      <c r="EM395" s="17"/>
      <c r="EN395" s="17"/>
      <c r="EO395" s="17"/>
      <c r="EP395" s="17"/>
      <c r="EQ395" s="17"/>
      <c r="ER395" s="17"/>
      <c r="ES395" s="17"/>
      <c r="ET395" s="17"/>
      <c r="EU395" s="17"/>
      <c r="EV395" s="17"/>
      <c r="EW395" s="17"/>
      <c r="EX395" s="17"/>
      <c r="EY395" s="17"/>
      <c r="EZ395" s="17"/>
      <c r="FA395" s="17"/>
      <c r="FB395" s="17"/>
      <c r="FC395" s="17"/>
      <c r="FD395" s="17"/>
      <c r="FE395" s="17"/>
      <c r="FF395" s="17"/>
      <c r="FG395" s="17"/>
      <c r="FH395" s="17"/>
      <c r="FI395" s="17"/>
      <c r="FJ395" s="17"/>
      <c r="FK395" s="17"/>
      <c r="FL395" s="17"/>
      <c r="FM395" s="17"/>
      <c r="FN395" s="17"/>
      <c r="FO395" s="17"/>
      <c r="FP395" s="17"/>
      <c r="FQ395" s="17"/>
      <c r="FR395" s="17"/>
      <c r="FS395" s="17"/>
      <c r="FT395" s="17"/>
      <c r="FU395" s="17"/>
      <c r="FV395" s="17"/>
      <c r="FW395" s="17"/>
      <c r="FX395" s="17"/>
      <c r="FY395" s="17"/>
      <c r="FZ395" s="17"/>
      <c r="GA395" s="17"/>
      <c r="GB395" s="17"/>
      <c r="GC395" s="17"/>
      <c r="GD395" s="17"/>
      <c r="GE395" s="17"/>
      <c r="GF395" s="17"/>
      <c r="GG395" s="17"/>
      <c r="GH395" s="17"/>
      <c r="GI395" s="17"/>
      <c r="GJ395" s="17"/>
      <c r="GK395" s="17"/>
      <c r="GL395" s="17"/>
      <c r="GM395" s="17"/>
      <c r="GN395" s="17"/>
      <c r="GO395" s="17"/>
      <c r="GP395" s="17"/>
      <c r="GQ395" s="17"/>
      <c r="GR395" s="17"/>
      <c r="GS395" s="17"/>
      <c r="GT395" s="17"/>
      <c r="GU395" s="17"/>
      <c r="GV395" s="17"/>
      <c r="GW395" s="17"/>
      <c r="GX395" s="17"/>
      <c r="GY395" s="17"/>
      <c r="GZ395" s="17"/>
      <c r="HA395" s="17"/>
    </row>
    <row r="396" spans="1:209" x14ac:dyDescent="0.25">
      <c r="A396" s="37">
        <v>43360</v>
      </c>
      <c r="B396" s="199">
        <v>508</v>
      </c>
      <c r="C396" s="24">
        <v>1200</v>
      </c>
      <c r="D396" s="24">
        <v>1313</v>
      </c>
      <c r="E396" s="22" t="s">
        <v>1896</v>
      </c>
      <c r="F396" s="16"/>
      <c r="G396" s="22" t="s">
        <v>1148</v>
      </c>
      <c r="H396" s="17"/>
      <c r="I396" s="35">
        <v>14850000</v>
      </c>
      <c r="J396" s="35">
        <v>0</v>
      </c>
      <c r="K396" s="35">
        <f t="shared" si="4"/>
        <v>14850000</v>
      </c>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7"/>
      <c r="EV396" s="17"/>
      <c r="EW396" s="17"/>
      <c r="EX396" s="17"/>
      <c r="EY396" s="17"/>
      <c r="EZ396" s="17"/>
      <c r="FA396" s="17"/>
      <c r="FB396" s="17"/>
      <c r="FC396" s="17"/>
      <c r="FD396" s="17"/>
      <c r="FE396" s="17"/>
      <c r="FF396" s="17"/>
      <c r="FG396" s="17"/>
      <c r="FH396" s="17"/>
      <c r="FI396" s="17"/>
      <c r="FJ396" s="17"/>
      <c r="FK396" s="17"/>
      <c r="FL396" s="17"/>
      <c r="FM396" s="17"/>
      <c r="FN396" s="17"/>
      <c r="FO396" s="17"/>
      <c r="FP396" s="17"/>
      <c r="FQ396" s="17"/>
      <c r="FR396" s="17"/>
      <c r="FS396" s="17"/>
      <c r="FT396" s="17"/>
      <c r="FU396" s="17"/>
      <c r="FV396" s="17"/>
      <c r="FW396" s="17"/>
      <c r="FX396" s="17"/>
      <c r="FY396" s="17"/>
      <c r="FZ396" s="17"/>
      <c r="GA396" s="17"/>
      <c r="GB396" s="17"/>
      <c r="GC396" s="17"/>
      <c r="GD396" s="17"/>
      <c r="GE396" s="17"/>
      <c r="GF396" s="17"/>
      <c r="GG396" s="17"/>
      <c r="GH396" s="17"/>
      <c r="GI396" s="17"/>
      <c r="GJ396" s="17"/>
      <c r="GK396" s="17"/>
      <c r="GL396" s="17"/>
      <c r="GM396" s="17"/>
      <c r="GN396" s="17"/>
      <c r="GO396" s="17"/>
      <c r="GP396" s="17"/>
      <c r="GQ396" s="17"/>
      <c r="GR396" s="17"/>
      <c r="GS396" s="17"/>
      <c r="GT396" s="17"/>
      <c r="GU396" s="17"/>
      <c r="GV396" s="17"/>
      <c r="GW396" s="17"/>
      <c r="GX396" s="17"/>
      <c r="GY396" s="17"/>
      <c r="GZ396" s="17"/>
      <c r="HA396" s="17"/>
    </row>
    <row r="397" spans="1:209" x14ac:dyDescent="0.25">
      <c r="A397" s="37">
        <v>43360</v>
      </c>
      <c r="B397" s="199">
        <v>230</v>
      </c>
      <c r="C397" s="24">
        <v>994</v>
      </c>
      <c r="D397" s="24">
        <v>1330</v>
      </c>
      <c r="E397" s="22" t="s">
        <v>1855</v>
      </c>
      <c r="F397" s="16"/>
      <c r="G397" s="22" t="s">
        <v>1022</v>
      </c>
      <c r="H397" s="17"/>
      <c r="I397" s="35">
        <v>6580000</v>
      </c>
      <c r="J397" s="35">
        <v>0</v>
      </c>
      <c r="K397" s="35">
        <f t="shared" si="4"/>
        <v>6580000</v>
      </c>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c r="CA397" s="17"/>
      <c r="CB397" s="17"/>
      <c r="CC397" s="17"/>
      <c r="CD397" s="17"/>
      <c r="CE397" s="17"/>
      <c r="CF397" s="17"/>
      <c r="CG397" s="17"/>
      <c r="CH397" s="17"/>
      <c r="CI397" s="17"/>
      <c r="CJ397" s="17"/>
      <c r="CK397" s="17"/>
      <c r="CL397" s="17"/>
      <c r="CM397" s="17"/>
      <c r="CN397" s="17"/>
      <c r="CO397" s="17"/>
      <c r="CP397" s="17"/>
      <c r="CQ397" s="17"/>
      <c r="CR397" s="17"/>
      <c r="CS397" s="17"/>
      <c r="CT397" s="17"/>
      <c r="CU397" s="17"/>
      <c r="CV397" s="17"/>
      <c r="CW397" s="17"/>
      <c r="CX397" s="17"/>
      <c r="CY397" s="17"/>
      <c r="CZ397" s="17"/>
      <c r="DA397" s="17"/>
      <c r="DB397" s="17"/>
      <c r="DC397" s="17"/>
      <c r="DD397" s="17"/>
      <c r="DE397" s="17"/>
      <c r="DF397" s="17"/>
      <c r="DG397" s="17"/>
      <c r="DH397" s="17"/>
      <c r="DI397" s="17"/>
      <c r="DJ397" s="17"/>
      <c r="DK397" s="17"/>
      <c r="DL397" s="17"/>
      <c r="DM397" s="17"/>
      <c r="DN397" s="17"/>
      <c r="DO397" s="17"/>
      <c r="DP397" s="17"/>
      <c r="DQ397" s="17"/>
      <c r="DR397" s="17"/>
      <c r="DS397" s="17"/>
      <c r="DT397" s="17"/>
      <c r="DU397" s="17"/>
      <c r="DV397" s="17"/>
      <c r="DW397" s="17"/>
      <c r="DX397" s="17"/>
      <c r="DY397" s="17"/>
      <c r="DZ397" s="17"/>
      <c r="EA397" s="17"/>
      <c r="EB397" s="17"/>
      <c r="EC397" s="17"/>
      <c r="ED397" s="17"/>
      <c r="EE397" s="17"/>
      <c r="EF397" s="17"/>
      <c r="EG397" s="17"/>
      <c r="EH397" s="17"/>
      <c r="EI397" s="17"/>
      <c r="EJ397" s="17"/>
      <c r="EK397" s="17"/>
      <c r="EL397" s="17"/>
      <c r="EM397" s="17"/>
      <c r="EN397" s="17"/>
      <c r="EO397" s="17"/>
      <c r="EP397" s="17"/>
      <c r="EQ397" s="17"/>
      <c r="ER397" s="17"/>
      <c r="ES397" s="17"/>
      <c r="ET397" s="17"/>
      <c r="EU397" s="17"/>
      <c r="EV397" s="17"/>
      <c r="EW397" s="17"/>
      <c r="EX397" s="17"/>
      <c r="EY397" s="17"/>
      <c r="EZ397" s="17"/>
      <c r="FA397" s="17"/>
      <c r="FB397" s="17"/>
      <c r="FC397" s="17"/>
      <c r="FD397" s="17"/>
      <c r="FE397" s="17"/>
      <c r="FF397" s="17"/>
      <c r="FG397" s="17"/>
      <c r="FH397" s="17"/>
      <c r="FI397" s="17"/>
      <c r="FJ397" s="17"/>
      <c r="FK397" s="17"/>
      <c r="FL397" s="17"/>
      <c r="FM397" s="17"/>
      <c r="FN397" s="17"/>
      <c r="FO397" s="17"/>
      <c r="FP397" s="17"/>
      <c r="FQ397" s="17"/>
      <c r="FR397" s="17"/>
      <c r="FS397" s="17"/>
      <c r="FT397" s="17"/>
      <c r="FU397" s="17"/>
      <c r="FV397" s="17"/>
      <c r="FW397" s="17"/>
      <c r="FX397" s="17"/>
      <c r="FY397" s="17"/>
      <c r="FZ397" s="17"/>
      <c r="GA397" s="17"/>
      <c r="GB397" s="17"/>
      <c r="GC397" s="17"/>
      <c r="GD397" s="17"/>
      <c r="GE397" s="17"/>
      <c r="GF397" s="17"/>
      <c r="GG397" s="17"/>
      <c r="GH397" s="17"/>
      <c r="GI397" s="17"/>
      <c r="GJ397" s="17"/>
      <c r="GK397" s="17"/>
      <c r="GL397" s="17"/>
      <c r="GM397" s="17"/>
      <c r="GN397" s="17"/>
      <c r="GO397" s="17"/>
      <c r="GP397" s="17"/>
      <c r="GQ397" s="17"/>
      <c r="GR397" s="17"/>
      <c r="GS397" s="17"/>
      <c r="GT397" s="17"/>
      <c r="GU397" s="17"/>
      <c r="GV397" s="17"/>
      <c r="GW397" s="17"/>
      <c r="GX397" s="17"/>
      <c r="GY397" s="17"/>
      <c r="GZ397" s="17"/>
      <c r="HA397" s="17"/>
    </row>
    <row r="398" spans="1:209" x14ac:dyDescent="0.25">
      <c r="A398" s="37">
        <v>43360</v>
      </c>
      <c r="B398" s="199">
        <v>281</v>
      </c>
      <c r="C398" s="24">
        <v>1205</v>
      </c>
      <c r="D398" s="24">
        <v>1334</v>
      </c>
      <c r="E398" s="22" t="s">
        <v>1900</v>
      </c>
      <c r="F398" s="16"/>
      <c r="G398" s="22" t="s">
        <v>1072</v>
      </c>
      <c r="H398" s="17"/>
      <c r="I398" s="35">
        <v>14830367</v>
      </c>
      <c r="J398" s="35">
        <v>0</v>
      </c>
      <c r="K398" s="35">
        <f t="shared" si="4"/>
        <v>14830367</v>
      </c>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17"/>
      <c r="CC398" s="17"/>
      <c r="CD398" s="17"/>
      <c r="CE398" s="17"/>
      <c r="CF398" s="17"/>
      <c r="CG398" s="17"/>
      <c r="CH398" s="17"/>
      <c r="CI398" s="17"/>
      <c r="CJ398" s="17"/>
      <c r="CK398" s="17"/>
      <c r="CL398" s="17"/>
      <c r="CM398" s="17"/>
      <c r="CN398" s="17"/>
      <c r="CO398" s="17"/>
      <c r="CP398" s="17"/>
      <c r="CQ398" s="17"/>
      <c r="CR398" s="17"/>
      <c r="CS398" s="17"/>
      <c r="CT398" s="17"/>
      <c r="CU398" s="17"/>
      <c r="CV398" s="17"/>
      <c r="CW398" s="17"/>
      <c r="CX398" s="17"/>
      <c r="CY398" s="17"/>
      <c r="CZ398" s="17"/>
      <c r="DA398" s="17"/>
      <c r="DB398" s="17"/>
      <c r="DC398" s="17"/>
      <c r="DD398" s="17"/>
      <c r="DE398" s="17"/>
      <c r="DF398" s="17"/>
      <c r="DG398" s="17"/>
      <c r="DH398" s="17"/>
      <c r="DI398" s="17"/>
      <c r="DJ398" s="17"/>
      <c r="DK398" s="17"/>
      <c r="DL398" s="17"/>
      <c r="DM398" s="17"/>
      <c r="DN398" s="17"/>
      <c r="DO398" s="17"/>
      <c r="DP398" s="17"/>
      <c r="DQ398" s="17"/>
      <c r="DR398" s="17"/>
      <c r="DS398" s="17"/>
      <c r="DT398" s="17"/>
      <c r="DU398" s="17"/>
      <c r="DV398" s="17"/>
      <c r="DW398" s="17"/>
      <c r="DX398" s="17"/>
      <c r="DY398" s="17"/>
      <c r="DZ398" s="17"/>
      <c r="EA398" s="17"/>
      <c r="EB398" s="17"/>
      <c r="EC398" s="17"/>
      <c r="ED398" s="17"/>
      <c r="EE398" s="17"/>
      <c r="EF398" s="17"/>
      <c r="EG398" s="17"/>
      <c r="EH398" s="17"/>
      <c r="EI398" s="17"/>
      <c r="EJ398" s="17"/>
      <c r="EK398" s="17"/>
      <c r="EL398" s="17"/>
      <c r="EM398" s="17"/>
      <c r="EN398" s="17"/>
      <c r="EO398" s="17"/>
      <c r="EP398" s="17"/>
      <c r="EQ398" s="17"/>
      <c r="ER398" s="17"/>
      <c r="ES398" s="17"/>
      <c r="ET398" s="17"/>
      <c r="EU398" s="17"/>
      <c r="EV398" s="17"/>
      <c r="EW398" s="17"/>
      <c r="EX398" s="17"/>
      <c r="EY398" s="17"/>
      <c r="EZ398" s="17"/>
      <c r="FA398" s="17"/>
      <c r="FB398" s="17"/>
      <c r="FC398" s="17"/>
      <c r="FD398" s="17"/>
      <c r="FE398" s="17"/>
      <c r="FF398" s="17"/>
      <c r="FG398" s="17"/>
      <c r="FH398" s="17"/>
      <c r="FI398" s="17"/>
      <c r="FJ398" s="17"/>
      <c r="FK398" s="17"/>
      <c r="FL398" s="17"/>
      <c r="FM398" s="17"/>
      <c r="FN398" s="17"/>
      <c r="FO398" s="17"/>
      <c r="FP398" s="17"/>
      <c r="FQ398" s="17"/>
      <c r="FR398" s="17"/>
      <c r="FS398" s="17"/>
      <c r="FT398" s="17"/>
      <c r="FU398" s="17"/>
      <c r="FV398" s="17"/>
      <c r="FW398" s="17"/>
      <c r="FX398" s="17"/>
      <c r="FY398" s="17"/>
      <c r="FZ398" s="17"/>
      <c r="GA398" s="17"/>
      <c r="GB398" s="17"/>
      <c r="GC398" s="17"/>
      <c r="GD398" s="17"/>
      <c r="GE398" s="17"/>
      <c r="GF398" s="17"/>
      <c r="GG398" s="17"/>
      <c r="GH398" s="17"/>
      <c r="GI398" s="17"/>
      <c r="GJ398" s="17"/>
      <c r="GK398" s="17"/>
      <c r="GL398" s="17"/>
      <c r="GM398" s="17"/>
      <c r="GN398" s="17"/>
      <c r="GO398" s="17"/>
      <c r="GP398" s="17"/>
      <c r="GQ398" s="17"/>
      <c r="GR398" s="17"/>
      <c r="GS398" s="17"/>
      <c r="GT398" s="17"/>
      <c r="GU398" s="17"/>
      <c r="GV398" s="17"/>
      <c r="GW398" s="17"/>
      <c r="GX398" s="17"/>
      <c r="GY398" s="17"/>
      <c r="GZ398" s="17"/>
      <c r="HA398" s="17"/>
    </row>
    <row r="399" spans="1:209" x14ac:dyDescent="0.25">
      <c r="A399" s="37">
        <v>43360</v>
      </c>
      <c r="B399" s="199">
        <v>332</v>
      </c>
      <c r="C399" s="24">
        <v>1196</v>
      </c>
      <c r="D399" s="24">
        <v>1335</v>
      </c>
      <c r="E399" s="22" t="s">
        <v>1892</v>
      </c>
      <c r="F399" s="16"/>
      <c r="G399" s="22" t="s">
        <v>1074</v>
      </c>
      <c r="H399" s="17"/>
      <c r="I399" s="35">
        <v>14997000</v>
      </c>
      <c r="J399" s="35">
        <v>0</v>
      </c>
      <c r="K399" s="35">
        <f t="shared" si="4"/>
        <v>14997000</v>
      </c>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17"/>
      <c r="CC399" s="17"/>
      <c r="CD399" s="17"/>
      <c r="CE399" s="17"/>
      <c r="CF399" s="17"/>
      <c r="CG399" s="17"/>
      <c r="CH399" s="17"/>
      <c r="CI399" s="17"/>
      <c r="CJ399" s="17"/>
      <c r="CK399" s="17"/>
      <c r="CL399" s="17"/>
      <c r="CM399" s="17"/>
      <c r="CN399" s="17"/>
      <c r="CO399" s="17"/>
      <c r="CP399" s="17"/>
      <c r="CQ399" s="17"/>
      <c r="CR399" s="17"/>
      <c r="CS399" s="17"/>
      <c r="CT399" s="17"/>
      <c r="CU399" s="17"/>
      <c r="CV399" s="17"/>
      <c r="CW399" s="17"/>
      <c r="CX399" s="17"/>
      <c r="CY399" s="17"/>
      <c r="CZ399" s="17"/>
      <c r="DA399" s="17"/>
      <c r="DB399" s="17"/>
      <c r="DC399" s="17"/>
      <c r="DD399" s="17"/>
      <c r="DE399" s="17"/>
      <c r="DF399" s="17"/>
      <c r="DG399" s="17"/>
      <c r="DH399" s="17"/>
      <c r="DI399" s="17"/>
      <c r="DJ399" s="17"/>
      <c r="DK399" s="17"/>
      <c r="DL399" s="17"/>
      <c r="DM399" s="17"/>
      <c r="DN399" s="17"/>
      <c r="DO399" s="17"/>
      <c r="DP399" s="17"/>
      <c r="DQ399" s="17"/>
      <c r="DR399" s="17"/>
      <c r="DS399" s="17"/>
      <c r="DT399" s="17"/>
      <c r="DU399" s="17"/>
      <c r="DV399" s="17"/>
      <c r="DW399" s="17"/>
      <c r="DX399" s="17"/>
      <c r="DY399" s="17"/>
      <c r="DZ399" s="17"/>
      <c r="EA399" s="17"/>
      <c r="EB399" s="17"/>
      <c r="EC399" s="17"/>
      <c r="ED399" s="17"/>
      <c r="EE399" s="17"/>
      <c r="EF399" s="17"/>
      <c r="EG399" s="17"/>
      <c r="EH399" s="17"/>
      <c r="EI399" s="17"/>
      <c r="EJ399" s="17"/>
      <c r="EK399" s="17"/>
      <c r="EL399" s="17"/>
      <c r="EM399" s="17"/>
      <c r="EN399" s="17"/>
      <c r="EO399" s="17"/>
      <c r="EP399" s="17"/>
      <c r="EQ399" s="17"/>
      <c r="ER399" s="17"/>
      <c r="ES399" s="17"/>
      <c r="ET399" s="17"/>
      <c r="EU399" s="17"/>
      <c r="EV399" s="17"/>
      <c r="EW399" s="17"/>
      <c r="EX399" s="17"/>
      <c r="EY399" s="17"/>
      <c r="EZ399" s="17"/>
      <c r="FA399" s="17"/>
      <c r="FB399" s="17"/>
      <c r="FC399" s="17"/>
      <c r="FD399" s="17"/>
      <c r="FE399" s="17"/>
      <c r="FF399" s="17"/>
      <c r="FG399" s="17"/>
      <c r="FH399" s="17"/>
      <c r="FI399" s="17"/>
      <c r="FJ399" s="17"/>
      <c r="FK399" s="17"/>
      <c r="FL399" s="17"/>
      <c r="FM399" s="17"/>
      <c r="FN399" s="17"/>
      <c r="FO399" s="17"/>
      <c r="FP399" s="17"/>
      <c r="FQ399" s="17"/>
      <c r="FR399" s="17"/>
      <c r="FS399" s="17"/>
      <c r="FT399" s="17"/>
      <c r="FU399" s="17"/>
      <c r="FV399" s="17"/>
      <c r="FW399" s="17"/>
      <c r="FX399" s="17"/>
      <c r="FY399" s="17"/>
      <c r="FZ399" s="17"/>
      <c r="GA399" s="17"/>
      <c r="GB399" s="17"/>
      <c r="GC399" s="17"/>
      <c r="GD399" s="17"/>
      <c r="GE399" s="17"/>
      <c r="GF399" s="17"/>
      <c r="GG399" s="17"/>
      <c r="GH399" s="17"/>
      <c r="GI399" s="17"/>
      <c r="GJ399" s="17"/>
      <c r="GK399" s="17"/>
      <c r="GL399" s="17"/>
      <c r="GM399" s="17"/>
      <c r="GN399" s="17"/>
      <c r="GO399" s="17"/>
      <c r="GP399" s="17"/>
      <c r="GQ399" s="17"/>
      <c r="GR399" s="17"/>
      <c r="GS399" s="17"/>
      <c r="GT399" s="17"/>
      <c r="GU399" s="17"/>
      <c r="GV399" s="17"/>
      <c r="GW399" s="17"/>
      <c r="GX399" s="17"/>
      <c r="GY399" s="17"/>
      <c r="GZ399" s="17"/>
      <c r="HA399" s="17"/>
    </row>
    <row r="400" spans="1:209" x14ac:dyDescent="0.25">
      <c r="A400" s="37">
        <v>43360</v>
      </c>
      <c r="B400" s="199">
        <v>617</v>
      </c>
      <c r="C400" s="24">
        <v>1261</v>
      </c>
      <c r="D400" s="24">
        <v>1337</v>
      </c>
      <c r="E400" s="22" t="s">
        <v>1912</v>
      </c>
      <c r="F400" s="16"/>
      <c r="G400" s="22" t="s">
        <v>1192</v>
      </c>
      <c r="H400" s="17"/>
      <c r="I400" s="35">
        <v>13663933</v>
      </c>
      <c r="J400" s="35">
        <v>0</v>
      </c>
      <c r="K400" s="35">
        <f t="shared" si="4"/>
        <v>13663933</v>
      </c>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17"/>
      <c r="CC400" s="17"/>
      <c r="CD400" s="17"/>
      <c r="CE400" s="17"/>
      <c r="CF400" s="17"/>
      <c r="CG400" s="17"/>
      <c r="CH400" s="17"/>
      <c r="CI400" s="17"/>
      <c r="CJ400" s="17"/>
      <c r="CK400" s="17"/>
      <c r="CL400" s="17"/>
      <c r="CM400" s="17"/>
      <c r="CN400" s="17"/>
      <c r="CO400" s="17"/>
      <c r="CP400" s="17"/>
      <c r="CQ400" s="17"/>
      <c r="CR400" s="17"/>
      <c r="CS400" s="17"/>
      <c r="CT400" s="17"/>
      <c r="CU400" s="17"/>
      <c r="CV400" s="17"/>
      <c r="CW400" s="17"/>
      <c r="CX400" s="17"/>
      <c r="CY400" s="17"/>
      <c r="CZ400" s="17"/>
      <c r="DA400" s="17"/>
      <c r="DB400" s="17"/>
      <c r="DC400" s="17"/>
      <c r="DD400" s="17"/>
      <c r="DE400" s="17"/>
      <c r="DF400" s="17"/>
      <c r="DG400" s="17"/>
      <c r="DH400" s="17"/>
      <c r="DI400" s="17"/>
      <c r="DJ400" s="17"/>
      <c r="DK400" s="17"/>
      <c r="DL400" s="17"/>
      <c r="DM400" s="17"/>
      <c r="DN400" s="17"/>
      <c r="DO400" s="17"/>
      <c r="DP400" s="17"/>
      <c r="DQ400" s="17"/>
      <c r="DR400" s="17"/>
      <c r="DS400" s="17"/>
      <c r="DT400" s="17"/>
      <c r="DU400" s="17"/>
      <c r="DV400" s="17"/>
      <c r="DW400" s="17"/>
      <c r="DX400" s="17"/>
      <c r="DY400" s="17"/>
      <c r="DZ400" s="17"/>
      <c r="EA400" s="17"/>
      <c r="EB400" s="17"/>
      <c r="EC400" s="17"/>
      <c r="ED400" s="17"/>
      <c r="EE400" s="17"/>
      <c r="EF400" s="17"/>
      <c r="EG400" s="17"/>
      <c r="EH400" s="17"/>
      <c r="EI400" s="17"/>
      <c r="EJ400" s="17"/>
      <c r="EK400" s="17"/>
      <c r="EL400" s="17"/>
      <c r="EM400" s="17"/>
      <c r="EN400" s="17"/>
      <c r="EO400" s="17"/>
      <c r="EP400" s="17"/>
      <c r="EQ400" s="17"/>
      <c r="ER400" s="17"/>
      <c r="ES400" s="17"/>
      <c r="ET400" s="17"/>
      <c r="EU400" s="17"/>
      <c r="EV400" s="17"/>
      <c r="EW400" s="17"/>
      <c r="EX400" s="17"/>
      <c r="EY400" s="17"/>
      <c r="EZ400" s="17"/>
      <c r="FA400" s="17"/>
      <c r="FB400" s="17"/>
      <c r="FC400" s="17"/>
      <c r="FD400" s="17"/>
      <c r="FE400" s="17"/>
      <c r="FF400" s="17"/>
      <c r="FG400" s="17"/>
      <c r="FH400" s="17"/>
      <c r="FI400" s="17"/>
      <c r="FJ400" s="17"/>
      <c r="FK400" s="17"/>
      <c r="FL400" s="17"/>
      <c r="FM400" s="17"/>
      <c r="FN400" s="17"/>
      <c r="FO400" s="17"/>
      <c r="FP400" s="17"/>
      <c r="FQ400" s="17"/>
      <c r="FR400" s="17"/>
      <c r="FS400" s="17"/>
      <c r="FT400" s="17"/>
      <c r="FU400" s="17"/>
      <c r="FV400" s="17"/>
      <c r="FW400" s="17"/>
      <c r="FX400" s="17"/>
      <c r="FY400" s="17"/>
      <c r="FZ400" s="17"/>
      <c r="GA400" s="17"/>
      <c r="GB400" s="17"/>
      <c r="GC400" s="17"/>
      <c r="GD400" s="17"/>
      <c r="GE400" s="17"/>
      <c r="GF400" s="17"/>
      <c r="GG400" s="17"/>
      <c r="GH400" s="17"/>
      <c r="GI400" s="17"/>
      <c r="GJ400" s="17"/>
      <c r="GK400" s="17"/>
      <c r="GL400" s="17"/>
      <c r="GM400" s="17"/>
      <c r="GN400" s="17"/>
      <c r="GO400" s="17"/>
      <c r="GP400" s="17"/>
      <c r="GQ400" s="17"/>
      <c r="GR400" s="17"/>
      <c r="GS400" s="17"/>
      <c r="GT400" s="17"/>
      <c r="GU400" s="17"/>
      <c r="GV400" s="17"/>
      <c r="GW400" s="17"/>
      <c r="GX400" s="17"/>
      <c r="GY400" s="17"/>
      <c r="GZ400" s="17"/>
      <c r="HA400" s="17"/>
    </row>
    <row r="401" spans="1:209" x14ac:dyDescent="0.25">
      <c r="A401" s="37">
        <v>43360</v>
      </c>
      <c r="B401" s="199">
        <v>252</v>
      </c>
      <c r="C401" s="24">
        <v>1010</v>
      </c>
      <c r="D401" s="24">
        <v>1338</v>
      </c>
      <c r="E401" s="22" t="s">
        <v>1856</v>
      </c>
      <c r="F401" s="16"/>
      <c r="G401" s="22" t="s">
        <v>1038</v>
      </c>
      <c r="H401" s="17"/>
      <c r="I401" s="35">
        <v>6580000</v>
      </c>
      <c r="J401" s="35">
        <v>0</v>
      </c>
      <c r="K401" s="35">
        <f t="shared" si="4"/>
        <v>6580000</v>
      </c>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17"/>
      <c r="CC401" s="17"/>
      <c r="CD401" s="17"/>
      <c r="CE401" s="17"/>
      <c r="CF401" s="17"/>
      <c r="CG401" s="17"/>
      <c r="CH401" s="17"/>
      <c r="CI401" s="17"/>
      <c r="CJ401" s="17"/>
      <c r="CK401" s="17"/>
      <c r="CL401" s="17"/>
      <c r="CM401" s="17"/>
      <c r="CN401" s="17"/>
      <c r="CO401" s="17"/>
      <c r="CP401" s="17"/>
      <c r="CQ401" s="17"/>
      <c r="CR401" s="17"/>
      <c r="CS401" s="17"/>
      <c r="CT401" s="17"/>
      <c r="CU401" s="17"/>
      <c r="CV401" s="17"/>
      <c r="CW401" s="17"/>
      <c r="CX401" s="17"/>
      <c r="CY401" s="17"/>
      <c r="CZ401" s="17"/>
      <c r="DA401" s="17"/>
      <c r="DB401" s="17"/>
      <c r="DC401" s="17"/>
      <c r="DD401" s="17"/>
      <c r="DE401" s="17"/>
      <c r="DF401" s="17"/>
      <c r="DG401" s="17"/>
      <c r="DH401" s="17"/>
      <c r="DI401" s="17"/>
      <c r="DJ401" s="17"/>
      <c r="DK401" s="17"/>
      <c r="DL401" s="17"/>
      <c r="DM401" s="17"/>
      <c r="DN401" s="17"/>
      <c r="DO401" s="17"/>
      <c r="DP401" s="17"/>
      <c r="DQ401" s="17"/>
      <c r="DR401" s="17"/>
      <c r="DS401" s="17"/>
      <c r="DT401" s="17"/>
      <c r="DU401" s="17"/>
      <c r="DV401" s="17"/>
      <c r="DW401" s="17"/>
      <c r="DX401" s="17"/>
      <c r="DY401" s="17"/>
      <c r="DZ401" s="17"/>
      <c r="EA401" s="17"/>
      <c r="EB401" s="17"/>
      <c r="EC401" s="17"/>
      <c r="ED401" s="17"/>
      <c r="EE401" s="17"/>
      <c r="EF401" s="17"/>
      <c r="EG401" s="17"/>
      <c r="EH401" s="17"/>
      <c r="EI401" s="17"/>
      <c r="EJ401" s="17"/>
      <c r="EK401" s="17"/>
      <c r="EL401" s="17"/>
      <c r="EM401" s="17"/>
      <c r="EN401" s="17"/>
      <c r="EO401" s="17"/>
      <c r="EP401" s="17"/>
      <c r="EQ401" s="17"/>
      <c r="ER401" s="17"/>
      <c r="ES401" s="17"/>
      <c r="ET401" s="17"/>
      <c r="EU401" s="17"/>
      <c r="EV401" s="17"/>
      <c r="EW401" s="17"/>
      <c r="EX401" s="17"/>
      <c r="EY401" s="17"/>
      <c r="EZ401" s="17"/>
      <c r="FA401" s="17"/>
      <c r="FB401" s="17"/>
      <c r="FC401" s="17"/>
      <c r="FD401" s="17"/>
      <c r="FE401" s="17"/>
      <c r="FF401" s="17"/>
      <c r="FG401" s="17"/>
      <c r="FH401" s="17"/>
      <c r="FI401" s="17"/>
      <c r="FJ401" s="17"/>
      <c r="FK401" s="17"/>
      <c r="FL401" s="17"/>
      <c r="FM401" s="17"/>
      <c r="FN401" s="17"/>
      <c r="FO401" s="17"/>
      <c r="FP401" s="17"/>
      <c r="FQ401" s="17"/>
      <c r="FR401" s="17"/>
      <c r="FS401" s="17"/>
      <c r="FT401" s="17"/>
      <c r="FU401" s="17"/>
      <c r="FV401" s="17"/>
      <c r="FW401" s="17"/>
      <c r="FX401" s="17"/>
      <c r="FY401" s="17"/>
      <c r="FZ401" s="17"/>
      <c r="GA401" s="17"/>
      <c r="GB401" s="17"/>
      <c r="GC401" s="17"/>
      <c r="GD401" s="17"/>
      <c r="GE401" s="17"/>
      <c r="GF401" s="17"/>
      <c r="GG401" s="17"/>
      <c r="GH401" s="17"/>
      <c r="GI401" s="17"/>
      <c r="GJ401" s="17"/>
      <c r="GK401" s="17"/>
      <c r="GL401" s="17"/>
      <c r="GM401" s="17"/>
      <c r="GN401" s="17"/>
      <c r="GO401" s="17"/>
      <c r="GP401" s="17"/>
      <c r="GQ401" s="17"/>
      <c r="GR401" s="17"/>
      <c r="GS401" s="17"/>
      <c r="GT401" s="17"/>
      <c r="GU401" s="17"/>
      <c r="GV401" s="17"/>
      <c r="GW401" s="17"/>
      <c r="GX401" s="17"/>
      <c r="GY401" s="17"/>
      <c r="GZ401" s="17"/>
      <c r="HA401" s="17"/>
    </row>
    <row r="402" spans="1:209" x14ac:dyDescent="0.25">
      <c r="A402" s="37">
        <v>43360</v>
      </c>
      <c r="B402" s="199">
        <v>296</v>
      </c>
      <c r="C402" s="24">
        <v>1136</v>
      </c>
      <c r="D402" s="24">
        <v>1339</v>
      </c>
      <c r="E402" s="22" t="s">
        <v>1875</v>
      </c>
      <c r="F402" s="16"/>
      <c r="G402" s="22" t="s">
        <v>1060</v>
      </c>
      <c r="H402" s="17"/>
      <c r="I402" s="35">
        <v>14080000</v>
      </c>
      <c r="J402" s="35">
        <v>0</v>
      </c>
      <c r="K402" s="35">
        <f t="shared" si="4"/>
        <v>14080000</v>
      </c>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17"/>
      <c r="CC402" s="17"/>
      <c r="CD402" s="17"/>
      <c r="CE402" s="17"/>
      <c r="CF402" s="17"/>
      <c r="CG402" s="17"/>
      <c r="CH402" s="17"/>
      <c r="CI402" s="17"/>
      <c r="CJ402" s="17"/>
      <c r="CK402" s="17"/>
      <c r="CL402" s="17"/>
      <c r="CM402" s="17"/>
      <c r="CN402" s="17"/>
      <c r="CO402" s="17"/>
      <c r="CP402" s="17"/>
      <c r="CQ402" s="17"/>
      <c r="CR402" s="17"/>
      <c r="CS402" s="17"/>
      <c r="CT402" s="17"/>
      <c r="CU402" s="17"/>
      <c r="CV402" s="17"/>
      <c r="CW402" s="17"/>
      <c r="CX402" s="17"/>
      <c r="CY402" s="17"/>
      <c r="CZ402" s="17"/>
      <c r="DA402" s="17"/>
      <c r="DB402" s="17"/>
      <c r="DC402" s="17"/>
      <c r="DD402" s="17"/>
      <c r="DE402" s="17"/>
      <c r="DF402" s="17"/>
      <c r="DG402" s="17"/>
      <c r="DH402" s="17"/>
      <c r="DI402" s="17"/>
      <c r="DJ402" s="17"/>
      <c r="DK402" s="17"/>
      <c r="DL402" s="17"/>
      <c r="DM402" s="17"/>
      <c r="DN402" s="17"/>
      <c r="DO402" s="17"/>
      <c r="DP402" s="17"/>
      <c r="DQ402" s="17"/>
      <c r="DR402" s="17"/>
      <c r="DS402" s="17"/>
      <c r="DT402" s="17"/>
      <c r="DU402" s="17"/>
      <c r="DV402" s="17"/>
      <c r="DW402" s="17"/>
      <c r="DX402" s="17"/>
      <c r="DY402" s="17"/>
      <c r="DZ402" s="17"/>
      <c r="EA402" s="17"/>
      <c r="EB402" s="17"/>
      <c r="EC402" s="17"/>
      <c r="ED402" s="17"/>
      <c r="EE402" s="17"/>
      <c r="EF402" s="17"/>
      <c r="EG402" s="17"/>
      <c r="EH402" s="17"/>
      <c r="EI402" s="17"/>
      <c r="EJ402" s="17"/>
      <c r="EK402" s="17"/>
      <c r="EL402" s="17"/>
      <c r="EM402" s="17"/>
      <c r="EN402" s="17"/>
      <c r="EO402" s="17"/>
      <c r="EP402" s="17"/>
      <c r="EQ402" s="17"/>
      <c r="ER402" s="17"/>
      <c r="ES402" s="17"/>
      <c r="ET402" s="17"/>
      <c r="EU402" s="17"/>
      <c r="EV402" s="17"/>
      <c r="EW402" s="17"/>
      <c r="EX402" s="17"/>
      <c r="EY402" s="17"/>
      <c r="EZ402" s="17"/>
      <c r="FA402" s="17"/>
      <c r="FB402" s="17"/>
      <c r="FC402" s="17"/>
      <c r="FD402" s="17"/>
      <c r="FE402" s="17"/>
      <c r="FF402" s="17"/>
      <c r="FG402" s="17"/>
      <c r="FH402" s="17"/>
      <c r="FI402" s="17"/>
      <c r="FJ402" s="17"/>
      <c r="FK402" s="17"/>
      <c r="FL402" s="17"/>
      <c r="FM402" s="17"/>
      <c r="FN402" s="17"/>
      <c r="FO402" s="17"/>
      <c r="FP402" s="17"/>
      <c r="FQ402" s="17"/>
      <c r="FR402" s="17"/>
      <c r="FS402" s="17"/>
      <c r="FT402" s="17"/>
      <c r="FU402" s="17"/>
      <c r="FV402" s="17"/>
      <c r="FW402" s="17"/>
      <c r="FX402" s="17"/>
      <c r="FY402" s="17"/>
      <c r="FZ402" s="17"/>
      <c r="GA402" s="17"/>
      <c r="GB402" s="17"/>
      <c r="GC402" s="17"/>
      <c r="GD402" s="17"/>
      <c r="GE402" s="17"/>
      <c r="GF402" s="17"/>
      <c r="GG402" s="17"/>
      <c r="GH402" s="17"/>
      <c r="GI402" s="17"/>
      <c r="GJ402" s="17"/>
      <c r="GK402" s="17"/>
      <c r="GL402" s="17"/>
      <c r="GM402" s="17"/>
      <c r="GN402" s="17"/>
      <c r="GO402" s="17"/>
      <c r="GP402" s="17"/>
      <c r="GQ402" s="17"/>
      <c r="GR402" s="17"/>
      <c r="GS402" s="17"/>
      <c r="GT402" s="17"/>
      <c r="GU402" s="17"/>
      <c r="GV402" s="17"/>
      <c r="GW402" s="17"/>
      <c r="GX402" s="17"/>
      <c r="GY402" s="17"/>
      <c r="GZ402" s="17"/>
      <c r="HA402" s="17"/>
    </row>
    <row r="403" spans="1:209" x14ac:dyDescent="0.25">
      <c r="A403" s="37">
        <v>43360</v>
      </c>
      <c r="B403" s="199">
        <v>399</v>
      </c>
      <c r="C403" s="24">
        <v>1206</v>
      </c>
      <c r="D403" s="24">
        <v>1340</v>
      </c>
      <c r="E403" s="22" t="s">
        <v>1901</v>
      </c>
      <c r="F403" s="16"/>
      <c r="G403" s="22" t="s">
        <v>1112</v>
      </c>
      <c r="H403" s="17"/>
      <c r="I403" s="35">
        <v>13200000</v>
      </c>
      <c r="J403" s="35">
        <v>0</v>
      </c>
      <c r="K403" s="35">
        <f t="shared" si="4"/>
        <v>13200000</v>
      </c>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17"/>
      <c r="CC403" s="17"/>
      <c r="CD403" s="17"/>
      <c r="CE403" s="17"/>
      <c r="CF403" s="17"/>
      <c r="CG403" s="17"/>
      <c r="CH403" s="17"/>
      <c r="CI403" s="17"/>
      <c r="CJ403" s="17"/>
      <c r="CK403" s="17"/>
      <c r="CL403" s="17"/>
      <c r="CM403" s="17"/>
      <c r="CN403" s="17"/>
      <c r="CO403" s="17"/>
      <c r="CP403" s="17"/>
      <c r="CQ403" s="17"/>
      <c r="CR403" s="17"/>
      <c r="CS403" s="17"/>
      <c r="CT403" s="17"/>
      <c r="CU403" s="17"/>
      <c r="CV403" s="17"/>
      <c r="CW403" s="17"/>
      <c r="CX403" s="17"/>
      <c r="CY403" s="17"/>
      <c r="CZ403" s="17"/>
      <c r="DA403" s="17"/>
      <c r="DB403" s="17"/>
      <c r="DC403" s="17"/>
      <c r="DD403" s="17"/>
      <c r="DE403" s="17"/>
      <c r="DF403" s="17"/>
      <c r="DG403" s="17"/>
      <c r="DH403" s="17"/>
      <c r="DI403" s="17"/>
      <c r="DJ403" s="17"/>
      <c r="DK403" s="17"/>
      <c r="DL403" s="17"/>
      <c r="DM403" s="17"/>
      <c r="DN403" s="17"/>
      <c r="DO403" s="17"/>
      <c r="DP403" s="17"/>
      <c r="DQ403" s="17"/>
      <c r="DR403" s="17"/>
      <c r="DS403" s="17"/>
      <c r="DT403" s="17"/>
      <c r="DU403" s="17"/>
      <c r="DV403" s="17"/>
      <c r="DW403" s="17"/>
      <c r="DX403" s="17"/>
      <c r="DY403" s="17"/>
      <c r="DZ403" s="17"/>
      <c r="EA403" s="17"/>
      <c r="EB403" s="17"/>
      <c r="EC403" s="17"/>
      <c r="ED403" s="17"/>
      <c r="EE403" s="17"/>
      <c r="EF403" s="17"/>
      <c r="EG403" s="17"/>
      <c r="EH403" s="17"/>
      <c r="EI403" s="17"/>
      <c r="EJ403" s="17"/>
      <c r="EK403" s="17"/>
      <c r="EL403" s="17"/>
      <c r="EM403" s="17"/>
      <c r="EN403" s="17"/>
      <c r="EO403" s="17"/>
      <c r="EP403" s="17"/>
      <c r="EQ403" s="17"/>
      <c r="ER403" s="17"/>
      <c r="ES403" s="17"/>
      <c r="ET403" s="17"/>
      <c r="EU403" s="17"/>
      <c r="EV403" s="17"/>
      <c r="EW403" s="17"/>
      <c r="EX403" s="17"/>
      <c r="EY403" s="17"/>
      <c r="EZ403" s="17"/>
      <c r="FA403" s="17"/>
      <c r="FB403" s="17"/>
      <c r="FC403" s="17"/>
      <c r="FD403" s="17"/>
      <c r="FE403" s="17"/>
      <c r="FF403" s="17"/>
      <c r="FG403" s="17"/>
      <c r="FH403" s="17"/>
      <c r="FI403" s="17"/>
      <c r="FJ403" s="17"/>
      <c r="FK403" s="17"/>
      <c r="FL403" s="17"/>
      <c r="FM403" s="17"/>
      <c r="FN403" s="17"/>
      <c r="FO403" s="17"/>
      <c r="FP403" s="17"/>
      <c r="FQ403" s="17"/>
      <c r="FR403" s="17"/>
      <c r="FS403" s="17"/>
      <c r="FT403" s="17"/>
      <c r="FU403" s="17"/>
      <c r="FV403" s="17"/>
      <c r="FW403" s="17"/>
      <c r="FX403" s="17"/>
      <c r="FY403" s="17"/>
      <c r="FZ403" s="17"/>
      <c r="GA403" s="17"/>
      <c r="GB403" s="17"/>
      <c r="GC403" s="17"/>
      <c r="GD403" s="17"/>
      <c r="GE403" s="17"/>
      <c r="GF403" s="17"/>
      <c r="GG403" s="17"/>
      <c r="GH403" s="17"/>
      <c r="GI403" s="17"/>
      <c r="GJ403" s="17"/>
      <c r="GK403" s="17"/>
      <c r="GL403" s="17"/>
      <c r="GM403" s="17"/>
      <c r="GN403" s="17"/>
      <c r="GO403" s="17"/>
      <c r="GP403" s="17"/>
      <c r="GQ403" s="17"/>
      <c r="GR403" s="17"/>
      <c r="GS403" s="17"/>
      <c r="GT403" s="17"/>
      <c r="GU403" s="17"/>
      <c r="GV403" s="17"/>
      <c r="GW403" s="17"/>
      <c r="GX403" s="17"/>
      <c r="GY403" s="17"/>
      <c r="GZ403" s="17"/>
      <c r="HA403" s="17"/>
    </row>
    <row r="404" spans="1:209" x14ac:dyDescent="0.25">
      <c r="A404" s="37">
        <v>43360</v>
      </c>
      <c r="B404" s="199">
        <v>283</v>
      </c>
      <c r="C404" s="24">
        <v>1091</v>
      </c>
      <c r="D404" s="24">
        <v>1341</v>
      </c>
      <c r="E404" s="22" t="s">
        <v>1867</v>
      </c>
      <c r="F404" s="16"/>
      <c r="G404" s="22" t="s">
        <v>1054</v>
      </c>
      <c r="H404" s="17"/>
      <c r="I404" s="35">
        <v>18600000</v>
      </c>
      <c r="J404" s="35">
        <v>0</v>
      </c>
      <c r="K404" s="35">
        <f t="shared" si="4"/>
        <v>18600000</v>
      </c>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c r="CA404" s="17"/>
      <c r="CB404" s="17"/>
      <c r="CC404" s="17"/>
      <c r="CD404" s="17"/>
      <c r="CE404" s="17"/>
      <c r="CF404" s="17"/>
      <c r="CG404" s="17"/>
      <c r="CH404" s="17"/>
      <c r="CI404" s="17"/>
      <c r="CJ404" s="17"/>
      <c r="CK404" s="17"/>
      <c r="CL404" s="17"/>
      <c r="CM404" s="17"/>
      <c r="CN404" s="17"/>
      <c r="CO404" s="17"/>
      <c r="CP404" s="17"/>
      <c r="CQ404" s="17"/>
      <c r="CR404" s="17"/>
      <c r="CS404" s="17"/>
      <c r="CT404" s="17"/>
      <c r="CU404" s="17"/>
      <c r="CV404" s="17"/>
      <c r="CW404" s="17"/>
      <c r="CX404" s="17"/>
      <c r="CY404" s="17"/>
      <c r="CZ404" s="17"/>
      <c r="DA404" s="17"/>
      <c r="DB404" s="17"/>
      <c r="DC404" s="17"/>
      <c r="DD404" s="17"/>
      <c r="DE404" s="17"/>
      <c r="DF404" s="17"/>
      <c r="DG404" s="17"/>
      <c r="DH404" s="17"/>
      <c r="DI404" s="17"/>
      <c r="DJ404" s="17"/>
      <c r="DK404" s="17"/>
      <c r="DL404" s="17"/>
      <c r="DM404" s="17"/>
      <c r="DN404" s="17"/>
      <c r="DO404" s="17"/>
      <c r="DP404" s="17"/>
      <c r="DQ404" s="17"/>
      <c r="DR404" s="17"/>
      <c r="DS404" s="17"/>
      <c r="DT404" s="17"/>
      <c r="DU404" s="17"/>
      <c r="DV404" s="17"/>
      <c r="DW404" s="17"/>
      <c r="DX404" s="17"/>
      <c r="DY404" s="17"/>
      <c r="DZ404" s="17"/>
      <c r="EA404" s="17"/>
      <c r="EB404" s="17"/>
      <c r="EC404" s="17"/>
      <c r="ED404" s="17"/>
      <c r="EE404" s="17"/>
      <c r="EF404" s="17"/>
      <c r="EG404" s="17"/>
      <c r="EH404" s="17"/>
      <c r="EI404" s="17"/>
      <c r="EJ404" s="17"/>
      <c r="EK404" s="17"/>
      <c r="EL404" s="17"/>
      <c r="EM404" s="17"/>
      <c r="EN404" s="17"/>
      <c r="EO404" s="17"/>
      <c r="EP404" s="17"/>
      <c r="EQ404" s="17"/>
      <c r="ER404" s="17"/>
      <c r="ES404" s="17"/>
      <c r="ET404" s="17"/>
      <c r="EU404" s="17"/>
      <c r="EV404" s="17"/>
      <c r="EW404" s="17"/>
      <c r="EX404" s="17"/>
      <c r="EY404" s="17"/>
      <c r="EZ404" s="17"/>
      <c r="FA404" s="17"/>
      <c r="FB404" s="17"/>
      <c r="FC404" s="17"/>
      <c r="FD404" s="17"/>
      <c r="FE404" s="17"/>
      <c r="FF404" s="17"/>
      <c r="FG404" s="17"/>
      <c r="FH404" s="17"/>
      <c r="FI404" s="17"/>
      <c r="FJ404" s="17"/>
      <c r="FK404" s="17"/>
      <c r="FL404" s="17"/>
      <c r="FM404" s="17"/>
      <c r="FN404" s="17"/>
      <c r="FO404" s="17"/>
      <c r="FP404" s="17"/>
      <c r="FQ404" s="17"/>
      <c r="FR404" s="17"/>
      <c r="FS404" s="17"/>
      <c r="FT404" s="17"/>
      <c r="FU404" s="17"/>
      <c r="FV404" s="17"/>
      <c r="FW404" s="17"/>
      <c r="FX404" s="17"/>
      <c r="FY404" s="17"/>
      <c r="FZ404" s="17"/>
      <c r="GA404" s="17"/>
      <c r="GB404" s="17"/>
      <c r="GC404" s="17"/>
      <c r="GD404" s="17"/>
      <c r="GE404" s="17"/>
      <c r="GF404" s="17"/>
      <c r="GG404" s="17"/>
      <c r="GH404" s="17"/>
      <c r="GI404" s="17"/>
      <c r="GJ404" s="17"/>
      <c r="GK404" s="17"/>
      <c r="GL404" s="17"/>
      <c r="GM404" s="17"/>
      <c r="GN404" s="17"/>
      <c r="GO404" s="17"/>
      <c r="GP404" s="17"/>
      <c r="GQ404" s="17"/>
      <c r="GR404" s="17"/>
      <c r="GS404" s="17"/>
      <c r="GT404" s="17"/>
      <c r="GU404" s="17"/>
      <c r="GV404" s="17"/>
      <c r="GW404" s="17"/>
      <c r="GX404" s="17"/>
      <c r="GY404" s="17"/>
      <c r="GZ404" s="17"/>
      <c r="HA404" s="17"/>
    </row>
    <row r="405" spans="1:209" x14ac:dyDescent="0.25">
      <c r="A405" s="37">
        <v>43360</v>
      </c>
      <c r="B405" s="199">
        <v>365</v>
      </c>
      <c r="C405" s="24">
        <v>1199</v>
      </c>
      <c r="D405" s="24">
        <v>1343</v>
      </c>
      <c r="E405" s="22" t="s">
        <v>1895</v>
      </c>
      <c r="F405" s="16"/>
      <c r="G405" s="22" t="s">
        <v>1111</v>
      </c>
      <c r="H405" s="17"/>
      <c r="I405" s="35">
        <v>15426667</v>
      </c>
      <c r="J405" s="35">
        <v>0</v>
      </c>
      <c r="K405" s="35">
        <f t="shared" si="4"/>
        <v>15426667</v>
      </c>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17"/>
      <c r="CC405" s="17"/>
      <c r="CD405" s="17"/>
      <c r="CE405" s="17"/>
      <c r="CF405" s="17"/>
      <c r="CG405" s="17"/>
      <c r="CH405" s="17"/>
      <c r="CI405" s="17"/>
      <c r="CJ405" s="17"/>
      <c r="CK405" s="17"/>
      <c r="CL405" s="17"/>
      <c r="CM405" s="17"/>
      <c r="CN405" s="17"/>
      <c r="CO405" s="17"/>
      <c r="CP405" s="17"/>
      <c r="CQ405" s="17"/>
      <c r="CR405" s="17"/>
      <c r="CS405" s="17"/>
      <c r="CT405" s="17"/>
      <c r="CU405" s="17"/>
      <c r="CV405" s="17"/>
      <c r="CW405" s="17"/>
      <c r="CX405" s="17"/>
      <c r="CY405" s="17"/>
      <c r="CZ405" s="17"/>
      <c r="DA405" s="17"/>
      <c r="DB405" s="17"/>
      <c r="DC405" s="17"/>
      <c r="DD405" s="17"/>
      <c r="DE405" s="17"/>
      <c r="DF405" s="17"/>
      <c r="DG405" s="17"/>
      <c r="DH405" s="17"/>
      <c r="DI405" s="17"/>
      <c r="DJ405" s="17"/>
      <c r="DK405" s="17"/>
      <c r="DL405" s="17"/>
      <c r="DM405" s="17"/>
      <c r="DN405" s="17"/>
      <c r="DO405" s="17"/>
      <c r="DP405" s="17"/>
      <c r="DQ405" s="17"/>
      <c r="DR405" s="17"/>
      <c r="DS405" s="17"/>
      <c r="DT405" s="17"/>
      <c r="DU405" s="17"/>
      <c r="DV405" s="17"/>
      <c r="DW405" s="17"/>
      <c r="DX405" s="17"/>
      <c r="DY405" s="17"/>
      <c r="DZ405" s="17"/>
      <c r="EA405" s="17"/>
      <c r="EB405" s="17"/>
      <c r="EC405" s="17"/>
      <c r="ED405" s="17"/>
      <c r="EE405" s="17"/>
      <c r="EF405" s="17"/>
      <c r="EG405" s="17"/>
      <c r="EH405" s="17"/>
      <c r="EI405" s="17"/>
      <c r="EJ405" s="17"/>
      <c r="EK405" s="17"/>
      <c r="EL405" s="17"/>
      <c r="EM405" s="17"/>
      <c r="EN405" s="17"/>
      <c r="EO405" s="17"/>
      <c r="EP405" s="17"/>
      <c r="EQ405" s="17"/>
      <c r="ER405" s="17"/>
      <c r="ES405" s="17"/>
      <c r="ET405" s="17"/>
      <c r="EU405" s="17"/>
      <c r="EV405" s="17"/>
      <c r="EW405" s="17"/>
      <c r="EX405" s="17"/>
      <c r="EY405" s="17"/>
      <c r="EZ405" s="17"/>
      <c r="FA405" s="17"/>
      <c r="FB405" s="17"/>
      <c r="FC405" s="17"/>
      <c r="FD405" s="17"/>
      <c r="FE405" s="17"/>
      <c r="FF405" s="17"/>
      <c r="FG405" s="17"/>
      <c r="FH405" s="17"/>
      <c r="FI405" s="17"/>
      <c r="FJ405" s="17"/>
      <c r="FK405" s="17"/>
      <c r="FL405" s="17"/>
      <c r="FM405" s="17"/>
      <c r="FN405" s="17"/>
      <c r="FO405" s="17"/>
      <c r="FP405" s="17"/>
      <c r="FQ405" s="17"/>
      <c r="FR405" s="17"/>
      <c r="FS405" s="17"/>
      <c r="FT405" s="17"/>
      <c r="FU405" s="17"/>
      <c r="FV405" s="17"/>
      <c r="FW405" s="17"/>
      <c r="FX405" s="17"/>
      <c r="FY405" s="17"/>
      <c r="FZ405" s="17"/>
      <c r="GA405" s="17"/>
      <c r="GB405" s="17"/>
      <c r="GC405" s="17"/>
      <c r="GD405" s="17"/>
      <c r="GE405" s="17"/>
      <c r="GF405" s="17"/>
      <c r="GG405" s="17"/>
      <c r="GH405" s="17"/>
      <c r="GI405" s="17"/>
      <c r="GJ405" s="17"/>
      <c r="GK405" s="17"/>
      <c r="GL405" s="17"/>
      <c r="GM405" s="17"/>
      <c r="GN405" s="17"/>
      <c r="GO405" s="17"/>
      <c r="GP405" s="17"/>
      <c r="GQ405" s="17"/>
      <c r="GR405" s="17"/>
      <c r="GS405" s="17"/>
      <c r="GT405" s="17"/>
      <c r="GU405" s="17"/>
      <c r="GV405" s="17"/>
      <c r="GW405" s="17"/>
      <c r="GX405" s="17"/>
      <c r="GY405" s="17"/>
      <c r="GZ405" s="17"/>
      <c r="HA405" s="17"/>
    </row>
    <row r="406" spans="1:209" x14ac:dyDescent="0.25">
      <c r="A406" s="37">
        <v>43360</v>
      </c>
      <c r="B406" s="199">
        <v>373</v>
      </c>
      <c r="C406" s="24">
        <v>1198</v>
      </c>
      <c r="D406" s="24">
        <v>1344</v>
      </c>
      <c r="E406" s="22" t="s">
        <v>1894</v>
      </c>
      <c r="F406" s="16"/>
      <c r="G406" s="22" t="s">
        <v>1070</v>
      </c>
      <c r="H406" s="17"/>
      <c r="I406" s="35">
        <v>14997000</v>
      </c>
      <c r="J406" s="35">
        <v>0</v>
      </c>
      <c r="K406" s="35">
        <f t="shared" si="4"/>
        <v>14997000</v>
      </c>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17"/>
      <c r="EE406" s="17"/>
      <c r="EF406" s="17"/>
      <c r="EG406" s="17"/>
      <c r="EH406" s="17"/>
      <c r="EI406" s="17"/>
      <c r="EJ406" s="17"/>
      <c r="EK406" s="17"/>
      <c r="EL406" s="17"/>
      <c r="EM406" s="17"/>
      <c r="EN406" s="17"/>
      <c r="EO406" s="17"/>
      <c r="EP406" s="17"/>
      <c r="EQ406" s="17"/>
      <c r="ER406" s="17"/>
      <c r="ES406" s="17"/>
      <c r="ET406" s="17"/>
      <c r="EU406" s="17"/>
      <c r="EV406" s="17"/>
      <c r="EW406" s="17"/>
      <c r="EX406" s="17"/>
      <c r="EY406" s="17"/>
      <c r="EZ406" s="17"/>
      <c r="FA406" s="17"/>
      <c r="FB406" s="17"/>
      <c r="FC406" s="17"/>
      <c r="FD406" s="17"/>
      <c r="FE406" s="17"/>
      <c r="FF406" s="17"/>
      <c r="FG406" s="17"/>
      <c r="FH406" s="17"/>
      <c r="FI406" s="17"/>
      <c r="FJ406" s="17"/>
      <c r="FK406" s="17"/>
      <c r="FL406" s="17"/>
      <c r="FM406" s="17"/>
      <c r="FN406" s="17"/>
      <c r="FO406" s="17"/>
      <c r="FP406" s="17"/>
      <c r="FQ406" s="17"/>
      <c r="FR406" s="17"/>
      <c r="FS406" s="17"/>
      <c r="FT406" s="17"/>
      <c r="FU406" s="17"/>
      <c r="FV406" s="17"/>
      <c r="FW406" s="17"/>
      <c r="FX406" s="17"/>
      <c r="FY406" s="17"/>
      <c r="FZ406" s="17"/>
      <c r="GA406" s="17"/>
      <c r="GB406" s="17"/>
      <c r="GC406" s="17"/>
      <c r="GD406" s="17"/>
      <c r="GE406" s="17"/>
      <c r="GF406" s="17"/>
      <c r="GG406" s="17"/>
      <c r="GH406" s="17"/>
      <c r="GI406" s="17"/>
      <c r="GJ406" s="17"/>
      <c r="GK406" s="17"/>
      <c r="GL406" s="17"/>
      <c r="GM406" s="17"/>
      <c r="GN406" s="17"/>
      <c r="GO406" s="17"/>
      <c r="GP406" s="17"/>
      <c r="GQ406" s="17"/>
      <c r="GR406" s="17"/>
      <c r="GS406" s="17"/>
      <c r="GT406" s="17"/>
      <c r="GU406" s="17"/>
      <c r="GV406" s="17"/>
      <c r="GW406" s="17"/>
      <c r="GX406" s="17"/>
      <c r="GY406" s="17"/>
      <c r="GZ406" s="17"/>
      <c r="HA406" s="17"/>
    </row>
    <row r="407" spans="1:209" x14ac:dyDescent="0.25">
      <c r="A407" s="37">
        <v>43360</v>
      </c>
      <c r="B407" s="199">
        <v>460</v>
      </c>
      <c r="C407" s="24">
        <v>1209</v>
      </c>
      <c r="D407" s="24">
        <v>1345</v>
      </c>
      <c r="E407" s="22" t="s">
        <v>1904</v>
      </c>
      <c r="F407" s="16"/>
      <c r="G407" s="22" t="s">
        <v>1127</v>
      </c>
      <c r="H407" s="17"/>
      <c r="I407" s="35">
        <v>23466667</v>
      </c>
      <c r="J407" s="35">
        <v>0</v>
      </c>
      <c r="K407" s="35">
        <f t="shared" si="4"/>
        <v>23466667</v>
      </c>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c r="CB407" s="17"/>
      <c r="CC407" s="17"/>
      <c r="CD407" s="17"/>
      <c r="CE407" s="17"/>
      <c r="CF407" s="17"/>
      <c r="CG407" s="17"/>
      <c r="CH407" s="17"/>
      <c r="CI407" s="17"/>
      <c r="CJ407" s="17"/>
      <c r="CK407" s="17"/>
      <c r="CL407" s="17"/>
      <c r="CM407" s="17"/>
      <c r="CN407" s="17"/>
      <c r="CO407" s="17"/>
      <c r="CP407" s="17"/>
      <c r="CQ407" s="17"/>
      <c r="CR407" s="17"/>
      <c r="CS407" s="17"/>
      <c r="CT407" s="17"/>
      <c r="CU407" s="17"/>
      <c r="CV407" s="17"/>
      <c r="CW407" s="17"/>
      <c r="CX407" s="17"/>
      <c r="CY407" s="17"/>
      <c r="CZ407" s="17"/>
      <c r="DA407" s="17"/>
      <c r="DB407" s="17"/>
      <c r="DC407" s="17"/>
      <c r="DD407" s="17"/>
      <c r="DE407" s="17"/>
      <c r="DF407" s="17"/>
      <c r="DG407" s="17"/>
      <c r="DH407" s="17"/>
      <c r="DI407" s="17"/>
      <c r="DJ407" s="17"/>
      <c r="DK407" s="17"/>
      <c r="DL407" s="17"/>
      <c r="DM407" s="17"/>
      <c r="DN407" s="17"/>
      <c r="DO407" s="17"/>
      <c r="DP407" s="17"/>
      <c r="DQ407" s="17"/>
      <c r="DR407" s="17"/>
      <c r="DS407" s="17"/>
      <c r="DT407" s="17"/>
      <c r="DU407" s="17"/>
      <c r="DV407" s="17"/>
      <c r="DW407" s="17"/>
      <c r="DX407" s="17"/>
      <c r="DY407" s="17"/>
      <c r="DZ407" s="17"/>
      <c r="EA407" s="17"/>
      <c r="EB407" s="17"/>
      <c r="EC407" s="17"/>
      <c r="ED407" s="17"/>
      <c r="EE407" s="17"/>
      <c r="EF407" s="17"/>
      <c r="EG407" s="17"/>
      <c r="EH407" s="17"/>
      <c r="EI407" s="17"/>
      <c r="EJ407" s="17"/>
      <c r="EK407" s="17"/>
      <c r="EL407" s="17"/>
      <c r="EM407" s="17"/>
      <c r="EN407" s="17"/>
      <c r="EO407" s="17"/>
      <c r="EP407" s="17"/>
      <c r="EQ407" s="17"/>
      <c r="ER407" s="17"/>
      <c r="ES407" s="17"/>
      <c r="ET407" s="17"/>
      <c r="EU407" s="17"/>
      <c r="EV407" s="17"/>
      <c r="EW407" s="17"/>
      <c r="EX407" s="17"/>
      <c r="EY407" s="17"/>
      <c r="EZ407" s="17"/>
      <c r="FA407" s="17"/>
      <c r="FB407" s="17"/>
      <c r="FC407" s="17"/>
      <c r="FD407" s="17"/>
      <c r="FE407" s="17"/>
      <c r="FF407" s="17"/>
      <c r="FG407" s="17"/>
      <c r="FH407" s="17"/>
      <c r="FI407" s="17"/>
      <c r="FJ407" s="17"/>
      <c r="FK407" s="17"/>
      <c r="FL407" s="17"/>
      <c r="FM407" s="17"/>
      <c r="FN407" s="17"/>
      <c r="FO407" s="17"/>
      <c r="FP407" s="17"/>
      <c r="FQ407" s="17"/>
      <c r="FR407" s="17"/>
      <c r="FS407" s="17"/>
      <c r="FT407" s="17"/>
      <c r="FU407" s="17"/>
      <c r="FV407" s="17"/>
      <c r="FW407" s="17"/>
      <c r="FX407" s="17"/>
      <c r="FY407" s="17"/>
      <c r="FZ407" s="17"/>
      <c r="GA407" s="17"/>
      <c r="GB407" s="17"/>
      <c r="GC407" s="17"/>
      <c r="GD407" s="17"/>
      <c r="GE407" s="17"/>
      <c r="GF407" s="17"/>
      <c r="GG407" s="17"/>
      <c r="GH407" s="17"/>
      <c r="GI407" s="17"/>
      <c r="GJ407" s="17"/>
      <c r="GK407" s="17"/>
      <c r="GL407" s="17"/>
      <c r="GM407" s="17"/>
      <c r="GN407" s="17"/>
      <c r="GO407" s="17"/>
      <c r="GP407" s="17"/>
      <c r="GQ407" s="17"/>
      <c r="GR407" s="17"/>
      <c r="GS407" s="17"/>
      <c r="GT407" s="17"/>
      <c r="GU407" s="17"/>
      <c r="GV407" s="17"/>
      <c r="GW407" s="17"/>
      <c r="GX407" s="17"/>
      <c r="GY407" s="17"/>
      <c r="GZ407" s="17"/>
      <c r="HA407" s="17"/>
    </row>
    <row r="408" spans="1:209" x14ac:dyDescent="0.25">
      <c r="A408" s="37">
        <v>43361</v>
      </c>
      <c r="B408" s="199">
        <v>620</v>
      </c>
      <c r="C408" s="24">
        <v>1192</v>
      </c>
      <c r="D408" s="24">
        <v>1346</v>
      </c>
      <c r="E408" s="22" t="s">
        <v>1888</v>
      </c>
      <c r="F408" s="16"/>
      <c r="G408" s="22" t="s">
        <v>1187</v>
      </c>
      <c r="H408" s="17"/>
      <c r="I408" s="35">
        <v>6086667</v>
      </c>
      <c r="J408" s="35">
        <v>0</v>
      </c>
      <c r="K408" s="35">
        <f t="shared" si="4"/>
        <v>6086667</v>
      </c>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c r="CA408" s="17"/>
      <c r="CB408" s="17"/>
      <c r="CC408" s="17"/>
      <c r="CD408" s="17"/>
      <c r="CE408" s="17"/>
      <c r="CF408" s="17"/>
      <c r="CG408" s="17"/>
      <c r="CH408" s="17"/>
      <c r="CI408" s="17"/>
      <c r="CJ408" s="17"/>
      <c r="CK408" s="17"/>
      <c r="CL408" s="17"/>
      <c r="CM408" s="17"/>
      <c r="CN408" s="17"/>
      <c r="CO408" s="17"/>
      <c r="CP408" s="17"/>
      <c r="CQ408" s="17"/>
      <c r="CR408" s="17"/>
      <c r="CS408" s="17"/>
      <c r="CT408" s="17"/>
      <c r="CU408" s="17"/>
      <c r="CV408" s="17"/>
      <c r="CW408" s="17"/>
      <c r="CX408" s="17"/>
      <c r="CY408" s="17"/>
      <c r="CZ408" s="17"/>
      <c r="DA408" s="17"/>
      <c r="DB408" s="17"/>
      <c r="DC408" s="17"/>
      <c r="DD408" s="17"/>
      <c r="DE408" s="17"/>
      <c r="DF408" s="17"/>
      <c r="DG408" s="17"/>
      <c r="DH408" s="17"/>
      <c r="DI408" s="17"/>
      <c r="DJ408" s="17"/>
      <c r="DK408" s="17"/>
      <c r="DL408" s="17"/>
      <c r="DM408" s="17"/>
      <c r="DN408" s="17"/>
      <c r="DO408" s="17"/>
      <c r="DP408" s="17"/>
      <c r="DQ408" s="17"/>
      <c r="DR408" s="17"/>
      <c r="DS408" s="17"/>
      <c r="DT408" s="17"/>
      <c r="DU408" s="17"/>
      <c r="DV408" s="17"/>
      <c r="DW408" s="17"/>
      <c r="DX408" s="17"/>
      <c r="DY408" s="17"/>
      <c r="DZ408" s="17"/>
      <c r="EA408" s="17"/>
      <c r="EB408" s="17"/>
      <c r="EC408" s="17"/>
      <c r="ED408" s="17"/>
      <c r="EE408" s="17"/>
      <c r="EF408" s="17"/>
      <c r="EG408" s="17"/>
      <c r="EH408" s="17"/>
      <c r="EI408" s="17"/>
      <c r="EJ408" s="17"/>
      <c r="EK408" s="17"/>
      <c r="EL408" s="17"/>
      <c r="EM408" s="17"/>
      <c r="EN408" s="17"/>
      <c r="EO408" s="17"/>
      <c r="EP408" s="17"/>
      <c r="EQ408" s="17"/>
      <c r="ER408" s="17"/>
      <c r="ES408" s="17"/>
      <c r="ET408" s="17"/>
      <c r="EU408" s="17"/>
      <c r="EV408" s="17"/>
      <c r="EW408" s="17"/>
      <c r="EX408" s="17"/>
      <c r="EY408" s="17"/>
      <c r="EZ408" s="17"/>
      <c r="FA408" s="17"/>
      <c r="FB408" s="17"/>
      <c r="FC408" s="17"/>
      <c r="FD408" s="17"/>
      <c r="FE408" s="17"/>
      <c r="FF408" s="17"/>
      <c r="FG408" s="17"/>
      <c r="FH408" s="17"/>
      <c r="FI408" s="17"/>
      <c r="FJ408" s="17"/>
      <c r="FK408" s="17"/>
      <c r="FL408" s="17"/>
      <c r="FM408" s="17"/>
      <c r="FN408" s="17"/>
      <c r="FO408" s="17"/>
      <c r="FP408" s="17"/>
      <c r="FQ408" s="17"/>
      <c r="FR408" s="17"/>
      <c r="FS408" s="17"/>
      <c r="FT408" s="17"/>
      <c r="FU408" s="17"/>
      <c r="FV408" s="17"/>
      <c r="FW408" s="17"/>
      <c r="FX408" s="17"/>
      <c r="FY408" s="17"/>
      <c r="FZ408" s="17"/>
      <c r="GA408" s="17"/>
      <c r="GB408" s="17"/>
      <c r="GC408" s="17"/>
      <c r="GD408" s="17"/>
      <c r="GE408" s="17"/>
      <c r="GF408" s="17"/>
      <c r="GG408" s="17"/>
      <c r="GH408" s="17"/>
      <c r="GI408" s="17"/>
      <c r="GJ408" s="17"/>
      <c r="GK408" s="17"/>
      <c r="GL408" s="17"/>
      <c r="GM408" s="17"/>
      <c r="GN408" s="17"/>
      <c r="GO408" s="17"/>
      <c r="GP408" s="17"/>
      <c r="GQ408" s="17"/>
      <c r="GR408" s="17"/>
      <c r="GS408" s="17"/>
      <c r="GT408" s="17"/>
      <c r="GU408" s="17"/>
      <c r="GV408" s="17"/>
      <c r="GW408" s="17"/>
      <c r="GX408" s="17"/>
      <c r="GY408" s="17"/>
      <c r="GZ408" s="17"/>
      <c r="HA408" s="17"/>
    </row>
    <row r="409" spans="1:209" x14ac:dyDescent="0.25">
      <c r="A409" s="37">
        <v>43361</v>
      </c>
      <c r="B409" s="199">
        <v>389</v>
      </c>
      <c r="C409" s="24">
        <v>964</v>
      </c>
      <c r="D409" s="24">
        <v>1347</v>
      </c>
      <c r="E409" s="22" t="s">
        <v>1850</v>
      </c>
      <c r="F409" s="16"/>
      <c r="G409" s="22" t="s">
        <v>1091</v>
      </c>
      <c r="H409" s="17"/>
      <c r="I409" s="35">
        <v>13200000</v>
      </c>
      <c r="J409" s="35">
        <v>0</v>
      </c>
      <c r="K409" s="35">
        <f t="shared" si="4"/>
        <v>13200000</v>
      </c>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c r="CA409" s="17"/>
      <c r="CB409" s="17"/>
      <c r="CC409" s="17"/>
      <c r="CD409" s="17"/>
      <c r="CE409" s="17"/>
      <c r="CF409" s="17"/>
      <c r="CG409" s="17"/>
      <c r="CH409" s="17"/>
      <c r="CI409" s="17"/>
      <c r="CJ409" s="17"/>
      <c r="CK409" s="17"/>
      <c r="CL409" s="17"/>
      <c r="CM409" s="17"/>
      <c r="CN409" s="17"/>
      <c r="CO409" s="17"/>
      <c r="CP409" s="17"/>
      <c r="CQ409" s="17"/>
      <c r="CR409" s="17"/>
      <c r="CS409" s="17"/>
      <c r="CT409" s="17"/>
      <c r="CU409" s="17"/>
      <c r="CV409" s="17"/>
      <c r="CW409" s="17"/>
      <c r="CX409" s="17"/>
      <c r="CY409" s="17"/>
      <c r="CZ409" s="17"/>
      <c r="DA409" s="17"/>
      <c r="DB409" s="17"/>
      <c r="DC409" s="17"/>
      <c r="DD409" s="17"/>
      <c r="DE409" s="17"/>
      <c r="DF409" s="17"/>
      <c r="DG409" s="17"/>
      <c r="DH409" s="17"/>
      <c r="DI409" s="17"/>
      <c r="DJ409" s="17"/>
      <c r="DK409" s="17"/>
      <c r="DL409" s="17"/>
      <c r="DM409" s="17"/>
      <c r="DN409" s="17"/>
      <c r="DO409" s="17"/>
      <c r="DP409" s="17"/>
      <c r="DQ409" s="17"/>
      <c r="DR409" s="17"/>
      <c r="DS409" s="17"/>
      <c r="DT409" s="17"/>
      <c r="DU409" s="17"/>
      <c r="DV409" s="17"/>
      <c r="DW409" s="17"/>
      <c r="DX409" s="17"/>
      <c r="DY409" s="17"/>
      <c r="DZ409" s="17"/>
      <c r="EA409" s="17"/>
      <c r="EB409" s="17"/>
      <c r="EC409" s="17"/>
      <c r="ED409" s="17"/>
      <c r="EE409" s="17"/>
      <c r="EF409" s="17"/>
      <c r="EG409" s="17"/>
      <c r="EH409" s="17"/>
      <c r="EI409" s="17"/>
      <c r="EJ409" s="17"/>
      <c r="EK409" s="17"/>
      <c r="EL409" s="17"/>
      <c r="EM409" s="17"/>
      <c r="EN409" s="17"/>
      <c r="EO409" s="17"/>
      <c r="EP409" s="17"/>
      <c r="EQ409" s="17"/>
      <c r="ER409" s="17"/>
      <c r="ES409" s="17"/>
      <c r="ET409" s="17"/>
      <c r="EU409" s="17"/>
      <c r="EV409" s="17"/>
      <c r="EW409" s="17"/>
      <c r="EX409" s="17"/>
      <c r="EY409" s="17"/>
      <c r="EZ409" s="17"/>
      <c r="FA409" s="17"/>
      <c r="FB409" s="17"/>
      <c r="FC409" s="17"/>
      <c r="FD409" s="17"/>
      <c r="FE409" s="17"/>
      <c r="FF409" s="17"/>
      <c r="FG409" s="17"/>
      <c r="FH409" s="17"/>
      <c r="FI409" s="17"/>
      <c r="FJ409" s="17"/>
      <c r="FK409" s="17"/>
      <c r="FL409" s="17"/>
      <c r="FM409" s="17"/>
      <c r="FN409" s="17"/>
      <c r="FO409" s="17"/>
      <c r="FP409" s="17"/>
      <c r="FQ409" s="17"/>
      <c r="FR409" s="17"/>
      <c r="FS409" s="17"/>
      <c r="FT409" s="17"/>
      <c r="FU409" s="17"/>
      <c r="FV409" s="17"/>
      <c r="FW409" s="17"/>
      <c r="FX409" s="17"/>
      <c r="FY409" s="17"/>
      <c r="FZ409" s="17"/>
      <c r="GA409" s="17"/>
      <c r="GB409" s="17"/>
      <c r="GC409" s="17"/>
      <c r="GD409" s="17"/>
      <c r="GE409" s="17"/>
      <c r="GF409" s="17"/>
      <c r="GG409" s="17"/>
      <c r="GH409" s="17"/>
      <c r="GI409" s="17"/>
      <c r="GJ409" s="17"/>
      <c r="GK409" s="17"/>
      <c r="GL409" s="17"/>
      <c r="GM409" s="17"/>
      <c r="GN409" s="17"/>
      <c r="GO409" s="17"/>
      <c r="GP409" s="17"/>
      <c r="GQ409" s="17"/>
      <c r="GR409" s="17"/>
      <c r="GS409" s="17"/>
      <c r="GT409" s="17"/>
      <c r="GU409" s="17"/>
      <c r="GV409" s="17"/>
      <c r="GW409" s="17"/>
      <c r="GX409" s="17"/>
      <c r="GY409" s="17"/>
      <c r="GZ409" s="17"/>
      <c r="HA409" s="17"/>
    </row>
    <row r="410" spans="1:209" x14ac:dyDescent="0.25">
      <c r="A410" s="37">
        <v>43361</v>
      </c>
      <c r="B410" s="199">
        <v>385</v>
      </c>
      <c r="C410" s="24">
        <v>969</v>
      </c>
      <c r="D410" s="24">
        <v>1348</v>
      </c>
      <c r="E410" s="22" t="s">
        <v>1851</v>
      </c>
      <c r="F410" s="16"/>
      <c r="G410" s="22" t="s">
        <v>1138</v>
      </c>
      <c r="H410" s="17"/>
      <c r="I410" s="35">
        <v>12150000</v>
      </c>
      <c r="J410" s="35">
        <v>0</v>
      </c>
      <c r="K410" s="35">
        <f t="shared" si="4"/>
        <v>12150000</v>
      </c>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c r="CA410" s="17"/>
      <c r="CB410" s="17"/>
      <c r="CC410" s="17"/>
      <c r="CD410" s="17"/>
      <c r="CE410" s="17"/>
      <c r="CF410" s="17"/>
      <c r="CG410" s="17"/>
      <c r="CH410" s="17"/>
      <c r="CI410" s="17"/>
      <c r="CJ410" s="17"/>
      <c r="CK410" s="17"/>
      <c r="CL410" s="17"/>
      <c r="CM410" s="17"/>
      <c r="CN410" s="17"/>
      <c r="CO410" s="17"/>
      <c r="CP410" s="17"/>
      <c r="CQ410" s="17"/>
      <c r="CR410" s="17"/>
      <c r="CS410" s="17"/>
      <c r="CT410" s="17"/>
      <c r="CU410" s="17"/>
      <c r="CV410" s="17"/>
      <c r="CW410" s="17"/>
      <c r="CX410" s="17"/>
      <c r="CY410" s="17"/>
      <c r="CZ410" s="17"/>
      <c r="DA410" s="17"/>
      <c r="DB410" s="17"/>
      <c r="DC410" s="17"/>
      <c r="DD410" s="17"/>
      <c r="DE410" s="17"/>
      <c r="DF410" s="17"/>
      <c r="DG410" s="17"/>
      <c r="DH410" s="17"/>
      <c r="DI410" s="17"/>
      <c r="DJ410" s="17"/>
      <c r="DK410" s="17"/>
      <c r="DL410" s="17"/>
      <c r="DM410" s="17"/>
      <c r="DN410" s="17"/>
      <c r="DO410" s="17"/>
      <c r="DP410" s="17"/>
      <c r="DQ410" s="17"/>
      <c r="DR410" s="17"/>
      <c r="DS410" s="17"/>
      <c r="DT410" s="17"/>
      <c r="DU410" s="17"/>
      <c r="DV410" s="17"/>
      <c r="DW410" s="17"/>
      <c r="DX410" s="17"/>
      <c r="DY410" s="17"/>
      <c r="DZ410" s="17"/>
      <c r="EA410" s="17"/>
      <c r="EB410" s="17"/>
      <c r="EC410" s="17"/>
      <c r="ED410" s="17"/>
      <c r="EE410" s="17"/>
      <c r="EF410" s="17"/>
      <c r="EG410" s="17"/>
      <c r="EH410" s="17"/>
      <c r="EI410" s="17"/>
      <c r="EJ410" s="17"/>
      <c r="EK410" s="17"/>
      <c r="EL410" s="17"/>
      <c r="EM410" s="17"/>
      <c r="EN410" s="17"/>
      <c r="EO410" s="17"/>
      <c r="EP410" s="17"/>
      <c r="EQ410" s="17"/>
      <c r="ER410" s="17"/>
      <c r="ES410" s="17"/>
      <c r="ET410" s="17"/>
      <c r="EU410" s="17"/>
      <c r="EV410" s="17"/>
      <c r="EW410" s="17"/>
      <c r="EX410" s="17"/>
      <c r="EY410" s="17"/>
      <c r="EZ410" s="17"/>
      <c r="FA410" s="17"/>
      <c r="FB410" s="17"/>
      <c r="FC410" s="17"/>
      <c r="FD410" s="17"/>
      <c r="FE410" s="17"/>
      <c r="FF410" s="17"/>
      <c r="FG410" s="17"/>
      <c r="FH410" s="17"/>
      <c r="FI410" s="17"/>
      <c r="FJ410" s="17"/>
      <c r="FK410" s="17"/>
      <c r="FL410" s="17"/>
      <c r="FM410" s="17"/>
      <c r="FN410" s="17"/>
      <c r="FO410" s="17"/>
      <c r="FP410" s="17"/>
      <c r="FQ410" s="17"/>
      <c r="FR410" s="17"/>
      <c r="FS410" s="17"/>
      <c r="FT410" s="17"/>
      <c r="FU410" s="17"/>
      <c r="FV410" s="17"/>
      <c r="FW410" s="17"/>
      <c r="FX410" s="17"/>
      <c r="FY410" s="17"/>
      <c r="FZ410" s="17"/>
      <c r="GA410" s="17"/>
      <c r="GB410" s="17"/>
      <c r="GC410" s="17"/>
      <c r="GD410" s="17"/>
      <c r="GE410" s="17"/>
      <c r="GF410" s="17"/>
      <c r="GG410" s="17"/>
      <c r="GH410" s="17"/>
      <c r="GI410" s="17"/>
      <c r="GJ410" s="17"/>
      <c r="GK410" s="17"/>
      <c r="GL410" s="17"/>
      <c r="GM410" s="17"/>
      <c r="GN410" s="17"/>
      <c r="GO410" s="17"/>
      <c r="GP410" s="17"/>
      <c r="GQ410" s="17"/>
      <c r="GR410" s="17"/>
      <c r="GS410" s="17"/>
      <c r="GT410" s="17"/>
      <c r="GU410" s="17"/>
      <c r="GV410" s="17"/>
      <c r="GW410" s="17"/>
      <c r="GX410" s="17"/>
      <c r="GY410" s="17"/>
      <c r="GZ410" s="17"/>
      <c r="HA410" s="17"/>
    </row>
    <row r="411" spans="1:209" x14ac:dyDescent="0.25">
      <c r="A411" s="37">
        <v>43361</v>
      </c>
      <c r="B411" s="199">
        <v>398</v>
      </c>
      <c r="C411" s="24">
        <v>1306</v>
      </c>
      <c r="D411" s="24">
        <v>1350</v>
      </c>
      <c r="E411" s="22" t="s">
        <v>2009</v>
      </c>
      <c r="F411" s="16"/>
      <c r="G411" s="22" t="s">
        <v>1083</v>
      </c>
      <c r="H411" s="17"/>
      <c r="I411" s="35">
        <v>13350000</v>
      </c>
      <c r="J411" s="35">
        <v>0</v>
      </c>
      <c r="K411" s="35">
        <f t="shared" si="4"/>
        <v>13350000</v>
      </c>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c r="CA411" s="17"/>
      <c r="CB411" s="17"/>
      <c r="CC411" s="17"/>
      <c r="CD411" s="17"/>
      <c r="CE411" s="17"/>
      <c r="CF411" s="17"/>
      <c r="CG411" s="17"/>
      <c r="CH411" s="17"/>
      <c r="CI411" s="17"/>
      <c r="CJ411" s="17"/>
      <c r="CK411" s="17"/>
      <c r="CL411" s="17"/>
      <c r="CM411" s="17"/>
      <c r="CN411" s="17"/>
      <c r="CO411" s="17"/>
      <c r="CP411" s="17"/>
      <c r="CQ411" s="17"/>
      <c r="CR411" s="17"/>
      <c r="CS411" s="17"/>
      <c r="CT411" s="17"/>
      <c r="CU411" s="17"/>
      <c r="CV411" s="17"/>
      <c r="CW411" s="17"/>
      <c r="CX411" s="17"/>
      <c r="CY411" s="17"/>
      <c r="CZ411" s="17"/>
      <c r="DA411" s="17"/>
      <c r="DB411" s="17"/>
      <c r="DC411" s="17"/>
      <c r="DD411" s="17"/>
      <c r="DE411" s="17"/>
      <c r="DF411" s="17"/>
      <c r="DG411" s="17"/>
      <c r="DH411" s="17"/>
      <c r="DI411" s="17"/>
      <c r="DJ411" s="17"/>
      <c r="DK411" s="17"/>
      <c r="DL411" s="17"/>
      <c r="DM411" s="17"/>
      <c r="DN411" s="17"/>
      <c r="DO411" s="17"/>
      <c r="DP411" s="17"/>
      <c r="DQ411" s="17"/>
      <c r="DR411" s="17"/>
      <c r="DS411" s="17"/>
      <c r="DT411" s="17"/>
      <c r="DU411" s="17"/>
      <c r="DV411" s="17"/>
      <c r="DW411" s="17"/>
      <c r="DX411" s="17"/>
      <c r="DY411" s="17"/>
      <c r="DZ411" s="17"/>
      <c r="EA411" s="17"/>
      <c r="EB411" s="17"/>
      <c r="EC411" s="17"/>
      <c r="ED411" s="17"/>
      <c r="EE411" s="17"/>
      <c r="EF411" s="17"/>
      <c r="EG411" s="17"/>
      <c r="EH411" s="17"/>
      <c r="EI411" s="17"/>
      <c r="EJ411" s="17"/>
      <c r="EK411" s="17"/>
      <c r="EL411" s="17"/>
      <c r="EM411" s="17"/>
      <c r="EN411" s="17"/>
      <c r="EO411" s="17"/>
      <c r="EP411" s="17"/>
      <c r="EQ411" s="17"/>
      <c r="ER411" s="17"/>
      <c r="ES411" s="17"/>
      <c r="ET411" s="17"/>
      <c r="EU411" s="17"/>
      <c r="EV411" s="17"/>
      <c r="EW411" s="17"/>
      <c r="EX411" s="17"/>
      <c r="EY411" s="17"/>
      <c r="EZ411" s="17"/>
      <c r="FA411" s="17"/>
      <c r="FB411" s="17"/>
      <c r="FC411" s="17"/>
      <c r="FD411" s="17"/>
      <c r="FE411" s="17"/>
      <c r="FF411" s="17"/>
      <c r="FG411" s="17"/>
      <c r="FH411" s="17"/>
      <c r="FI411" s="17"/>
      <c r="FJ411" s="17"/>
      <c r="FK411" s="17"/>
      <c r="FL411" s="17"/>
      <c r="FM411" s="17"/>
      <c r="FN411" s="17"/>
      <c r="FO411" s="17"/>
      <c r="FP411" s="17"/>
      <c r="FQ411" s="17"/>
      <c r="FR411" s="17"/>
      <c r="FS411" s="17"/>
      <c r="FT411" s="17"/>
      <c r="FU411" s="17"/>
      <c r="FV411" s="17"/>
      <c r="FW411" s="17"/>
      <c r="FX411" s="17"/>
      <c r="FY411" s="17"/>
      <c r="FZ411" s="17"/>
      <c r="GA411" s="17"/>
      <c r="GB411" s="17"/>
      <c r="GC411" s="17"/>
      <c r="GD411" s="17"/>
      <c r="GE411" s="17"/>
      <c r="GF411" s="17"/>
      <c r="GG411" s="17"/>
      <c r="GH411" s="17"/>
      <c r="GI411" s="17"/>
      <c r="GJ411" s="17"/>
      <c r="GK411" s="17"/>
      <c r="GL411" s="17"/>
      <c r="GM411" s="17"/>
      <c r="GN411" s="17"/>
      <c r="GO411" s="17"/>
      <c r="GP411" s="17"/>
      <c r="GQ411" s="17"/>
      <c r="GR411" s="17"/>
      <c r="GS411" s="17"/>
      <c r="GT411" s="17"/>
      <c r="GU411" s="17"/>
      <c r="GV411" s="17"/>
      <c r="GW411" s="17"/>
      <c r="GX411" s="17"/>
      <c r="GY411" s="17"/>
      <c r="GZ411" s="17"/>
      <c r="HA411" s="17"/>
    </row>
    <row r="412" spans="1:209" x14ac:dyDescent="0.25">
      <c r="A412" s="37">
        <v>43361</v>
      </c>
      <c r="B412" s="199">
        <v>723</v>
      </c>
      <c r="C412" s="24">
        <v>1295</v>
      </c>
      <c r="D412" s="24">
        <v>1351</v>
      </c>
      <c r="E412" s="22" t="s">
        <v>2010</v>
      </c>
      <c r="F412" s="16"/>
      <c r="G412" s="22" t="s">
        <v>450</v>
      </c>
      <c r="H412" s="17"/>
      <c r="I412" s="35">
        <v>26000000</v>
      </c>
      <c r="J412" s="35">
        <v>0</v>
      </c>
      <c r="K412" s="35">
        <f t="shared" si="4"/>
        <v>26000000</v>
      </c>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c r="CA412" s="17"/>
      <c r="CB412" s="17"/>
      <c r="CC412" s="17"/>
      <c r="CD412" s="17"/>
      <c r="CE412" s="17"/>
      <c r="CF412" s="17"/>
      <c r="CG412" s="17"/>
      <c r="CH412" s="17"/>
      <c r="CI412" s="17"/>
      <c r="CJ412" s="17"/>
      <c r="CK412" s="17"/>
      <c r="CL412" s="17"/>
      <c r="CM412" s="17"/>
      <c r="CN412" s="17"/>
      <c r="CO412" s="17"/>
      <c r="CP412" s="17"/>
      <c r="CQ412" s="17"/>
      <c r="CR412" s="17"/>
      <c r="CS412" s="17"/>
      <c r="CT412" s="17"/>
      <c r="CU412" s="17"/>
      <c r="CV412" s="17"/>
      <c r="CW412" s="17"/>
      <c r="CX412" s="17"/>
      <c r="CY412" s="17"/>
      <c r="CZ412" s="17"/>
      <c r="DA412" s="17"/>
      <c r="DB412" s="17"/>
      <c r="DC412" s="17"/>
      <c r="DD412" s="17"/>
      <c r="DE412" s="17"/>
      <c r="DF412" s="17"/>
      <c r="DG412" s="17"/>
      <c r="DH412" s="17"/>
      <c r="DI412" s="17"/>
      <c r="DJ412" s="17"/>
      <c r="DK412" s="17"/>
      <c r="DL412" s="17"/>
      <c r="DM412" s="17"/>
      <c r="DN412" s="17"/>
      <c r="DO412" s="17"/>
      <c r="DP412" s="17"/>
      <c r="DQ412" s="17"/>
      <c r="DR412" s="17"/>
      <c r="DS412" s="17"/>
      <c r="DT412" s="17"/>
      <c r="DU412" s="17"/>
      <c r="DV412" s="17"/>
      <c r="DW412" s="17"/>
      <c r="DX412" s="17"/>
      <c r="DY412" s="17"/>
      <c r="DZ412" s="17"/>
      <c r="EA412" s="17"/>
      <c r="EB412" s="17"/>
      <c r="EC412" s="17"/>
      <c r="ED412" s="17"/>
      <c r="EE412" s="17"/>
      <c r="EF412" s="17"/>
      <c r="EG412" s="17"/>
      <c r="EH412" s="17"/>
      <c r="EI412" s="17"/>
      <c r="EJ412" s="17"/>
      <c r="EK412" s="17"/>
      <c r="EL412" s="17"/>
      <c r="EM412" s="17"/>
      <c r="EN412" s="17"/>
      <c r="EO412" s="17"/>
      <c r="EP412" s="17"/>
      <c r="EQ412" s="17"/>
      <c r="ER412" s="17"/>
      <c r="ES412" s="17"/>
      <c r="ET412" s="17"/>
      <c r="EU412" s="17"/>
      <c r="EV412" s="17"/>
      <c r="EW412" s="17"/>
      <c r="EX412" s="17"/>
      <c r="EY412" s="17"/>
      <c r="EZ412" s="17"/>
      <c r="FA412" s="17"/>
      <c r="FB412" s="17"/>
      <c r="FC412" s="17"/>
      <c r="FD412" s="17"/>
      <c r="FE412" s="17"/>
      <c r="FF412" s="17"/>
      <c r="FG412" s="17"/>
      <c r="FH412" s="17"/>
      <c r="FI412" s="17"/>
      <c r="FJ412" s="17"/>
      <c r="FK412" s="17"/>
      <c r="FL412" s="17"/>
      <c r="FM412" s="17"/>
      <c r="FN412" s="17"/>
      <c r="FO412" s="17"/>
      <c r="FP412" s="17"/>
      <c r="FQ412" s="17"/>
      <c r="FR412" s="17"/>
      <c r="FS412" s="17"/>
      <c r="FT412" s="17"/>
      <c r="FU412" s="17"/>
      <c r="FV412" s="17"/>
      <c r="FW412" s="17"/>
      <c r="FX412" s="17"/>
      <c r="FY412" s="17"/>
      <c r="FZ412" s="17"/>
      <c r="GA412" s="17"/>
      <c r="GB412" s="17"/>
      <c r="GC412" s="17"/>
      <c r="GD412" s="17"/>
      <c r="GE412" s="17"/>
      <c r="GF412" s="17"/>
      <c r="GG412" s="17"/>
      <c r="GH412" s="17"/>
      <c r="GI412" s="17"/>
      <c r="GJ412" s="17"/>
      <c r="GK412" s="17"/>
      <c r="GL412" s="17"/>
      <c r="GM412" s="17"/>
      <c r="GN412" s="17"/>
      <c r="GO412" s="17"/>
      <c r="GP412" s="17"/>
      <c r="GQ412" s="17"/>
      <c r="GR412" s="17"/>
      <c r="GS412" s="17"/>
      <c r="GT412" s="17"/>
      <c r="GU412" s="17"/>
      <c r="GV412" s="17"/>
      <c r="GW412" s="17"/>
      <c r="GX412" s="17"/>
      <c r="GY412" s="17"/>
      <c r="GZ412" s="17"/>
      <c r="HA412" s="17"/>
    </row>
    <row r="413" spans="1:209" x14ac:dyDescent="0.25">
      <c r="A413" s="37">
        <v>43361</v>
      </c>
      <c r="B413" s="199">
        <v>392</v>
      </c>
      <c r="C413" s="24">
        <v>959</v>
      </c>
      <c r="D413" s="24">
        <v>1356</v>
      </c>
      <c r="E413" s="22" t="s">
        <v>1848</v>
      </c>
      <c r="F413" s="16"/>
      <c r="G413" s="22" t="s">
        <v>1094</v>
      </c>
      <c r="H413" s="17"/>
      <c r="I413" s="35">
        <v>13350000</v>
      </c>
      <c r="J413" s="35">
        <v>0</v>
      </c>
      <c r="K413" s="35">
        <f t="shared" si="4"/>
        <v>13350000</v>
      </c>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c r="CA413" s="17"/>
      <c r="CB413" s="17"/>
      <c r="CC413" s="17"/>
      <c r="CD413" s="17"/>
      <c r="CE413" s="17"/>
      <c r="CF413" s="17"/>
      <c r="CG413" s="17"/>
      <c r="CH413" s="17"/>
      <c r="CI413" s="17"/>
      <c r="CJ413" s="17"/>
      <c r="CK413" s="17"/>
      <c r="CL413" s="17"/>
      <c r="CM413" s="17"/>
      <c r="CN413" s="17"/>
      <c r="CO413" s="17"/>
      <c r="CP413" s="17"/>
      <c r="CQ413" s="17"/>
      <c r="CR413" s="17"/>
      <c r="CS413" s="17"/>
      <c r="CT413" s="17"/>
      <c r="CU413" s="17"/>
      <c r="CV413" s="17"/>
      <c r="CW413" s="17"/>
      <c r="CX413" s="17"/>
      <c r="CY413" s="17"/>
      <c r="CZ413" s="17"/>
      <c r="DA413" s="17"/>
      <c r="DB413" s="17"/>
      <c r="DC413" s="17"/>
      <c r="DD413" s="17"/>
      <c r="DE413" s="17"/>
      <c r="DF413" s="17"/>
      <c r="DG413" s="17"/>
      <c r="DH413" s="17"/>
      <c r="DI413" s="17"/>
      <c r="DJ413" s="17"/>
      <c r="DK413" s="17"/>
      <c r="DL413" s="17"/>
      <c r="DM413" s="17"/>
      <c r="DN413" s="17"/>
      <c r="DO413" s="17"/>
      <c r="DP413" s="17"/>
      <c r="DQ413" s="17"/>
      <c r="DR413" s="17"/>
      <c r="DS413" s="17"/>
      <c r="DT413" s="17"/>
      <c r="DU413" s="17"/>
      <c r="DV413" s="17"/>
      <c r="DW413" s="17"/>
      <c r="DX413" s="17"/>
      <c r="DY413" s="17"/>
      <c r="DZ413" s="17"/>
      <c r="EA413" s="17"/>
      <c r="EB413" s="17"/>
      <c r="EC413" s="17"/>
      <c r="ED413" s="17"/>
      <c r="EE413" s="17"/>
      <c r="EF413" s="17"/>
      <c r="EG413" s="17"/>
      <c r="EH413" s="17"/>
      <c r="EI413" s="17"/>
      <c r="EJ413" s="17"/>
      <c r="EK413" s="17"/>
      <c r="EL413" s="17"/>
      <c r="EM413" s="17"/>
      <c r="EN413" s="17"/>
      <c r="EO413" s="17"/>
      <c r="EP413" s="17"/>
      <c r="EQ413" s="17"/>
      <c r="ER413" s="17"/>
      <c r="ES413" s="17"/>
      <c r="ET413" s="17"/>
      <c r="EU413" s="17"/>
      <c r="EV413" s="17"/>
      <c r="EW413" s="17"/>
      <c r="EX413" s="17"/>
      <c r="EY413" s="17"/>
      <c r="EZ413" s="17"/>
      <c r="FA413" s="17"/>
      <c r="FB413" s="17"/>
      <c r="FC413" s="17"/>
      <c r="FD413" s="17"/>
      <c r="FE413" s="17"/>
      <c r="FF413" s="17"/>
      <c r="FG413" s="17"/>
      <c r="FH413" s="17"/>
      <c r="FI413" s="17"/>
      <c r="FJ413" s="17"/>
      <c r="FK413" s="17"/>
      <c r="FL413" s="17"/>
      <c r="FM413" s="17"/>
      <c r="FN413" s="17"/>
      <c r="FO413" s="17"/>
      <c r="FP413" s="17"/>
      <c r="FQ413" s="17"/>
      <c r="FR413" s="17"/>
      <c r="FS413" s="17"/>
      <c r="FT413" s="17"/>
      <c r="FU413" s="17"/>
      <c r="FV413" s="17"/>
      <c r="FW413" s="17"/>
      <c r="FX413" s="17"/>
      <c r="FY413" s="17"/>
      <c r="FZ413" s="17"/>
      <c r="GA413" s="17"/>
      <c r="GB413" s="17"/>
      <c r="GC413" s="17"/>
      <c r="GD413" s="17"/>
      <c r="GE413" s="17"/>
      <c r="GF413" s="17"/>
      <c r="GG413" s="17"/>
      <c r="GH413" s="17"/>
      <c r="GI413" s="17"/>
      <c r="GJ413" s="17"/>
      <c r="GK413" s="17"/>
      <c r="GL413" s="17"/>
      <c r="GM413" s="17"/>
      <c r="GN413" s="17"/>
      <c r="GO413" s="17"/>
      <c r="GP413" s="17"/>
      <c r="GQ413" s="17"/>
      <c r="GR413" s="17"/>
      <c r="GS413" s="17"/>
      <c r="GT413" s="17"/>
      <c r="GU413" s="17"/>
      <c r="GV413" s="17"/>
      <c r="GW413" s="17"/>
      <c r="GX413" s="17"/>
      <c r="GY413" s="17"/>
      <c r="GZ413" s="17"/>
      <c r="HA413" s="17"/>
    </row>
    <row r="414" spans="1:209" x14ac:dyDescent="0.25">
      <c r="A414" s="37">
        <v>43361</v>
      </c>
      <c r="B414" s="199">
        <v>391</v>
      </c>
      <c r="C414" s="24">
        <v>1039</v>
      </c>
      <c r="D414" s="24">
        <v>1362</v>
      </c>
      <c r="E414" s="22" t="s">
        <v>1859</v>
      </c>
      <c r="F414" s="16"/>
      <c r="G414" s="22" t="s">
        <v>1099</v>
      </c>
      <c r="H414" s="17"/>
      <c r="I414" s="35">
        <v>13200000</v>
      </c>
      <c r="J414" s="35">
        <v>0</v>
      </c>
      <c r="K414" s="35">
        <f t="shared" si="4"/>
        <v>13200000</v>
      </c>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c r="CA414" s="17"/>
      <c r="CB414" s="17"/>
      <c r="CC414" s="17"/>
      <c r="CD414" s="17"/>
      <c r="CE414" s="17"/>
      <c r="CF414" s="17"/>
      <c r="CG414" s="17"/>
      <c r="CH414" s="17"/>
      <c r="CI414" s="17"/>
      <c r="CJ414" s="17"/>
      <c r="CK414" s="17"/>
      <c r="CL414" s="17"/>
      <c r="CM414" s="17"/>
      <c r="CN414" s="17"/>
      <c r="CO414" s="17"/>
      <c r="CP414" s="17"/>
      <c r="CQ414" s="17"/>
      <c r="CR414" s="17"/>
      <c r="CS414" s="17"/>
      <c r="CT414" s="17"/>
      <c r="CU414" s="17"/>
      <c r="CV414" s="17"/>
      <c r="CW414" s="17"/>
      <c r="CX414" s="17"/>
      <c r="CY414" s="17"/>
      <c r="CZ414" s="17"/>
      <c r="DA414" s="17"/>
      <c r="DB414" s="17"/>
      <c r="DC414" s="17"/>
      <c r="DD414" s="17"/>
      <c r="DE414" s="17"/>
      <c r="DF414" s="17"/>
      <c r="DG414" s="17"/>
      <c r="DH414" s="17"/>
      <c r="DI414" s="17"/>
      <c r="DJ414" s="17"/>
      <c r="DK414" s="17"/>
      <c r="DL414" s="17"/>
      <c r="DM414" s="17"/>
      <c r="DN414" s="17"/>
      <c r="DO414" s="17"/>
      <c r="DP414" s="17"/>
      <c r="DQ414" s="17"/>
      <c r="DR414" s="17"/>
      <c r="DS414" s="17"/>
      <c r="DT414" s="17"/>
      <c r="DU414" s="17"/>
      <c r="DV414" s="17"/>
      <c r="DW414" s="17"/>
      <c r="DX414" s="17"/>
      <c r="DY414" s="17"/>
      <c r="DZ414" s="17"/>
      <c r="EA414" s="17"/>
      <c r="EB414" s="17"/>
      <c r="EC414" s="17"/>
      <c r="ED414" s="17"/>
      <c r="EE414" s="17"/>
      <c r="EF414" s="17"/>
      <c r="EG414" s="17"/>
      <c r="EH414" s="17"/>
      <c r="EI414" s="17"/>
      <c r="EJ414" s="17"/>
      <c r="EK414" s="17"/>
      <c r="EL414" s="17"/>
      <c r="EM414" s="17"/>
      <c r="EN414" s="17"/>
      <c r="EO414" s="17"/>
      <c r="EP414" s="17"/>
      <c r="EQ414" s="17"/>
      <c r="ER414" s="17"/>
      <c r="ES414" s="17"/>
      <c r="ET414" s="17"/>
      <c r="EU414" s="17"/>
      <c r="EV414" s="17"/>
      <c r="EW414" s="17"/>
      <c r="EX414" s="17"/>
      <c r="EY414" s="17"/>
      <c r="EZ414" s="17"/>
      <c r="FA414" s="17"/>
      <c r="FB414" s="17"/>
      <c r="FC414" s="17"/>
      <c r="FD414" s="17"/>
      <c r="FE414" s="17"/>
      <c r="FF414" s="17"/>
      <c r="FG414" s="17"/>
      <c r="FH414" s="17"/>
      <c r="FI414" s="17"/>
      <c r="FJ414" s="17"/>
      <c r="FK414" s="17"/>
      <c r="FL414" s="17"/>
      <c r="FM414" s="17"/>
      <c r="FN414" s="17"/>
      <c r="FO414" s="17"/>
      <c r="FP414" s="17"/>
      <c r="FQ414" s="17"/>
      <c r="FR414" s="17"/>
      <c r="FS414" s="17"/>
      <c r="FT414" s="17"/>
      <c r="FU414" s="17"/>
      <c r="FV414" s="17"/>
      <c r="FW414" s="17"/>
      <c r="FX414" s="17"/>
      <c r="FY414" s="17"/>
      <c r="FZ414" s="17"/>
      <c r="GA414" s="17"/>
      <c r="GB414" s="17"/>
      <c r="GC414" s="17"/>
      <c r="GD414" s="17"/>
      <c r="GE414" s="17"/>
      <c r="GF414" s="17"/>
      <c r="GG414" s="17"/>
      <c r="GH414" s="17"/>
      <c r="GI414" s="17"/>
      <c r="GJ414" s="17"/>
      <c r="GK414" s="17"/>
      <c r="GL414" s="17"/>
      <c r="GM414" s="17"/>
      <c r="GN414" s="17"/>
      <c r="GO414" s="17"/>
      <c r="GP414" s="17"/>
      <c r="GQ414" s="17"/>
      <c r="GR414" s="17"/>
      <c r="GS414" s="17"/>
      <c r="GT414" s="17"/>
      <c r="GU414" s="17"/>
      <c r="GV414" s="17"/>
      <c r="GW414" s="17"/>
      <c r="GX414" s="17"/>
      <c r="GY414" s="17"/>
      <c r="GZ414" s="17"/>
      <c r="HA414" s="17"/>
    </row>
    <row r="415" spans="1:209" x14ac:dyDescent="0.25">
      <c r="A415" s="37">
        <v>43361</v>
      </c>
      <c r="B415" s="199">
        <v>310</v>
      </c>
      <c r="C415" s="24">
        <v>1201</v>
      </c>
      <c r="D415" s="24">
        <v>1363</v>
      </c>
      <c r="E415" s="22" t="s">
        <v>1897</v>
      </c>
      <c r="F415" s="16"/>
      <c r="G415" s="22" t="s">
        <v>1058</v>
      </c>
      <c r="H415" s="17"/>
      <c r="I415" s="35">
        <v>15496900</v>
      </c>
      <c r="J415" s="35">
        <v>0</v>
      </c>
      <c r="K415" s="35">
        <f t="shared" si="4"/>
        <v>15496900</v>
      </c>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c r="CA415" s="17"/>
      <c r="CB415" s="17"/>
      <c r="CC415" s="17"/>
      <c r="CD415" s="17"/>
      <c r="CE415" s="17"/>
      <c r="CF415" s="17"/>
      <c r="CG415" s="17"/>
      <c r="CH415" s="17"/>
      <c r="CI415" s="17"/>
      <c r="CJ415" s="17"/>
      <c r="CK415" s="17"/>
      <c r="CL415" s="17"/>
      <c r="CM415" s="17"/>
      <c r="CN415" s="17"/>
      <c r="CO415" s="17"/>
      <c r="CP415" s="17"/>
      <c r="CQ415" s="17"/>
      <c r="CR415" s="17"/>
      <c r="CS415" s="17"/>
      <c r="CT415" s="17"/>
      <c r="CU415" s="17"/>
      <c r="CV415" s="17"/>
      <c r="CW415" s="17"/>
      <c r="CX415" s="17"/>
      <c r="CY415" s="17"/>
      <c r="CZ415" s="17"/>
      <c r="DA415" s="17"/>
      <c r="DB415" s="17"/>
      <c r="DC415" s="17"/>
      <c r="DD415" s="17"/>
      <c r="DE415" s="17"/>
      <c r="DF415" s="17"/>
      <c r="DG415" s="17"/>
      <c r="DH415" s="17"/>
      <c r="DI415" s="17"/>
      <c r="DJ415" s="17"/>
      <c r="DK415" s="17"/>
      <c r="DL415" s="17"/>
      <c r="DM415" s="17"/>
      <c r="DN415" s="17"/>
      <c r="DO415" s="17"/>
      <c r="DP415" s="17"/>
      <c r="DQ415" s="17"/>
      <c r="DR415" s="17"/>
      <c r="DS415" s="17"/>
      <c r="DT415" s="17"/>
      <c r="DU415" s="17"/>
      <c r="DV415" s="17"/>
      <c r="DW415" s="17"/>
      <c r="DX415" s="17"/>
      <c r="DY415" s="17"/>
      <c r="DZ415" s="17"/>
      <c r="EA415" s="17"/>
      <c r="EB415" s="17"/>
      <c r="EC415" s="17"/>
      <c r="ED415" s="17"/>
      <c r="EE415" s="17"/>
      <c r="EF415" s="17"/>
      <c r="EG415" s="17"/>
      <c r="EH415" s="17"/>
      <c r="EI415" s="17"/>
      <c r="EJ415" s="17"/>
      <c r="EK415" s="17"/>
      <c r="EL415" s="17"/>
      <c r="EM415" s="17"/>
      <c r="EN415" s="17"/>
      <c r="EO415" s="17"/>
      <c r="EP415" s="17"/>
      <c r="EQ415" s="17"/>
      <c r="ER415" s="17"/>
      <c r="ES415" s="17"/>
      <c r="ET415" s="17"/>
      <c r="EU415" s="17"/>
      <c r="EV415" s="17"/>
      <c r="EW415" s="17"/>
      <c r="EX415" s="17"/>
      <c r="EY415" s="17"/>
      <c r="EZ415" s="17"/>
      <c r="FA415" s="17"/>
      <c r="FB415" s="17"/>
      <c r="FC415" s="17"/>
      <c r="FD415" s="17"/>
      <c r="FE415" s="17"/>
      <c r="FF415" s="17"/>
      <c r="FG415" s="17"/>
      <c r="FH415" s="17"/>
      <c r="FI415" s="17"/>
      <c r="FJ415" s="17"/>
      <c r="FK415" s="17"/>
      <c r="FL415" s="17"/>
      <c r="FM415" s="17"/>
      <c r="FN415" s="17"/>
      <c r="FO415" s="17"/>
      <c r="FP415" s="17"/>
      <c r="FQ415" s="17"/>
      <c r="FR415" s="17"/>
      <c r="FS415" s="17"/>
      <c r="FT415" s="17"/>
      <c r="FU415" s="17"/>
      <c r="FV415" s="17"/>
      <c r="FW415" s="17"/>
      <c r="FX415" s="17"/>
      <c r="FY415" s="17"/>
      <c r="FZ415" s="17"/>
      <c r="GA415" s="17"/>
      <c r="GB415" s="17"/>
      <c r="GC415" s="17"/>
      <c r="GD415" s="17"/>
      <c r="GE415" s="17"/>
      <c r="GF415" s="17"/>
      <c r="GG415" s="17"/>
      <c r="GH415" s="17"/>
      <c r="GI415" s="17"/>
      <c r="GJ415" s="17"/>
      <c r="GK415" s="17"/>
      <c r="GL415" s="17"/>
      <c r="GM415" s="17"/>
      <c r="GN415" s="17"/>
      <c r="GO415" s="17"/>
      <c r="GP415" s="17"/>
      <c r="GQ415" s="17"/>
      <c r="GR415" s="17"/>
      <c r="GS415" s="17"/>
      <c r="GT415" s="17"/>
      <c r="GU415" s="17"/>
      <c r="GV415" s="17"/>
      <c r="GW415" s="17"/>
      <c r="GX415" s="17"/>
      <c r="GY415" s="17"/>
      <c r="GZ415" s="17"/>
      <c r="HA415" s="17"/>
    </row>
    <row r="416" spans="1:209" x14ac:dyDescent="0.25">
      <c r="A416" s="37">
        <v>43361</v>
      </c>
      <c r="B416" s="199">
        <v>443</v>
      </c>
      <c r="C416" s="24">
        <v>1277</v>
      </c>
      <c r="D416" s="24">
        <v>1366</v>
      </c>
      <c r="E416" s="22" t="s">
        <v>1917</v>
      </c>
      <c r="F416" s="16"/>
      <c r="G416" s="22" t="s">
        <v>1117</v>
      </c>
      <c r="H416" s="17"/>
      <c r="I416" s="35">
        <v>13200000</v>
      </c>
      <c r="J416" s="35">
        <v>0</v>
      </c>
      <c r="K416" s="35">
        <f t="shared" si="4"/>
        <v>13200000</v>
      </c>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17"/>
      <c r="EE416" s="17"/>
      <c r="EF416" s="17"/>
      <c r="EG416" s="17"/>
      <c r="EH416" s="17"/>
      <c r="EI416" s="17"/>
      <c r="EJ416" s="17"/>
      <c r="EK416" s="17"/>
      <c r="EL416" s="17"/>
      <c r="EM416" s="17"/>
      <c r="EN416" s="17"/>
      <c r="EO416" s="17"/>
      <c r="EP416" s="17"/>
      <c r="EQ416" s="17"/>
      <c r="ER416" s="17"/>
      <c r="ES416" s="17"/>
      <c r="ET416" s="17"/>
      <c r="EU416" s="17"/>
      <c r="EV416" s="17"/>
      <c r="EW416" s="17"/>
      <c r="EX416" s="17"/>
      <c r="EY416" s="17"/>
      <c r="EZ416" s="17"/>
      <c r="FA416" s="17"/>
      <c r="FB416" s="17"/>
      <c r="FC416" s="17"/>
      <c r="FD416" s="17"/>
      <c r="FE416" s="17"/>
      <c r="FF416" s="17"/>
      <c r="FG416" s="17"/>
      <c r="FH416" s="17"/>
      <c r="FI416" s="17"/>
      <c r="FJ416" s="17"/>
      <c r="FK416" s="17"/>
      <c r="FL416" s="17"/>
      <c r="FM416" s="17"/>
      <c r="FN416" s="17"/>
      <c r="FO416" s="17"/>
      <c r="FP416" s="17"/>
      <c r="FQ416" s="17"/>
      <c r="FR416" s="17"/>
      <c r="FS416" s="17"/>
      <c r="FT416" s="17"/>
      <c r="FU416" s="17"/>
      <c r="FV416" s="17"/>
      <c r="FW416" s="17"/>
      <c r="FX416" s="17"/>
      <c r="FY416" s="17"/>
      <c r="FZ416" s="17"/>
      <c r="GA416" s="17"/>
      <c r="GB416" s="17"/>
      <c r="GC416" s="17"/>
      <c r="GD416" s="17"/>
      <c r="GE416" s="17"/>
      <c r="GF416" s="17"/>
      <c r="GG416" s="17"/>
      <c r="GH416" s="17"/>
      <c r="GI416" s="17"/>
      <c r="GJ416" s="17"/>
      <c r="GK416" s="17"/>
      <c r="GL416" s="17"/>
      <c r="GM416" s="17"/>
      <c r="GN416" s="17"/>
      <c r="GO416" s="17"/>
      <c r="GP416" s="17"/>
      <c r="GQ416" s="17"/>
      <c r="GR416" s="17"/>
      <c r="GS416" s="17"/>
      <c r="GT416" s="17"/>
      <c r="GU416" s="17"/>
      <c r="GV416" s="17"/>
      <c r="GW416" s="17"/>
      <c r="GX416" s="17"/>
      <c r="GY416" s="17"/>
      <c r="GZ416" s="17"/>
      <c r="HA416" s="17"/>
    </row>
    <row r="417" spans="1:209" x14ac:dyDescent="0.25">
      <c r="A417" s="37">
        <v>43361</v>
      </c>
      <c r="B417" s="199">
        <v>444</v>
      </c>
      <c r="C417" s="24">
        <v>1278</v>
      </c>
      <c r="D417" s="24">
        <v>1367</v>
      </c>
      <c r="E417" s="22" t="s">
        <v>1918</v>
      </c>
      <c r="F417" s="16"/>
      <c r="G417" s="22" t="s">
        <v>1118</v>
      </c>
      <c r="H417" s="17"/>
      <c r="I417" s="35">
        <v>6645333</v>
      </c>
      <c r="J417" s="35">
        <v>0</v>
      </c>
      <c r="K417" s="35">
        <f t="shared" si="4"/>
        <v>6645333</v>
      </c>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c r="CA417" s="17"/>
      <c r="CB417" s="17"/>
      <c r="CC417" s="17"/>
      <c r="CD417" s="17"/>
      <c r="CE417" s="17"/>
      <c r="CF417" s="17"/>
      <c r="CG417" s="17"/>
      <c r="CH417" s="17"/>
      <c r="CI417" s="17"/>
      <c r="CJ417" s="17"/>
      <c r="CK417" s="17"/>
      <c r="CL417" s="17"/>
      <c r="CM417" s="17"/>
      <c r="CN417" s="17"/>
      <c r="CO417" s="17"/>
      <c r="CP417" s="17"/>
      <c r="CQ417" s="17"/>
      <c r="CR417" s="17"/>
      <c r="CS417" s="17"/>
      <c r="CT417" s="17"/>
      <c r="CU417" s="17"/>
      <c r="CV417" s="17"/>
      <c r="CW417" s="17"/>
      <c r="CX417" s="17"/>
      <c r="CY417" s="17"/>
      <c r="CZ417" s="17"/>
      <c r="DA417" s="17"/>
      <c r="DB417" s="17"/>
      <c r="DC417" s="17"/>
      <c r="DD417" s="17"/>
      <c r="DE417" s="17"/>
      <c r="DF417" s="17"/>
      <c r="DG417" s="17"/>
      <c r="DH417" s="17"/>
      <c r="DI417" s="17"/>
      <c r="DJ417" s="17"/>
      <c r="DK417" s="17"/>
      <c r="DL417" s="17"/>
      <c r="DM417" s="17"/>
      <c r="DN417" s="17"/>
      <c r="DO417" s="17"/>
      <c r="DP417" s="17"/>
      <c r="DQ417" s="17"/>
      <c r="DR417" s="17"/>
      <c r="DS417" s="17"/>
      <c r="DT417" s="17"/>
      <c r="DU417" s="17"/>
      <c r="DV417" s="17"/>
      <c r="DW417" s="17"/>
      <c r="DX417" s="17"/>
      <c r="DY417" s="17"/>
      <c r="DZ417" s="17"/>
      <c r="EA417" s="17"/>
      <c r="EB417" s="17"/>
      <c r="EC417" s="17"/>
      <c r="ED417" s="17"/>
      <c r="EE417" s="17"/>
      <c r="EF417" s="17"/>
      <c r="EG417" s="17"/>
      <c r="EH417" s="17"/>
      <c r="EI417" s="17"/>
      <c r="EJ417" s="17"/>
      <c r="EK417" s="17"/>
      <c r="EL417" s="17"/>
      <c r="EM417" s="17"/>
      <c r="EN417" s="17"/>
      <c r="EO417" s="17"/>
      <c r="EP417" s="17"/>
      <c r="EQ417" s="17"/>
      <c r="ER417" s="17"/>
      <c r="ES417" s="17"/>
      <c r="ET417" s="17"/>
      <c r="EU417" s="17"/>
      <c r="EV417" s="17"/>
      <c r="EW417" s="17"/>
      <c r="EX417" s="17"/>
      <c r="EY417" s="17"/>
      <c r="EZ417" s="17"/>
      <c r="FA417" s="17"/>
      <c r="FB417" s="17"/>
      <c r="FC417" s="17"/>
      <c r="FD417" s="17"/>
      <c r="FE417" s="17"/>
      <c r="FF417" s="17"/>
      <c r="FG417" s="17"/>
      <c r="FH417" s="17"/>
      <c r="FI417" s="17"/>
      <c r="FJ417" s="17"/>
      <c r="FK417" s="17"/>
      <c r="FL417" s="17"/>
      <c r="FM417" s="17"/>
      <c r="FN417" s="17"/>
      <c r="FO417" s="17"/>
      <c r="FP417" s="17"/>
      <c r="FQ417" s="17"/>
      <c r="FR417" s="17"/>
      <c r="FS417" s="17"/>
      <c r="FT417" s="17"/>
      <c r="FU417" s="17"/>
      <c r="FV417" s="17"/>
      <c r="FW417" s="17"/>
      <c r="FX417" s="17"/>
      <c r="FY417" s="17"/>
      <c r="FZ417" s="17"/>
      <c r="GA417" s="17"/>
      <c r="GB417" s="17"/>
      <c r="GC417" s="17"/>
      <c r="GD417" s="17"/>
      <c r="GE417" s="17"/>
      <c r="GF417" s="17"/>
      <c r="GG417" s="17"/>
      <c r="GH417" s="17"/>
      <c r="GI417" s="17"/>
      <c r="GJ417" s="17"/>
      <c r="GK417" s="17"/>
      <c r="GL417" s="17"/>
      <c r="GM417" s="17"/>
      <c r="GN417" s="17"/>
      <c r="GO417" s="17"/>
      <c r="GP417" s="17"/>
      <c r="GQ417" s="17"/>
      <c r="GR417" s="17"/>
      <c r="GS417" s="17"/>
      <c r="GT417" s="17"/>
      <c r="GU417" s="17"/>
      <c r="GV417" s="17"/>
      <c r="GW417" s="17"/>
      <c r="GX417" s="17"/>
      <c r="GY417" s="17"/>
      <c r="GZ417" s="17"/>
      <c r="HA417" s="17"/>
    </row>
    <row r="418" spans="1:209" x14ac:dyDescent="0.25">
      <c r="A418" s="37">
        <v>43361</v>
      </c>
      <c r="B418" s="199">
        <v>639</v>
      </c>
      <c r="C418" s="24">
        <v>1203</v>
      </c>
      <c r="D418" s="24">
        <v>1370</v>
      </c>
      <c r="E418" s="22" t="s">
        <v>1898</v>
      </c>
      <c r="F418" s="16"/>
      <c r="G418" s="22" t="s">
        <v>1207</v>
      </c>
      <c r="H418" s="17"/>
      <c r="I418" s="35">
        <v>13663933</v>
      </c>
      <c r="J418" s="35">
        <v>0</v>
      </c>
      <c r="K418" s="35">
        <f t="shared" si="4"/>
        <v>13663933</v>
      </c>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c r="CA418" s="17"/>
      <c r="CB418" s="17"/>
      <c r="CC418" s="17"/>
      <c r="CD418" s="17"/>
      <c r="CE418" s="17"/>
      <c r="CF418" s="17"/>
      <c r="CG418" s="17"/>
      <c r="CH418" s="17"/>
      <c r="CI418" s="17"/>
      <c r="CJ418" s="17"/>
      <c r="CK418" s="17"/>
      <c r="CL418" s="17"/>
      <c r="CM418" s="17"/>
      <c r="CN418" s="17"/>
      <c r="CO418" s="17"/>
      <c r="CP418" s="17"/>
      <c r="CQ418" s="17"/>
      <c r="CR418" s="17"/>
      <c r="CS418" s="17"/>
      <c r="CT418" s="17"/>
      <c r="CU418" s="17"/>
      <c r="CV418" s="17"/>
      <c r="CW418" s="17"/>
      <c r="CX418" s="17"/>
      <c r="CY418" s="17"/>
      <c r="CZ418" s="17"/>
      <c r="DA418" s="17"/>
      <c r="DB418" s="17"/>
      <c r="DC418" s="17"/>
      <c r="DD418" s="17"/>
      <c r="DE418" s="17"/>
      <c r="DF418" s="17"/>
      <c r="DG418" s="17"/>
      <c r="DH418" s="17"/>
      <c r="DI418" s="17"/>
      <c r="DJ418" s="17"/>
      <c r="DK418" s="17"/>
      <c r="DL418" s="17"/>
      <c r="DM418" s="17"/>
      <c r="DN418" s="17"/>
      <c r="DO418" s="17"/>
      <c r="DP418" s="17"/>
      <c r="DQ418" s="17"/>
      <c r="DR418" s="17"/>
      <c r="DS418" s="17"/>
      <c r="DT418" s="17"/>
      <c r="DU418" s="17"/>
      <c r="DV418" s="17"/>
      <c r="DW418" s="17"/>
      <c r="DX418" s="17"/>
      <c r="DY418" s="17"/>
      <c r="DZ418" s="17"/>
      <c r="EA418" s="17"/>
      <c r="EB418" s="17"/>
      <c r="EC418" s="17"/>
      <c r="ED418" s="17"/>
      <c r="EE418" s="17"/>
      <c r="EF418" s="17"/>
      <c r="EG418" s="17"/>
      <c r="EH418" s="17"/>
      <c r="EI418" s="17"/>
      <c r="EJ418" s="17"/>
      <c r="EK418" s="17"/>
      <c r="EL418" s="17"/>
      <c r="EM418" s="17"/>
      <c r="EN418" s="17"/>
      <c r="EO418" s="17"/>
      <c r="EP418" s="17"/>
      <c r="EQ418" s="17"/>
      <c r="ER418" s="17"/>
      <c r="ES418" s="17"/>
      <c r="ET418" s="17"/>
      <c r="EU418" s="17"/>
      <c r="EV418" s="17"/>
      <c r="EW418" s="17"/>
      <c r="EX418" s="17"/>
      <c r="EY418" s="17"/>
      <c r="EZ418" s="17"/>
      <c r="FA418" s="17"/>
      <c r="FB418" s="17"/>
      <c r="FC418" s="17"/>
      <c r="FD418" s="17"/>
      <c r="FE418" s="17"/>
      <c r="FF418" s="17"/>
      <c r="FG418" s="17"/>
      <c r="FH418" s="17"/>
      <c r="FI418" s="17"/>
      <c r="FJ418" s="17"/>
      <c r="FK418" s="17"/>
      <c r="FL418" s="17"/>
      <c r="FM418" s="17"/>
      <c r="FN418" s="17"/>
      <c r="FO418" s="17"/>
      <c r="FP418" s="17"/>
      <c r="FQ418" s="17"/>
      <c r="FR418" s="17"/>
      <c r="FS418" s="17"/>
      <c r="FT418" s="17"/>
      <c r="FU418" s="17"/>
      <c r="FV418" s="17"/>
      <c r="FW418" s="17"/>
      <c r="FX418" s="17"/>
      <c r="FY418" s="17"/>
      <c r="FZ418" s="17"/>
      <c r="GA418" s="17"/>
      <c r="GB418" s="17"/>
      <c r="GC418" s="17"/>
      <c r="GD418" s="17"/>
      <c r="GE418" s="17"/>
      <c r="GF418" s="17"/>
      <c r="GG418" s="17"/>
      <c r="GH418" s="17"/>
      <c r="GI418" s="17"/>
      <c r="GJ418" s="17"/>
      <c r="GK418" s="17"/>
      <c r="GL418" s="17"/>
      <c r="GM418" s="17"/>
      <c r="GN418" s="17"/>
      <c r="GO418" s="17"/>
      <c r="GP418" s="17"/>
      <c r="GQ418" s="17"/>
      <c r="GR418" s="17"/>
      <c r="GS418" s="17"/>
      <c r="GT418" s="17"/>
      <c r="GU418" s="17"/>
      <c r="GV418" s="17"/>
      <c r="GW418" s="17"/>
      <c r="GX418" s="17"/>
      <c r="GY418" s="17"/>
      <c r="GZ418" s="17"/>
      <c r="HA418" s="17"/>
    </row>
    <row r="419" spans="1:209" x14ac:dyDescent="0.25">
      <c r="A419" s="37">
        <v>43361</v>
      </c>
      <c r="B419" s="199">
        <v>610</v>
      </c>
      <c r="C419" s="24">
        <v>1273</v>
      </c>
      <c r="D419" s="24">
        <v>1372</v>
      </c>
      <c r="E419" s="22" t="s">
        <v>1916</v>
      </c>
      <c r="F419" s="16"/>
      <c r="G419" s="22" t="s">
        <v>1186</v>
      </c>
      <c r="H419" s="17"/>
      <c r="I419" s="35">
        <v>12757500</v>
      </c>
      <c r="J419" s="35">
        <v>0</v>
      </c>
      <c r="K419" s="35">
        <f t="shared" si="4"/>
        <v>12757500</v>
      </c>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c r="CA419" s="17"/>
      <c r="CB419" s="17"/>
      <c r="CC419" s="17"/>
      <c r="CD419" s="17"/>
      <c r="CE419" s="17"/>
      <c r="CF419" s="17"/>
      <c r="CG419" s="17"/>
      <c r="CH419" s="17"/>
      <c r="CI419" s="17"/>
      <c r="CJ419" s="17"/>
      <c r="CK419" s="17"/>
      <c r="CL419" s="17"/>
      <c r="CM419" s="17"/>
      <c r="CN419" s="17"/>
      <c r="CO419" s="17"/>
      <c r="CP419" s="17"/>
      <c r="CQ419" s="17"/>
      <c r="CR419" s="17"/>
      <c r="CS419" s="17"/>
      <c r="CT419" s="17"/>
      <c r="CU419" s="17"/>
      <c r="CV419" s="17"/>
      <c r="CW419" s="17"/>
      <c r="CX419" s="17"/>
      <c r="CY419" s="17"/>
      <c r="CZ419" s="17"/>
      <c r="DA419" s="17"/>
      <c r="DB419" s="17"/>
      <c r="DC419" s="17"/>
      <c r="DD419" s="17"/>
      <c r="DE419" s="17"/>
      <c r="DF419" s="17"/>
      <c r="DG419" s="17"/>
      <c r="DH419" s="17"/>
      <c r="DI419" s="17"/>
      <c r="DJ419" s="17"/>
      <c r="DK419" s="17"/>
      <c r="DL419" s="17"/>
      <c r="DM419" s="17"/>
      <c r="DN419" s="17"/>
      <c r="DO419" s="17"/>
      <c r="DP419" s="17"/>
      <c r="DQ419" s="17"/>
      <c r="DR419" s="17"/>
      <c r="DS419" s="17"/>
      <c r="DT419" s="17"/>
      <c r="DU419" s="17"/>
      <c r="DV419" s="17"/>
      <c r="DW419" s="17"/>
      <c r="DX419" s="17"/>
      <c r="DY419" s="17"/>
      <c r="DZ419" s="17"/>
      <c r="EA419" s="17"/>
      <c r="EB419" s="17"/>
      <c r="EC419" s="17"/>
      <c r="ED419" s="17"/>
      <c r="EE419" s="17"/>
      <c r="EF419" s="17"/>
      <c r="EG419" s="17"/>
      <c r="EH419" s="17"/>
      <c r="EI419" s="17"/>
      <c r="EJ419" s="17"/>
      <c r="EK419" s="17"/>
      <c r="EL419" s="17"/>
      <c r="EM419" s="17"/>
      <c r="EN419" s="17"/>
      <c r="EO419" s="17"/>
      <c r="EP419" s="17"/>
      <c r="EQ419" s="17"/>
      <c r="ER419" s="17"/>
      <c r="ES419" s="17"/>
      <c r="ET419" s="17"/>
      <c r="EU419" s="17"/>
      <c r="EV419" s="17"/>
      <c r="EW419" s="17"/>
      <c r="EX419" s="17"/>
      <c r="EY419" s="17"/>
      <c r="EZ419" s="17"/>
      <c r="FA419" s="17"/>
      <c r="FB419" s="17"/>
      <c r="FC419" s="17"/>
      <c r="FD419" s="17"/>
      <c r="FE419" s="17"/>
      <c r="FF419" s="17"/>
      <c r="FG419" s="17"/>
      <c r="FH419" s="17"/>
      <c r="FI419" s="17"/>
      <c r="FJ419" s="17"/>
      <c r="FK419" s="17"/>
      <c r="FL419" s="17"/>
      <c r="FM419" s="17"/>
      <c r="FN419" s="17"/>
      <c r="FO419" s="17"/>
      <c r="FP419" s="17"/>
      <c r="FQ419" s="17"/>
      <c r="FR419" s="17"/>
      <c r="FS419" s="17"/>
      <c r="FT419" s="17"/>
      <c r="FU419" s="17"/>
      <c r="FV419" s="17"/>
      <c r="FW419" s="17"/>
      <c r="FX419" s="17"/>
      <c r="FY419" s="17"/>
      <c r="FZ419" s="17"/>
      <c r="GA419" s="17"/>
      <c r="GB419" s="17"/>
      <c r="GC419" s="17"/>
      <c r="GD419" s="17"/>
      <c r="GE419" s="17"/>
      <c r="GF419" s="17"/>
      <c r="GG419" s="17"/>
      <c r="GH419" s="17"/>
      <c r="GI419" s="17"/>
      <c r="GJ419" s="17"/>
      <c r="GK419" s="17"/>
      <c r="GL419" s="17"/>
      <c r="GM419" s="17"/>
      <c r="GN419" s="17"/>
      <c r="GO419" s="17"/>
      <c r="GP419" s="17"/>
      <c r="GQ419" s="17"/>
      <c r="GR419" s="17"/>
      <c r="GS419" s="17"/>
      <c r="GT419" s="17"/>
      <c r="GU419" s="17"/>
      <c r="GV419" s="17"/>
      <c r="GW419" s="17"/>
      <c r="GX419" s="17"/>
      <c r="GY419" s="17"/>
      <c r="GZ419" s="17"/>
      <c r="HA419" s="17"/>
    </row>
    <row r="420" spans="1:209" x14ac:dyDescent="0.25">
      <c r="A420" s="37">
        <v>43361</v>
      </c>
      <c r="B420" s="199">
        <v>550</v>
      </c>
      <c r="C420" s="24">
        <v>1145</v>
      </c>
      <c r="D420" s="24">
        <v>1374</v>
      </c>
      <c r="E420" s="22" t="s">
        <v>1882</v>
      </c>
      <c r="F420" s="16"/>
      <c r="G420" s="22" t="s">
        <v>1144</v>
      </c>
      <c r="H420" s="17"/>
      <c r="I420" s="35">
        <v>8480000</v>
      </c>
      <c r="J420" s="35">
        <v>0</v>
      </c>
      <c r="K420" s="35">
        <f t="shared" si="4"/>
        <v>8480000</v>
      </c>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c r="CA420" s="17"/>
      <c r="CB420" s="17"/>
      <c r="CC420" s="17"/>
      <c r="CD420" s="17"/>
      <c r="CE420" s="17"/>
      <c r="CF420" s="17"/>
      <c r="CG420" s="17"/>
      <c r="CH420" s="17"/>
      <c r="CI420" s="17"/>
      <c r="CJ420" s="17"/>
      <c r="CK420" s="17"/>
      <c r="CL420" s="17"/>
      <c r="CM420" s="17"/>
      <c r="CN420" s="17"/>
      <c r="CO420" s="17"/>
      <c r="CP420" s="17"/>
      <c r="CQ420" s="17"/>
      <c r="CR420" s="17"/>
      <c r="CS420" s="17"/>
      <c r="CT420" s="17"/>
      <c r="CU420" s="17"/>
      <c r="CV420" s="17"/>
      <c r="CW420" s="17"/>
      <c r="CX420" s="17"/>
      <c r="CY420" s="17"/>
      <c r="CZ420" s="17"/>
      <c r="DA420" s="17"/>
      <c r="DB420" s="17"/>
      <c r="DC420" s="17"/>
      <c r="DD420" s="17"/>
      <c r="DE420" s="17"/>
      <c r="DF420" s="17"/>
      <c r="DG420" s="17"/>
      <c r="DH420" s="17"/>
      <c r="DI420" s="17"/>
      <c r="DJ420" s="17"/>
      <c r="DK420" s="17"/>
      <c r="DL420" s="17"/>
      <c r="DM420" s="17"/>
      <c r="DN420" s="17"/>
      <c r="DO420" s="17"/>
      <c r="DP420" s="17"/>
      <c r="DQ420" s="17"/>
      <c r="DR420" s="17"/>
      <c r="DS420" s="17"/>
      <c r="DT420" s="17"/>
      <c r="DU420" s="17"/>
      <c r="DV420" s="17"/>
      <c r="DW420" s="17"/>
      <c r="DX420" s="17"/>
      <c r="DY420" s="17"/>
      <c r="DZ420" s="17"/>
      <c r="EA420" s="17"/>
      <c r="EB420" s="17"/>
      <c r="EC420" s="17"/>
      <c r="ED420" s="17"/>
      <c r="EE420" s="17"/>
      <c r="EF420" s="17"/>
      <c r="EG420" s="17"/>
      <c r="EH420" s="17"/>
      <c r="EI420" s="17"/>
      <c r="EJ420" s="17"/>
      <c r="EK420" s="17"/>
      <c r="EL420" s="17"/>
      <c r="EM420" s="17"/>
      <c r="EN420" s="17"/>
      <c r="EO420" s="17"/>
      <c r="EP420" s="17"/>
      <c r="EQ420" s="17"/>
      <c r="ER420" s="17"/>
      <c r="ES420" s="17"/>
      <c r="ET420" s="17"/>
      <c r="EU420" s="17"/>
      <c r="EV420" s="17"/>
      <c r="EW420" s="17"/>
      <c r="EX420" s="17"/>
      <c r="EY420" s="17"/>
      <c r="EZ420" s="17"/>
      <c r="FA420" s="17"/>
      <c r="FB420" s="17"/>
      <c r="FC420" s="17"/>
      <c r="FD420" s="17"/>
      <c r="FE420" s="17"/>
      <c r="FF420" s="17"/>
      <c r="FG420" s="17"/>
      <c r="FH420" s="17"/>
      <c r="FI420" s="17"/>
      <c r="FJ420" s="17"/>
      <c r="FK420" s="17"/>
      <c r="FL420" s="17"/>
      <c r="FM420" s="17"/>
      <c r="FN420" s="17"/>
      <c r="FO420" s="17"/>
      <c r="FP420" s="17"/>
      <c r="FQ420" s="17"/>
      <c r="FR420" s="17"/>
      <c r="FS420" s="17"/>
      <c r="FT420" s="17"/>
      <c r="FU420" s="17"/>
      <c r="FV420" s="17"/>
      <c r="FW420" s="17"/>
      <c r="FX420" s="17"/>
      <c r="FY420" s="17"/>
      <c r="FZ420" s="17"/>
      <c r="GA420" s="17"/>
      <c r="GB420" s="17"/>
      <c r="GC420" s="17"/>
      <c r="GD420" s="17"/>
      <c r="GE420" s="17"/>
      <c r="GF420" s="17"/>
      <c r="GG420" s="17"/>
      <c r="GH420" s="17"/>
      <c r="GI420" s="17"/>
      <c r="GJ420" s="17"/>
      <c r="GK420" s="17"/>
      <c r="GL420" s="17"/>
      <c r="GM420" s="17"/>
      <c r="GN420" s="17"/>
      <c r="GO420" s="17"/>
      <c r="GP420" s="17"/>
      <c r="GQ420" s="17"/>
      <c r="GR420" s="17"/>
      <c r="GS420" s="17"/>
      <c r="GT420" s="17"/>
      <c r="GU420" s="17"/>
      <c r="GV420" s="17"/>
      <c r="GW420" s="17"/>
      <c r="GX420" s="17"/>
      <c r="GY420" s="17"/>
      <c r="GZ420" s="17"/>
      <c r="HA420" s="17"/>
    </row>
    <row r="421" spans="1:209" x14ac:dyDescent="0.25">
      <c r="A421" s="37">
        <v>43361</v>
      </c>
      <c r="B421" s="199">
        <v>400</v>
      </c>
      <c r="C421" s="24">
        <v>979</v>
      </c>
      <c r="D421" s="24">
        <v>1377</v>
      </c>
      <c r="E421" s="22" t="s">
        <v>1853</v>
      </c>
      <c r="F421" s="16"/>
      <c r="G421" s="22" t="s">
        <v>1102</v>
      </c>
      <c r="H421" s="17"/>
      <c r="I421" s="35">
        <v>18000000</v>
      </c>
      <c r="J421" s="35">
        <v>0</v>
      </c>
      <c r="K421" s="35">
        <f t="shared" si="4"/>
        <v>18000000</v>
      </c>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c r="CA421" s="17"/>
      <c r="CB421" s="17"/>
      <c r="CC421" s="17"/>
      <c r="CD421" s="17"/>
      <c r="CE421" s="17"/>
      <c r="CF421" s="17"/>
      <c r="CG421" s="17"/>
      <c r="CH421" s="17"/>
      <c r="CI421" s="17"/>
      <c r="CJ421" s="17"/>
      <c r="CK421" s="17"/>
      <c r="CL421" s="17"/>
      <c r="CM421" s="17"/>
      <c r="CN421" s="17"/>
      <c r="CO421" s="17"/>
      <c r="CP421" s="17"/>
      <c r="CQ421" s="17"/>
      <c r="CR421" s="17"/>
      <c r="CS421" s="17"/>
      <c r="CT421" s="17"/>
      <c r="CU421" s="17"/>
      <c r="CV421" s="17"/>
      <c r="CW421" s="17"/>
      <c r="CX421" s="17"/>
      <c r="CY421" s="17"/>
      <c r="CZ421" s="17"/>
      <c r="DA421" s="17"/>
      <c r="DB421" s="17"/>
      <c r="DC421" s="17"/>
      <c r="DD421" s="17"/>
      <c r="DE421" s="17"/>
      <c r="DF421" s="17"/>
      <c r="DG421" s="17"/>
      <c r="DH421" s="17"/>
      <c r="DI421" s="17"/>
      <c r="DJ421" s="17"/>
      <c r="DK421" s="17"/>
      <c r="DL421" s="17"/>
      <c r="DM421" s="17"/>
      <c r="DN421" s="17"/>
      <c r="DO421" s="17"/>
      <c r="DP421" s="17"/>
      <c r="DQ421" s="17"/>
      <c r="DR421" s="17"/>
      <c r="DS421" s="17"/>
      <c r="DT421" s="17"/>
      <c r="DU421" s="17"/>
      <c r="DV421" s="17"/>
      <c r="DW421" s="17"/>
      <c r="DX421" s="17"/>
      <c r="DY421" s="17"/>
      <c r="DZ421" s="17"/>
      <c r="EA421" s="17"/>
      <c r="EB421" s="17"/>
      <c r="EC421" s="17"/>
      <c r="ED421" s="17"/>
      <c r="EE421" s="17"/>
      <c r="EF421" s="17"/>
      <c r="EG421" s="17"/>
      <c r="EH421" s="17"/>
      <c r="EI421" s="17"/>
      <c r="EJ421" s="17"/>
      <c r="EK421" s="17"/>
      <c r="EL421" s="17"/>
      <c r="EM421" s="17"/>
      <c r="EN421" s="17"/>
      <c r="EO421" s="17"/>
      <c r="EP421" s="17"/>
      <c r="EQ421" s="17"/>
      <c r="ER421" s="17"/>
      <c r="ES421" s="17"/>
      <c r="ET421" s="17"/>
      <c r="EU421" s="17"/>
      <c r="EV421" s="17"/>
      <c r="EW421" s="17"/>
      <c r="EX421" s="17"/>
      <c r="EY421" s="17"/>
      <c r="EZ421" s="17"/>
      <c r="FA421" s="17"/>
      <c r="FB421" s="17"/>
      <c r="FC421" s="17"/>
      <c r="FD421" s="17"/>
      <c r="FE421" s="17"/>
      <c r="FF421" s="17"/>
      <c r="FG421" s="17"/>
      <c r="FH421" s="17"/>
      <c r="FI421" s="17"/>
      <c r="FJ421" s="17"/>
      <c r="FK421" s="17"/>
      <c r="FL421" s="17"/>
      <c r="FM421" s="17"/>
      <c r="FN421" s="17"/>
      <c r="FO421" s="17"/>
      <c r="FP421" s="17"/>
      <c r="FQ421" s="17"/>
      <c r="FR421" s="17"/>
      <c r="FS421" s="17"/>
      <c r="FT421" s="17"/>
      <c r="FU421" s="17"/>
      <c r="FV421" s="17"/>
      <c r="FW421" s="17"/>
      <c r="FX421" s="17"/>
      <c r="FY421" s="17"/>
      <c r="FZ421" s="17"/>
      <c r="GA421" s="17"/>
      <c r="GB421" s="17"/>
      <c r="GC421" s="17"/>
      <c r="GD421" s="17"/>
      <c r="GE421" s="17"/>
      <c r="GF421" s="17"/>
      <c r="GG421" s="17"/>
      <c r="GH421" s="17"/>
      <c r="GI421" s="17"/>
      <c r="GJ421" s="17"/>
      <c r="GK421" s="17"/>
      <c r="GL421" s="17"/>
      <c r="GM421" s="17"/>
      <c r="GN421" s="17"/>
      <c r="GO421" s="17"/>
      <c r="GP421" s="17"/>
      <c r="GQ421" s="17"/>
      <c r="GR421" s="17"/>
      <c r="GS421" s="17"/>
      <c r="GT421" s="17"/>
      <c r="GU421" s="17"/>
      <c r="GV421" s="17"/>
      <c r="GW421" s="17"/>
      <c r="GX421" s="17"/>
      <c r="GY421" s="17"/>
      <c r="GZ421" s="17"/>
      <c r="HA421" s="17"/>
    </row>
    <row r="422" spans="1:209" x14ac:dyDescent="0.25">
      <c r="A422" s="37">
        <v>43361</v>
      </c>
      <c r="B422" s="199">
        <v>301</v>
      </c>
      <c r="C422" s="24">
        <v>1312</v>
      </c>
      <c r="D422" s="24">
        <v>1395</v>
      </c>
      <c r="E422" s="22" t="s">
        <v>2011</v>
      </c>
      <c r="F422" s="16"/>
      <c r="G422" s="22" t="s">
        <v>1056</v>
      </c>
      <c r="H422" s="17"/>
      <c r="I422" s="35">
        <v>14880000</v>
      </c>
      <c r="J422" s="35">
        <v>0</v>
      </c>
      <c r="K422" s="35">
        <f t="shared" si="4"/>
        <v>14880000</v>
      </c>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c r="CA422" s="17"/>
      <c r="CB422" s="17"/>
      <c r="CC422" s="17"/>
      <c r="CD422" s="17"/>
      <c r="CE422" s="17"/>
      <c r="CF422" s="17"/>
      <c r="CG422" s="17"/>
      <c r="CH422" s="17"/>
      <c r="CI422" s="17"/>
      <c r="CJ422" s="17"/>
      <c r="CK422" s="17"/>
      <c r="CL422" s="17"/>
      <c r="CM422" s="17"/>
      <c r="CN422" s="17"/>
      <c r="CO422" s="17"/>
      <c r="CP422" s="17"/>
      <c r="CQ422" s="17"/>
      <c r="CR422" s="17"/>
      <c r="CS422" s="17"/>
      <c r="CT422" s="17"/>
      <c r="CU422" s="17"/>
      <c r="CV422" s="17"/>
      <c r="CW422" s="17"/>
      <c r="CX422" s="17"/>
      <c r="CY422" s="17"/>
      <c r="CZ422" s="17"/>
      <c r="DA422" s="17"/>
      <c r="DB422" s="17"/>
      <c r="DC422" s="17"/>
      <c r="DD422" s="17"/>
      <c r="DE422" s="17"/>
      <c r="DF422" s="17"/>
      <c r="DG422" s="17"/>
      <c r="DH422" s="17"/>
      <c r="DI422" s="17"/>
      <c r="DJ422" s="17"/>
      <c r="DK422" s="17"/>
      <c r="DL422" s="17"/>
      <c r="DM422" s="17"/>
      <c r="DN422" s="17"/>
      <c r="DO422" s="17"/>
      <c r="DP422" s="17"/>
      <c r="DQ422" s="17"/>
      <c r="DR422" s="17"/>
      <c r="DS422" s="17"/>
      <c r="DT422" s="17"/>
      <c r="DU422" s="17"/>
      <c r="DV422" s="17"/>
      <c r="DW422" s="17"/>
      <c r="DX422" s="17"/>
      <c r="DY422" s="17"/>
      <c r="DZ422" s="17"/>
      <c r="EA422" s="17"/>
      <c r="EB422" s="17"/>
      <c r="EC422" s="17"/>
      <c r="ED422" s="17"/>
      <c r="EE422" s="17"/>
      <c r="EF422" s="17"/>
      <c r="EG422" s="17"/>
      <c r="EH422" s="17"/>
      <c r="EI422" s="17"/>
      <c r="EJ422" s="17"/>
      <c r="EK422" s="17"/>
      <c r="EL422" s="17"/>
      <c r="EM422" s="17"/>
      <c r="EN422" s="17"/>
      <c r="EO422" s="17"/>
      <c r="EP422" s="17"/>
      <c r="EQ422" s="17"/>
      <c r="ER422" s="17"/>
      <c r="ES422" s="17"/>
      <c r="ET422" s="17"/>
      <c r="EU422" s="17"/>
      <c r="EV422" s="17"/>
      <c r="EW422" s="17"/>
      <c r="EX422" s="17"/>
      <c r="EY422" s="17"/>
      <c r="EZ422" s="17"/>
      <c r="FA422" s="17"/>
      <c r="FB422" s="17"/>
      <c r="FC422" s="17"/>
      <c r="FD422" s="17"/>
      <c r="FE422" s="17"/>
      <c r="FF422" s="17"/>
      <c r="FG422" s="17"/>
      <c r="FH422" s="17"/>
      <c r="FI422" s="17"/>
      <c r="FJ422" s="17"/>
      <c r="FK422" s="17"/>
      <c r="FL422" s="17"/>
      <c r="FM422" s="17"/>
      <c r="FN422" s="17"/>
      <c r="FO422" s="17"/>
      <c r="FP422" s="17"/>
      <c r="FQ422" s="17"/>
      <c r="FR422" s="17"/>
      <c r="FS422" s="17"/>
      <c r="FT422" s="17"/>
      <c r="FU422" s="17"/>
      <c r="FV422" s="17"/>
      <c r="FW422" s="17"/>
      <c r="FX422" s="17"/>
      <c r="FY422" s="17"/>
      <c r="FZ422" s="17"/>
      <c r="GA422" s="17"/>
      <c r="GB422" s="17"/>
      <c r="GC422" s="17"/>
      <c r="GD422" s="17"/>
      <c r="GE422" s="17"/>
      <c r="GF422" s="17"/>
      <c r="GG422" s="17"/>
      <c r="GH422" s="17"/>
      <c r="GI422" s="17"/>
      <c r="GJ422" s="17"/>
      <c r="GK422" s="17"/>
      <c r="GL422" s="17"/>
      <c r="GM422" s="17"/>
      <c r="GN422" s="17"/>
      <c r="GO422" s="17"/>
      <c r="GP422" s="17"/>
      <c r="GQ422" s="17"/>
      <c r="GR422" s="17"/>
      <c r="GS422" s="17"/>
      <c r="GT422" s="17"/>
      <c r="GU422" s="17"/>
      <c r="GV422" s="17"/>
      <c r="GW422" s="17"/>
      <c r="GX422" s="17"/>
      <c r="GY422" s="17"/>
      <c r="GZ422" s="17"/>
      <c r="HA422" s="17"/>
    </row>
    <row r="423" spans="1:209" x14ac:dyDescent="0.25">
      <c r="A423" s="37">
        <v>43361</v>
      </c>
      <c r="B423" s="199">
        <v>302</v>
      </c>
      <c r="C423" s="24">
        <v>1317</v>
      </c>
      <c r="D423" s="24">
        <v>1397</v>
      </c>
      <c r="E423" s="22" t="s">
        <v>2012</v>
      </c>
      <c r="F423" s="16"/>
      <c r="G423" s="22" t="s">
        <v>1062</v>
      </c>
      <c r="H423" s="17"/>
      <c r="I423" s="35">
        <v>14880000</v>
      </c>
      <c r="J423" s="35">
        <v>0</v>
      </c>
      <c r="K423" s="35">
        <f t="shared" si="4"/>
        <v>14880000</v>
      </c>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c r="CA423" s="17"/>
      <c r="CB423" s="17"/>
      <c r="CC423" s="17"/>
      <c r="CD423" s="17"/>
      <c r="CE423" s="17"/>
      <c r="CF423" s="17"/>
      <c r="CG423" s="17"/>
      <c r="CH423" s="17"/>
      <c r="CI423" s="17"/>
      <c r="CJ423" s="17"/>
      <c r="CK423" s="17"/>
      <c r="CL423" s="17"/>
      <c r="CM423" s="17"/>
      <c r="CN423" s="17"/>
      <c r="CO423" s="17"/>
      <c r="CP423" s="17"/>
      <c r="CQ423" s="17"/>
      <c r="CR423" s="17"/>
      <c r="CS423" s="17"/>
      <c r="CT423" s="17"/>
      <c r="CU423" s="17"/>
      <c r="CV423" s="17"/>
      <c r="CW423" s="17"/>
      <c r="CX423" s="17"/>
      <c r="CY423" s="17"/>
      <c r="CZ423" s="17"/>
      <c r="DA423" s="17"/>
      <c r="DB423" s="17"/>
      <c r="DC423" s="17"/>
      <c r="DD423" s="17"/>
      <c r="DE423" s="17"/>
      <c r="DF423" s="17"/>
      <c r="DG423" s="17"/>
      <c r="DH423" s="17"/>
      <c r="DI423" s="17"/>
      <c r="DJ423" s="17"/>
      <c r="DK423" s="17"/>
      <c r="DL423" s="17"/>
      <c r="DM423" s="17"/>
      <c r="DN423" s="17"/>
      <c r="DO423" s="17"/>
      <c r="DP423" s="17"/>
      <c r="DQ423" s="17"/>
      <c r="DR423" s="17"/>
      <c r="DS423" s="17"/>
      <c r="DT423" s="17"/>
      <c r="DU423" s="17"/>
      <c r="DV423" s="17"/>
      <c r="DW423" s="17"/>
      <c r="DX423" s="17"/>
      <c r="DY423" s="17"/>
      <c r="DZ423" s="17"/>
      <c r="EA423" s="17"/>
      <c r="EB423" s="17"/>
      <c r="EC423" s="17"/>
      <c r="ED423" s="17"/>
      <c r="EE423" s="17"/>
      <c r="EF423" s="17"/>
      <c r="EG423" s="17"/>
      <c r="EH423" s="17"/>
      <c r="EI423" s="17"/>
      <c r="EJ423" s="17"/>
      <c r="EK423" s="17"/>
      <c r="EL423" s="17"/>
      <c r="EM423" s="17"/>
      <c r="EN423" s="17"/>
      <c r="EO423" s="17"/>
      <c r="EP423" s="17"/>
      <c r="EQ423" s="17"/>
      <c r="ER423" s="17"/>
      <c r="ES423" s="17"/>
      <c r="ET423" s="17"/>
      <c r="EU423" s="17"/>
      <c r="EV423" s="17"/>
      <c r="EW423" s="17"/>
      <c r="EX423" s="17"/>
      <c r="EY423" s="17"/>
      <c r="EZ423" s="17"/>
      <c r="FA423" s="17"/>
      <c r="FB423" s="17"/>
      <c r="FC423" s="17"/>
      <c r="FD423" s="17"/>
      <c r="FE423" s="17"/>
      <c r="FF423" s="17"/>
      <c r="FG423" s="17"/>
      <c r="FH423" s="17"/>
      <c r="FI423" s="17"/>
      <c r="FJ423" s="17"/>
      <c r="FK423" s="17"/>
      <c r="FL423" s="17"/>
      <c r="FM423" s="17"/>
      <c r="FN423" s="17"/>
      <c r="FO423" s="17"/>
      <c r="FP423" s="17"/>
      <c r="FQ423" s="17"/>
      <c r="FR423" s="17"/>
      <c r="FS423" s="17"/>
      <c r="FT423" s="17"/>
      <c r="FU423" s="17"/>
      <c r="FV423" s="17"/>
      <c r="FW423" s="17"/>
      <c r="FX423" s="17"/>
      <c r="FY423" s="17"/>
      <c r="FZ423" s="17"/>
      <c r="GA423" s="17"/>
      <c r="GB423" s="17"/>
      <c r="GC423" s="17"/>
      <c r="GD423" s="17"/>
      <c r="GE423" s="17"/>
      <c r="GF423" s="17"/>
      <c r="GG423" s="17"/>
      <c r="GH423" s="17"/>
      <c r="GI423" s="17"/>
      <c r="GJ423" s="17"/>
      <c r="GK423" s="17"/>
      <c r="GL423" s="17"/>
      <c r="GM423" s="17"/>
      <c r="GN423" s="17"/>
      <c r="GO423" s="17"/>
      <c r="GP423" s="17"/>
      <c r="GQ423" s="17"/>
      <c r="GR423" s="17"/>
      <c r="GS423" s="17"/>
      <c r="GT423" s="17"/>
      <c r="GU423" s="17"/>
      <c r="GV423" s="17"/>
      <c r="GW423" s="17"/>
      <c r="GX423" s="17"/>
      <c r="GY423" s="17"/>
      <c r="GZ423" s="17"/>
      <c r="HA423" s="17"/>
    </row>
    <row r="424" spans="1:209" x14ac:dyDescent="0.25">
      <c r="A424" s="37">
        <v>43362</v>
      </c>
      <c r="B424" s="199" t="s">
        <v>2008</v>
      </c>
      <c r="C424" s="24">
        <v>1323</v>
      </c>
      <c r="D424" s="24">
        <v>1400</v>
      </c>
      <c r="E424" s="22" t="s">
        <v>2013</v>
      </c>
      <c r="F424" s="16"/>
      <c r="G424" s="22" t="s">
        <v>1079</v>
      </c>
      <c r="H424" s="17"/>
      <c r="I424" s="35">
        <v>143774201</v>
      </c>
      <c r="J424" s="35">
        <v>143774201</v>
      </c>
      <c r="K424" s="35">
        <f t="shared" si="4"/>
        <v>0</v>
      </c>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c r="CA424" s="17"/>
      <c r="CB424" s="17"/>
      <c r="CC424" s="17"/>
      <c r="CD424" s="17"/>
      <c r="CE424" s="17"/>
      <c r="CF424" s="17"/>
      <c r="CG424" s="17"/>
      <c r="CH424" s="17"/>
      <c r="CI424" s="17"/>
      <c r="CJ424" s="17"/>
      <c r="CK424" s="17"/>
      <c r="CL424" s="17"/>
      <c r="CM424" s="17"/>
      <c r="CN424" s="17"/>
      <c r="CO424" s="17"/>
      <c r="CP424" s="17"/>
      <c r="CQ424" s="17"/>
      <c r="CR424" s="17"/>
      <c r="CS424" s="17"/>
      <c r="CT424" s="17"/>
      <c r="CU424" s="17"/>
      <c r="CV424" s="17"/>
      <c r="CW424" s="17"/>
      <c r="CX424" s="17"/>
      <c r="CY424" s="17"/>
      <c r="CZ424" s="17"/>
      <c r="DA424" s="17"/>
      <c r="DB424" s="17"/>
      <c r="DC424" s="17"/>
      <c r="DD424" s="17"/>
      <c r="DE424" s="17"/>
      <c r="DF424" s="17"/>
      <c r="DG424" s="17"/>
      <c r="DH424" s="17"/>
      <c r="DI424" s="17"/>
      <c r="DJ424" s="17"/>
      <c r="DK424" s="17"/>
      <c r="DL424" s="17"/>
      <c r="DM424" s="17"/>
      <c r="DN424" s="17"/>
      <c r="DO424" s="17"/>
      <c r="DP424" s="17"/>
      <c r="DQ424" s="17"/>
      <c r="DR424" s="17"/>
      <c r="DS424" s="17"/>
      <c r="DT424" s="17"/>
      <c r="DU424" s="17"/>
      <c r="DV424" s="17"/>
      <c r="DW424" s="17"/>
      <c r="DX424" s="17"/>
      <c r="DY424" s="17"/>
      <c r="DZ424" s="17"/>
      <c r="EA424" s="17"/>
      <c r="EB424" s="17"/>
      <c r="EC424" s="17"/>
      <c r="ED424" s="17"/>
      <c r="EE424" s="17"/>
      <c r="EF424" s="17"/>
      <c r="EG424" s="17"/>
      <c r="EH424" s="17"/>
      <c r="EI424" s="17"/>
      <c r="EJ424" s="17"/>
      <c r="EK424" s="17"/>
      <c r="EL424" s="17"/>
      <c r="EM424" s="17"/>
      <c r="EN424" s="17"/>
      <c r="EO424" s="17"/>
      <c r="EP424" s="17"/>
      <c r="EQ424" s="17"/>
      <c r="ER424" s="17"/>
      <c r="ES424" s="17"/>
      <c r="ET424" s="17"/>
      <c r="EU424" s="17"/>
      <c r="EV424" s="17"/>
      <c r="EW424" s="17"/>
      <c r="EX424" s="17"/>
      <c r="EY424" s="17"/>
      <c r="EZ424" s="17"/>
      <c r="FA424" s="17"/>
      <c r="FB424" s="17"/>
      <c r="FC424" s="17"/>
      <c r="FD424" s="17"/>
      <c r="FE424" s="17"/>
      <c r="FF424" s="17"/>
      <c r="FG424" s="17"/>
      <c r="FH424" s="17"/>
      <c r="FI424" s="17"/>
      <c r="FJ424" s="17"/>
      <c r="FK424" s="17"/>
      <c r="FL424" s="17"/>
      <c r="FM424" s="17"/>
      <c r="FN424" s="17"/>
      <c r="FO424" s="17"/>
      <c r="FP424" s="17"/>
      <c r="FQ424" s="17"/>
      <c r="FR424" s="17"/>
      <c r="FS424" s="17"/>
      <c r="FT424" s="17"/>
      <c r="FU424" s="17"/>
      <c r="FV424" s="17"/>
      <c r="FW424" s="17"/>
      <c r="FX424" s="17"/>
      <c r="FY424" s="17"/>
      <c r="FZ424" s="17"/>
      <c r="GA424" s="17"/>
      <c r="GB424" s="17"/>
      <c r="GC424" s="17"/>
      <c r="GD424" s="17"/>
      <c r="GE424" s="17"/>
      <c r="GF424" s="17"/>
      <c r="GG424" s="17"/>
      <c r="GH424" s="17"/>
      <c r="GI424" s="17"/>
      <c r="GJ424" s="17"/>
      <c r="GK424" s="17"/>
      <c r="GL424" s="17"/>
      <c r="GM424" s="17"/>
      <c r="GN424" s="17"/>
      <c r="GO424" s="17"/>
      <c r="GP424" s="17"/>
      <c r="GQ424" s="17"/>
      <c r="GR424" s="17"/>
      <c r="GS424" s="17"/>
      <c r="GT424" s="17"/>
      <c r="GU424" s="17"/>
      <c r="GV424" s="17"/>
      <c r="GW424" s="17"/>
      <c r="GX424" s="17"/>
      <c r="GY424" s="17"/>
      <c r="GZ424" s="17"/>
      <c r="HA424" s="17"/>
    </row>
    <row r="425" spans="1:209" x14ac:dyDescent="0.25">
      <c r="A425" s="37">
        <v>43362</v>
      </c>
      <c r="B425" s="199">
        <v>436</v>
      </c>
      <c r="C425" s="24">
        <v>1257</v>
      </c>
      <c r="D425" s="24">
        <v>1406</v>
      </c>
      <c r="E425" s="22" t="s">
        <v>1909</v>
      </c>
      <c r="F425" s="16"/>
      <c r="G425" s="22" t="s">
        <v>1098</v>
      </c>
      <c r="H425" s="17"/>
      <c r="I425" s="35">
        <v>14663733</v>
      </c>
      <c r="J425" s="35">
        <v>0</v>
      </c>
      <c r="K425" s="35">
        <f t="shared" si="4"/>
        <v>14663733</v>
      </c>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c r="CA425" s="17"/>
      <c r="CB425" s="17"/>
      <c r="CC425" s="17"/>
      <c r="CD425" s="17"/>
      <c r="CE425" s="17"/>
      <c r="CF425" s="17"/>
      <c r="CG425" s="17"/>
      <c r="CH425" s="17"/>
      <c r="CI425" s="17"/>
      <c r="CJ425" s="17"/>
      <c r="CK425" s="17"/>
      <c r="CL425" s="17"/>
      <c r="CM425" s="17"/>
      <c r="CN425" s="17"/>
      <c r="CO425" s="17"/>
      <c r="CP425" s="17"/>
      <c r="CQ425" s="17"/>
      <c r="CR425" s="17"/>
      <c r="CS425" s="17"/>
      <c r="CT425" s="17"/>
      <c r="CU425" s="17"/>
      <c r="CV425" s="17"/>
      <c r="CW425" s="17"/>
      <c r="CX425" s="17"/>
      <c r="CY425" s="17"/>
      <c r="CZ425" s="17"/>
      <c r="DA425" s="17"/>
      <c r="DB425" s="17"/>
      <c r="DC425" s="17"/>
      <c r="DD425" s="17"/>
      <c r="DE425" s="17"/>
      <c r="DF425" s="17"/>
      <c r="DG425" s="17"/>
      <c r="DH425" s="17"/>
      <c r="DI425" s="17"/>
      <c r="DJ425" s="17"/>
      <c r="DK425" s="17"/>
      <c r="DL425" s="17"/>
      <c r="DM425" s="17"/>
      <c r="DN425" s="17"/>
      <c r="DO425" s="17"/>
      <c r="DP425" s="17"/>
      <c r="DQ425" s="17"/>
      <c r="DR425" s="17"/>
      <c r="DS425" s="17"/>
      <c r="DT425" s="17"/>
      <c r="DU425" s="17"/>
      <c r="DV425" s="17"/>
      <c r="DW425" s="17"/>
      <c r="DX425" s="17"/>
      <c r="DY425" s="17"/>
      <c r="DZ425" s="17"/>
      <c r="EA425" s="17"/>
      <c r="EB425" s="17"/>
      <c r="EC425" s="17"/>
      <c r="ED425" s="17"/>
      <c r="EE425" s="17"/>
      <c r="EF425" s="17"/>
      <c r="EG425" s="17"/>
      <c r="EH425" s="17"/>
      <c r="EI425" s="17"/>
      <c r="EJ425" s="17"/>
      <c r="EK425" s="17"/>
      <c r="EL425" s="17"/>
      <c r="EM425" s="17"/>
      <c r="EN425" s="17"/>
      <c r="EO425" s="17"/>
      <c r="EP425" s="17"/>
      <c r="EQ425" s="17"/>
      <c r="ER425" s="17"/>
      <c r="ES425" s="17"/>
      <c r="ET425" s="17"/>
      <c r="EU425" s="17"/>
      <c r="EV425" s="17"/>
      <c r="EW425" s="17"/>
      <c r="EX425" s="17"/>
      <c r="EY425" s="17"/>
      <c r="EZ425" s="17"/>
      <c r="FA425" s="17"/>
      <c r="FB425" s="17"/>
      <c r="FC425" s="17"/>
      <c r="FD425" s="17"/>
      <c r="FE425" s="17"/>
      <c r="FF425" s="17"/>
      <c r="FG425" s="17"/>
      <c r="FH425" s="17"/>
      <c r="FI425" s="17"/>
      <c r="FJ425" s="17"/>
      <c r="FK425" s="17"/>
      <c r="FL425" s="17"/>
      <c r="FM425" s="17"/>
      <c r="FN425" s="17"/>
      <c r="FO425" s="17"/>
      <c r="FP425" s="17"/>
      <c r="FQ425" s="17"/>
      <c r="FR425" s="17"/>
      <c r="FS425" s="17"/>
      <c r="FT425" s="17"/>
      <c r="FU425" s="17"/>
      <c r="FV425" s="17"/>
      <c r="FW425" s="17"/>
      <c r="FX425" s="17"/>
      <c r="FY425" s="17"/>
      <c r="FZ425" s="17"/>
      <c r="GA425" s="17"/>
      <c r="GB425" s="17"/>
      <c r="GC425" s="17"/>
      <c r="GD425" s="17"/>
      <c r="GE425" s="17"/>
      <c r="GF425" s="17"/>
      <c r="GG425" s="17"/>
      <c r="GH425" s="17"/>
      <c r="GI425" s="17"/>
      <c r="GJ425" s="17"/>
      <c r="GK425" s="17"/>
      <c r="GL425" s="17"/>
      <c r="GM425" s="17"/>
      <c r="GN425" s="17"/>
      <c r="GO425" s="17"/>
      <c r="GP425" s="17"/>
      <c r="GQ425" s="17"/>
      <c r="GR425" s="17"/>
      <c r="GS425" s="17"/>
      <c r="GT425" s="17"/>
      <c r="GU425" s="17"/>
      <c r="GV425" s="17"/>
      <c r="GW425" s="17"/>
      <c r="GX425" s="17"/>
      <c r="GY425" s="17"/>
      <c r="GZ425" s="17"/>
      <c r="HA425" s="17"/>
    </row>
    <row r="426" spans="1:209" x14ac:dyDescent="0.25">
      <c r="A426" s="37">
        <v>43362</v>
      </c>
      <c r="B426" s="199">
        <v>420</v>
      </c>
      <c r="C426" s="24">
        <v>1258</v>
      </c>
      <c r="D426" s="24">
        <v>1413</v>
      </c>
      <c r="E426" s="22" t="s">
        <v>1910</v>
      </c>
      <c r="F426" s="16"/>
      <c r="G426" s="22" t="s">
        <v>1114</v>
      </c>
      <c r="H426" s="17"/>
      <c r="I426" s="35">
        <v>6526666</v>
      </c>
      <c r="J426" s="35">
        <v>0</v>
      </c>
      <c r="K426" s="35">
        <f t="shared" si="4"/>
        <v>6526666</v>
      </c>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7"/>
      <c r="EU426" s="17"/>
      <c r="EV426" s="17"/>
      <c r="EW426" s="17"/>
      <c r="EX426" s="17"/>
      <c r="EY426" s="17"/>
      <c r="EZ426" s="17"/>
      <c r="FA426" s="17"/>
      <c r="FB426" s="17"/>
      <c r="FC426" s="17"/>
      <c r="FD426" s="17"/>
      <c r="FE426" s="17"/>
      <c r="FF426" s="17"/>
      <c r="FG426" s="17"/>
      <c r="FH426" s="17"/>
      <c r="FI426" s="17"/>
      <c r="FJ426" s="17"/>
      <c r="FK426" s="17"/>
      <c r="FL426" s="17"/>
      <c r="FM426" s="17"/>
      <c r="FN426" s="17"/>
      <c r="FO426" s="17"/>
      <c r="FP426" s="17"/>
      <c r="FQ426" s="17"/>
      <c r="FR426" s="17"/>
      <c r="FS426" s="17"/>
      <c r="FT426" s="17"/>
      <c r="FU426" s="17"/>
      <c r="FV426" s="17"/>
      <c r="FW426" s="17"/>
      <c r="FX426" s="17"/>
      <c r="FY426" s="17"/>
      <c r="FZ426" s="17"/>
      <c r="GA426" s="17"/>
      <c r="GB426" s="17"/>
      <c r="GC426" s="17"/>
      <c r="GD426" s="17"/>
      <c r="GE426" s="17"/>
      <c r="GF426" s="17"/>
      <c r="GG426" s="17"/>
      <c r="GH426" s="17"/>
      <c r="GI426" s="17"/>
      <c r="GJ426" s="17"/>
      <c r="GK426" s="17"/>
      <c r="GL426" s="17"/>
      <c r="GM426" s="17"/>
      <c r="GN426" s="17"/>
      <c r="GO426" s="17"/>
      <c r="GP426" s="17"/>
      <c r="GQ426" s="17"/>
      <c r="GR426" s="17"/>
      <c r="GS426" s="17"/>
      <c r="GT426" s="17"/>
      <c r="GU426" s="17"/>
      <c r="GV426" s="17"/>
      <c r="GW426" s="17"/>
      <c r="GX426" s="17"/>
      <c r="GY426" s="17"/>
      <c r="GZ426" s="17"/>
      <c r="HA426" s="17"/>
    </row>
    <row r="427" spans="1:209" x14ac:dyDescent="0.25">
      <c r="A427" s="37">
        <v>43362</v>
      </c>
      <c r="B427" s="199">
        <v>615</v>
      </c>
      <c r="C427" s="24">
        <v>1263</v>
      </c>
      <c r="D427" s="24">
        <v>1414</v>
      </c>
      <c r="E427" s="22" t="s">
        <v>1914</v>
      </c>
      <c r="F427" s="16"/>
      <c r="G427" s="22" t="s">
        <v>1182</v>
      </c>
      <c r="H427" s="17"/>
      <c r="I427" s="35">
        <v>13882600</v>
      </c>
      <c r="J427" s="35">
        <v>0</v>
      </c>
      <c r="K427" s="35">
        <f t="shared" si="4"/>
        <v>13882600</v>
      </c>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c r="CA427" s="17"/>
      <c r="CB427" s="17"/>
      <c r="CC427" s="17"/>
      <c r="CD427" s="17"/>
      <c r="CE427" s="17"/>
      <c r="CF427" s="17"/>
      <c r="CG427" s="17"/>
      <c r="CH427" s="17"/>
      <c r="CI427" s="17"/>
      <c r="CJ427" s="17"/>
      <c r="CK427" s="17"/>
      <c r="CL427" s="17"/>
      <c r="CM427" s="17"/>
      <c r="CN427" s="17"/>
      <c r="CO427" s="17"/>
      <c r="CP427" s="17"/>
      <c r="CQ427" s="17"/>
      <c r="CR427" s="17"/>
      <c r="CS427" s="17"/>
      <c r="CT427" s="17"/>
      <c r="CU427" s="17"/>
      <c r="CV427" s="17"/>
      <c r="CW427" s="17"/>
      <c r="CX427" s="17"/>
      <c r="CY427" s="17"/>
      <c r="CZ427" s="17"/>
      <c r="DA427" s="17"/>
      <c r="DB427" s="17"/>
      <c r="DC427" s="17"/>
      <c r="DD427" s="17"/>
      <c r="DE427" s="17"/>
      <c r="DF427" s="17"/>
      <c r="DG427" s="17"/>
      <c r="DH427" s="17"/>
      <c r="DI427" s="17"/>
      <c r="DJ427" s="17"/>
      <c r="DK427" s="17"/>
      <c r="DL427" s="17"/>
      <c r="DM427" s="17"/>
      <c r="DN427" s="17"/>
      <c r="DO427" s="17"/>
      <c r="DP427" s="17"/>
      <c r="DQ427" s="17"/>
      <c r="DR427" s="17"/>
      <c r="DS427" s="17"/>
      <c r="DT427" s="17"/>
      <c r="DU427" s="17"/>
      <c r="DV427" s="17"/>
      <c r="DW427" s="17"/>
      <c r="DX427" s="17"/>
      <c r="DY427" s="17"/>
      <c r="DZ427" s="17"/>
      <c r="EA427" s="17"/>
      <c r="EB427" s="17"/>
      <c r="EC427" s="17"/>
      <c r="ED427" s="17"/>
      <c r="EE427" s="17"/>
      <c r="EF427" s="17"/>
      <c r="EG427" s="17"/>
      <c r="EH427" s="17"/>
      <c r="EI427" s="17"/>
      <c r="EJ427" s="17"/>
      <c r="EK427" s="17"/>
      <c r="EL427" s="17"/>
      <c r="EM427" s="17"/>
      <c r="EN427" s="17"/>
      <c r="EO427" s="17"/>
      <c r="EP427" s="17"/>
      <c r="EQ427" s="17"/>
      <c r="ER427" s="17"/>
      <c r="ES427" s="17"/>
      <c r="ET427" s="17"/>
      <c r="EU427" s="17"/>
      <c r="EV427" s="17"/>
      <c r="EW427" s="17"/>
      <c r="EX427" s="17"/>
      <c r="EY427" s="17"/>
      <c r="EZ427" s="17"/>
      <c r="FA427" s="17"/>
      <c r="FB427" s="17"/>
      <c r="FC427" s="17"/>
      <c r="FD427" s="17"/>
      <c r="FE427" s="17"/>
      <c r="FF427" s="17"/>
      <c r="FG427" s="17"/>
      <c r="FH427" s="17"/>
      <c r="FI427" s="17"/>
      <c r="FJ427" s="17"/>
      <c r="FK427" s="17"/>
      <c r="FL427" s="17"/>
      <c r="FM427" s="17"/>
      <c r="FN427" s="17"/>
      <c r="FO427" s="17"/>
      <c r="FP427" s="17"/>
      <c r="FQ427" s="17"/>
      <c r="FR427" s="17"/>
      <c r="FS427" s="17"/>
      <c r="FT427" s="17"/>
      <c r="FU427" s="17"/>
      <c r="FV427" s="17"/>
      <c r="FW427" s="17"/>
      <c r="FX427" s="17"/>
      <c r="FY427" s="17"/>
      <c r="FZ427" s="17"/>
      <c r="GA427" s="17"/>
      <c r="GB427" s="17"/>
      <c r="GC427" s="17"/>
      <c r="GD427" s="17"/>
      <c r="GE427" s="17"/>
      <c r="GF427" s="17"/>
      <c r="GG427" s="17"/>
      <c r="GH427" s="17"/>
      <c r="GI427" s="17"/>
      <c r="GJ427" s="17"/>
      <c r="GK427" s="17"/>
      <c r="GL427" s="17"/>
      <c r="GM427" s="17"/>
      <c r="GN427" s="17"/>
      <c r="GO427" s="17"/>
      <c r="GP427" s="17"/>
      <c r="GQ427" s="17"/>
      <c r="GR427" s="17"/>
      <c r="GS427" s="17"/>
      <c r="GT427" s="17"/>
      <c r="GU427" s="17"/>
      <c r="GV427" s="17"/>
      <c r="GW427" s="17"/>
      <c r="GX427" s="17"/>
      <c r="GY427" s="17"/>
      <c r="GZ427" s="17"/>
      <c r="HA427" s="17"/>
    </row>
    <row r="428" spans="1:209" x14ac:dyDescent="0.25">
      <c r="A428" s="37">
        <v>43363</v>
      </c>
      <c r="B428" s="199">
        <v>390</v>
      </c>
      <c r="C428" s="24">
        <v>984</v>
      </c>
      <c r="D428" s="24">
        <v>1422</v>
      </c>
      <c r="E428" s="22" t="s">
        <v>1854</v>
      </c>
      <c r="F428" s="16"/>
      <c r="G428" s="22" t="s">
        <v>1106</v>
      </c>
      <c r="H428" s="17"/>
      <c r="I428" s="35">
        <v>13350000</v>
      </c>
      <c r="J428" s="35">
        <v>0</v>
      </c>
      <c r="K428" s="35">
        <f t="shared" si="4"/>
        <v>13350000</v>
      </c>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c r="CA428" s="17"/>
      <c r="CB428" s="17"/>
      <c r="CC428" s="17"/>
      <c r="CD428" s="17"/>
      <c r="CE428" s="17"/>
      <c r="CF428" s="17"/>
      <c r="CG428" s="17"/>
      <c r="CH428" s="17"/>
      <c r="CI428" s="17"/>
      <c r="CJ428" s="17"/>
      <c r="CK428" s="17"/>
      <c r="CL428" s="17"/>
      <c r="CM428" s="17"/>
      <c r="CN428" s="17"/>
      <c r="CO428" s="17"/>
      <c r="CP428" s="17"/>
      <c r="CQ428" s="17"/>
      <c r="CR428" s="17"/>
      <c r="CS428" s="17"/>
      <c r="CT428" s="17"/>
      <c r="CU428" s="17"/>
      <c r="CV428" s="17"/>
      <c r="CW428" s="17"/>
      <c r="CX428" s="17"/>
      <c r="CY428" s="17"/>
      <c r="CZ428" s="17"/>
      <c r="DA428" s="17"/>
      <c r="DB428" s="17"/>
      <c r="DC428" s="17"/>
      <c r="DD428" s="17"/>
      <c r="DE428" s="17"/>
      <c r="DF428" s="17"/>
      <c r="DG428" s="17"/>
      <c r="DH428" s="17"/>
      <c r="DI428" s="17"/>
      <c r="DJ428" s="17"/>
      <c r="DK428" s="17"/>
      <c r="DL428" s="17"/>
      <c r="DM428" s="17"/>
      <c r="DN428" s="17"/>
      <c r="DO428" s="17"/>
      <c r="DP428" s="17"/>
      <c r="DQ428" s="17"/>
      <c r="DR428" s="17"/>
      <c r="DS428" s="17"/>
      <c r="DT428" s="17"/>
      <c r="DU428" s="17"/>
      <c r="DV428" s="17"/>
      <c r="DW428" s="17"/>
      <c r="DX428" s="17"/>
      <c r="DY428" s="17"/>
      <c r="DZ428" s="17"/>
      <c r="EA428" s="17"/>
      <c r="EB428" s="17"/>
      <c r="EC428" s="17"/>
      <c r="ED428" s="17"/>
      <c r="EE428" s="17"/>
      <c r="EF428" s="17"/>
      <c r="EG428" s="17"/>
      <c r="EH428" s="17"/>
      <c r="EI428" s="17"/>
      <c r="EJ428" s="17"/>
      <c r="EK428" s="17"/>
      <c r="EL428" s="17"/>
      <c r="EM428" s="17"/>
      <c r="EN428" s="17"/>
      <c r="EO428" s="17"/>
      <c r="EP428" s="17"/>
      <c r="EQ428" s="17"/>
      <c r="ER428" s="17"/>
      <c r="ES428" s="17"/>
      <c r="ET428" s="17"/>
      <c r="EU428" s="17"/>
      <c r="EV428" s="17"/>
      <c r="EW428" s="17"/>
      <c r="EX428" s="17"/>
      <c r="EY428" s="17"/>
      <c r="EZ428" s="17"/>
      <c r="FA428" s="17"/>
      <c r="FB428" s="17"/>
      <c r="FC428" s="17"/>
      <c r="FD428" s="17"/>
      <c r="FE428" s="17"/>
      <c r="FF428" s="17"/>
      <c r="FG428" s="17"/>
      <c r="FH428" s="17"/>
      <c r="FI428" s="17"/>
      <c r="FJ428" s="17"/>
      <c r="FK428" s="17"/>
      <c r="FL428" s="17"/>
      <c r="FM428" s="17"/>
      <c r="FN428" s="17"/>
      <c r="FO428" s="17"/>
      <c r="FP428" s="17"/>
      <c r="FQ428" s="17"/>
      <c r="FR428" s="17"/>
      <c r="FS428" s="17"/>
      <c r="FT428" s="17"/>
      <c r="FU428" s="17"/>
      <c r="FV428" s="17"/>
      <c r="FW428" s="17"/>
      <c r="FX428" s="17"/>
      <c r="FY428" s="17"/>
      <c r="FZ428" s="17"/>
      <c r="GA428" s="17"/>
      <c r="GB428" s="17"/>
      <c r="GC428" s="17"/>
      <c r="GD428" s="17"/>
      <c r="GE428" s="17"/>
      <c r="GF428" s="17"/>
      <c r="GG428" s="17"/>
      <c r="GH428" s="17"/>
      <c r="GI428" s="17"/>
      <c r="GJ428" s="17"/>
      <c r="GK428" s="17"/>
      <c r="GL428" s="17"/>
      <c r="GM428" s="17"/>
      <c r="GN428" s="17"/>
      <c r="GO428" s="17"/>
      <c r="GP428" s="17"/>
      <c r="GQ428" s="17"/>
      <c r="GR428" s="17"/>
      <c r="GS428" s="17"/>
      <c r="GT428" s="17"/>
      <c r="GU428" s="17"/>
      <c r="GV428" s="17"/>
      <c r="GW428" s="17"/>
      <c r="GX428" s="17"/>
      <c r="GY428" s="17"/>
      <c r="GZ428" s="17"/>
      <c r="HA428" s="17"/>
    </row>
    <row r="429" spans="1:209" x14ac:dyDescent="0.25">
      <c r="A429" s="37">
        <v>43363</v>
      </c>
      <c r="B429" s="199">
        <v>718</v>
      </c>
      <c r="C429" s="24">
        <v>902</v>
      </c>
      <c r="D429" s="24">
        <v>1423</v>
      </c>
      <c r="E429" s="22" t="s">
        <v>1484</v>
      </c>
      <c r="F429" s="16"/>
      <c r="G429" s="22" t="s">
        <v>2014</v>
      </c>
      <c r="H429" s="17"/>
      <c r="I429" s="35">
        <v>24500000</v>
      </c>
      <c r="J429" s="35">
        <v>0</v>
      </c>
      <c r="K429" s="35">
        <f t="shared" si="4"/>
        <v>24500000</v>
      </c>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c r="CA429" s="17"/>
      <c r="CB429" s="17"/>
      <c r="CC429" s="17"/>
      <c r="CD429" s="17"/>
      <c r="CE429" s="17"/>
      <c r="CF429" s="17"/>
      <c r="CG429" s="17"/>
      <c r="CH429" s="17"/>
      <c r="CI429" s="17"/>
      <c r="CJ429" s="17"/>
      <c r="CK429" s="17"/>
      <c r="CL429" s="17"/>
      <c r="CM429" s="17"/>
      <c r="CN429" s="17"/>
      <c r="CO429" s="17"/>
      <c r="CP429" s="17"/>
      <c r="CQ429" s="17"/>
      <c r="CR429" s="17"/>
      <c r="CS429" s="17"/>
      <c r="CT429" s="17"/>
      <c r="CU429" s="17"/>
      <c r="CV429" s="17"/>
      <c r="CW429" s="17"/>
      <c r="CX429" s="17"/>
      <c r="CY429" s="17"/>
      <c r="CZ429" s="17"/>
      <c r="DA429" s="17"/>
      <c r="DB429" s="17"/>
      <c r="DC429" s="17"/>
      <c r="DD429" s="17"/>
      <c r="DE429" s="17"/>
      <c r="DF429" s="17"/>
      <c r="DG429" s="17"/>
      <c r="DH429" s="17"/>
      <c r="DI429" s="17"/>
      <c r="DJ429" s="17"/>
      <c r="DK429" s="17"/>
      <c r="DL429" s="17"/>
      <c r="DM429" s="17"/>
      <c r="DN429" s="17"/>
      <c r="DO429" s="17"/>
      <c r="DP429" s="17"/>
      <c r="DQ429" s="17"/>
      <c r="DR429" s="17"/>
      <c r="DS429" s="17"/>
      <c r="DT429" s="17"/>
      <c r="DU429" s="17"/>
      <c r="DV429" s="17"/>
      <c r="DW429" s="17"/>
      <c r="DX429" s="17"/>
      <c r="DY429" s="17"/>
      <c r="DZ429" s="17"/>
      <c r="EA429" s="17"/>
      <c r="EB429" s="17"/>
      <c r="EC429" s="17"/>
      <c r="ED429" s="17"/>
      <c r="EE429" s="17"/>
      <c r="EF429" s="17"/>
      <c r="EG429" s="17"/>
      <c r="EH429" s="17"/>
      <c r="EI429" s="17"/>
      <c r="EJ429" s="17"/>
      <c r="EK429" s="17"/>
      <c r="EL429" s="17"/>
      <c r="EM429" s="17"/>
      <c r="EN429" s="17"/>
      <c r="EO429" s="17"/>
      <c r="EP429" s="17"/>
      <c r="EQ429" s="17"/>
      <c r="ER429" s="17"/>
      <c r="ES429" s="17"/>
      <c r="ET429" s="17"/>
      <c r="EU429" s="17"/>
      <c r="EV429" s="17"/>
      <c r="EW429" s="17"/>
      <c r="EX429" s="17"/>
      <c r="EY429" s="17"/>
      <c r="EZ429" s="17"/>
      <c r="FA429" s="17"/>
      <c r="FB429" s="17"/>
      <c r="FC429" s="17"/>
      <c r="FD429" s="17"/>
      <c r="FE429" s="17"/>
      <c r="FF429" s="17"/>
      <c r="FG429" s="17"/>
      <c r="FH429" s="17"/>
      <c r="FI429" s="17"/>
      <c r="FJ429" s="17"/>
      <c r="FK429" s="17"/>
      <c r="FL429" s="17"/>
      <c r="FM429" s="17"/>
      <c r="FN429" s="17"/>
      <c r="FO429" s="17"/>
      <c r="FP429" s="17"/>
      <c r="FQ429" s="17"/>
      <c r="FR429" s="17"/>
      <c r="FS429" s="17"/>
      <c r="FT429" s="17"/>
      <c r="FU429" s="17"/>
      <c r="FV429" s="17"/>
      <c r="FW429" s="17"/>
      <c r="FX429" s="17"/>
      <c r="FY429" s="17"/>
      <c r="FZ429" s="17"/>
      <c r="GA429" s="17"/>
      <c r="GB429" s="17"/>
      <c r="GC429" s="17"/>
      <c r="GD429" s="17"/>
      <c r="GE429" s="17"/>
      <c r="GF429" s="17"/>
      <c r="GG429" s="17"/>
      <c r="GH429" s="17"/>
      <c r="GI429" s="17"/>
      <c r="GJ429" s="17"/>
      <c r="GK429" s="17"/>
      <c r="GL429" s="17"/>
      <c r="GM429" s="17"/>
      <c r="GN429" s="17"/>
      <c r="GO429" s="17"/>
      <c r="GP429" s="17"/>
      <c r="GQ429" s="17"/>
      <c r="GR429" s="17"/>
      <c r="GS429" s="17"/>
      <c r="GT429" s="17"/>
      <c r="GU429" s="17"/>
      <c r="GV429" s="17"/>
      <c r="GW429" s="17"/>
      <c r="GX429" s="17"/>
      <c r="GY429" s="17"/>
      <c r="GZ429" s="17"/>
      <c r="HA429" s="17"/>
    </row>
    <row r="430" spans="1:209" x14ac:dyDescent="0.25">
      <c r="A430" s="37">
        <v>43363</v>
      </c>
      <c r="B430" s="199">
        <v>425</v>
      </c>
      <c r="C430" s="24">
        <v>1264</v>
      </c>
      <c r="D430" s="24">
        <v>1429</v>
      </c>
      <c r="E430" s="22" t="s">
        <v>1915</v>
      </c>
      <c r="F430" s="16"/>
      <c r="G430" s="22" t="s">
        <v>1105</v>
      </c>
      <c r="H430" s="17"/>
      <c r="I430" s="35">
        <v>14830367</v>
      </c>
      <c r="J430" s="35">
        <v>0</v>
      </c>
      <c r="K430" s="35">
        <f t="shared" si="4"/>
        <v>14830367</v>
      </c>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c r="CA430" s="17"/>
      <c r="CB430" s="17"/>
      <c r="CC430" s="17"/>
      <c r="CD430" s="17"/>
      <c r="CE430" s="17"/>
      <c r="CF430" s="17"/>
      <c r="CG430" s="17"/>
      <c r="CH430" s="17"/>
      <c r="CI430" s="17"/>
      <c r="CJ430" s="17"/>
      <c r="CK430" s="17"/>
      <c r="CL430" s="17"/>
      <c r="CM430" s="17"/>
      <c r="CN430" s="17"/>
      <c r="CO430" s="17"/>
      <c r="CP430" s="17"/>
      <c r="CQ430" s="17"/>
      <c r="CR430" s="17"/>
      <c r="CS430" s="17"/>
      <c r="CT430" s="17"/>
      <c r="CU430" s="17"/>
      <c r="CV430" s="17"/>
      <c r="CW430" s="17"/>
      <c r="CX430" s="17"/>
      <c r="CY430" s="17"/>
      <c r="CZ430" s="17"/>
      <c r="DA430" s="17"/>
      <c r="DB430" s="17"/>
      <c r="DC430" s="17"/>
      <c r="DD430" s="17"/>
      <c r="DE430" s="17"/>
      <c r="DF430" s="17"/>
      <c r="DG430" s="17"/>
      <c r="DH430" s="17"/>
      <c r="DI430" s="17"/>
      <c r="DJ430" s="17"/>
      <c r="DK430" s="17"/>
      <c r="DL430" s="17"/>
      <c r="DM430" s="17"/>
      <c r="DN430" s="17"/>
      <c r="DO430" s="17"/>
      <c r="DP430" s="17"/>
      <c r="DQ430" s="17"/>
      <c r="DR430" s="17"/>
      <c r="DS430" s="17"/>
      <c r="DT430" s="17"/>
      <c r="DU430" s="17"/>
      <c r="DV430" s="17"/>
      <c r="DW430" s="17"/>
      <c r="DX430" s="17"/>
      <c r="DY430" s="17"/>
      <c r="DZ430" s="17"/>
      <c r="EA430" s="17"/>
      <c r="EB430" s="17"/>
      <c r="EC430" s="17"/>
      <c r="ED430" s="17"/>
      <c r="EE430" s="17"/>
      <c r="EF430" s="17"/>
      <c r="EG430" s="17"/>
      <c r="EH430" s="17"/>
      <c r="EI430" s="17"/>
      <c r="EJ430" s="17"/>
      <c r="EK430" s="17"/>
      <c r="EL430" s="17"/>
      <c r="EM430" s="17"/>
      <c r="EN430" s="17"/>
      <c r="EO430" s="17"/>
      <c r="EP430" s="17"/>
      <c r="EQ430" s="17"/>
      <c r="ER430" s="17"/>
      <c r="ES430" s="17"/>
      <c r="ET430" s="17"/>
      <c r="EU430" s="17"/>
      <c r="EV430" s="17"/>
      <c r="EW430" s="17"/>
      <c r="EX430" s="17"/>
      <c r="EY430" s="17"/>
      <c r="EZ430" s="17"/>
      <c r="FA430" s="17"/>
      <c r="FB430" s="17"/>
      <c r="FC430" s="17"/>
      <c r="FD430" s="17"/>
      <c r="FE430" s="17"/>
      <c r="FF430" s="17"/>
      <c r="FG430" s="17"/>
      <c r="FH430" s="17"/>
      <c r="FI430" s="17"/>
      <c r="FJ430" s="17"/>
      <c r="FK430" s="17"/>
      <c r="FL430" s="17"/>
      <c r="FM430" s="17"/>
      <c r="FN430" s="17"/>
      <c r="FO430" s="17"/>
      <c r="FP430" s="17"/>
      <c r="FQ430" s="17"/>
      <c r="FR430" s="17"/>
      <c r="FS430" s="17"/>
      <c r="FT430" s="17"/>
      <c r="FU430" s="17"/>
      <c r="FV430" s="17"/>
      <c r="FW430" s="17"/>
      <c r="FX430" s="17"/>
      <c r="FY430" s="17"/>
      <c r="FZ430" s="17"/>
      <c r="GA430" s="17"/>
      <c r="GB430" s="17"/>
      <c r="GC430" s="17"/>
      <c r="GD430" s="17"/>
      <c r="GE430" s="17"/>
      <c r="GF430" s="17"/>
      <c r="GG430" s="17"/>
      <c r="GH430" s="17"/>
      <c r="GI430" s="17"/>
      <c r="GJ430" s="17"/>
      <c r="GK430" s="17"/>
      <c r="GL430" s="17"/>
      <c r="GM430" s="17"/>
      <c r="GN430" s="17"/>
      <c r="GO430" s="17"/>
      <c r="GP430" s="17"/>
      <c r="GQ430" s="17"/>
      <c r="GR430" s="17"/>
      <c r="GS430" s="17"/>
      <c r="GT430" s="17"/>
      <c r="GU430" s="17"/>
      <c r="GV430" s="17"/>
      <c r="GW430" s="17"/>
      <c r="GX430" s="17"/>
      <c r="GY430" s="17"/>
      <c r="GZ430" s="17"/>
      <c r="HA430" s="17"/>
    </row>
    <row r="431" spans="1:209" x14ac:dyDescent="0.25">
      <c r="A431" s="37">
        <v>43363</v>
      </c>
      <c r="B431" s="199">
        <v>423</v>
      </c>
      <c r="C431" s="24">
        <v>1213</v>
      </c>
      <c r="D431" s="24">
        <v>1430</v>
      </c>
      <c r="E431" s="22" t="s">
        <v>1907</v>
      </c>
      <c r="F431" s="16"/>
      <c r="G431" s="22" t="s">
        <v>1104</v>
      </c>
      <c r="H431" s="17"/>
      <c r="I431" s="35">
        <v>14663733</v>
      </c>
      <c r="J431" s="35">
        <v>0</v>
      </c>
      <c r="K431" s="35">
        <f t="shared" si="4"/>
        <v>14663733</v>
      </c>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c r="CA431" s="17"/>
      <c r="CB431" s="17"/>
      <c r="CC431" s="17"/>
      <c r="CD431" s="17"/>
      <c r="CE431" s="17"/>
      <c r="CF431" s="17"/>
      <c r="CG431" s="17"/>
      <c r="CH431" s="17"/>
      <c r="CI431" s="17"/>
      <c r="CJ431" s="17"/>
      <c r="CK431" s="17"/>
      <c r="CL431" s="17"/>
      <c r="CM431" s="17"/>
      <c r="CN431" s="17"/>
      <c r="CO431" s="17"/>
      <c r="CP431" s="17"/>
      <c r="CQ431" s="17"/>
      <c r="CR431" s="17"/>
      <c r="CS431" s="17"/>
      <c r="CT431" s="17"/>
      <c r="CU431" s="17"/>
      <c r="CV431" s="17"/>
      <c r="CW431" s="17"/>
      <c r="CX431" s="17"/>
      <c r="CY431" s="17"/>
      <c r="CZ431" s="17"/>
      <c r="DA431" s="17"/>
      <c r="DB431" s="17"/>
      <c r="DC431" s="17"/>
      <c r="DD431" s="17"/>
      <c r="DE431" s="17"/>
      <c r="DF431" s="17"/>
      <c r="DG431" s="17"/>
      <c r="DH431" s="17"/>
      <c r="DI431" s="17"/>
      <c r="DJ431" s="17"/>
      <c r="DK431" s="17"/>
      <c r="DL431" s="17"/>
      <c r="DM431" s="17"/>
      <c r="DN431" s="17"/>
      <c r="DO431" s="17"/>
      <c r="DP431" s="17"/>
      <c r="DQ431" s="17"/>
      <c r="DR431" s="17"/>
      <c r="DS431" s="17"/>
      <c r="DT431" s="17"/>
      <c r="DU431" s="17"/>
      <c r="DV431" s="17"/>
      <c r="DW431" s="17"/>
      <c r="DX431" s="17"/>
      <c r="DY431" s="17"/>
      <c r="DZ431" s="17"/>
      <c r="EA431" s="17"/>
      <c r="EB431" s="17"/>
      <c r="EC431" s="17"/>
      <c r="ED431" s="17"/>
      <c r="EE431" s="17"/>
      <c r="EF431" s="17"/>
      <c r="EG431" s="17"/>
      <c r="EH431" s="17"/>
      <c r="EI431" s="17"/>
      <c r="EJ431" s="17"/>
      <c r="EK431" s="17"/>
      <c r="EL431" s="17"/>
      <c r="EM431" s="17"/>
      <c r="EN431" s="17"/>
      <c r="EO431" s="17"/>
      <c r="EP431" s="17"/>
      <c r="EQ431" s="17"/>
      <c r="ER431" s="17"/>
      <c r="ES431" s="17"/>
      <c r="ET431" s="17"/>
      <c r="EU431" s="17"/>
      <c r="EV431" s="17"/>
      <c r="EW431" s="17"/>
      <c r="EX431" s="17"/>
      <c r="EY431" s="17"/>
      <c r="EZ431" s="17"/>
      <c r="FA431" s="17"/>
      <c r="FB431" s="17"/>
      <c r="FC431" s="17"/>
      <c r="FD431" s="17"/>
      <c r="FE431" s="17"/>
      <c r="FF431" s="17"/>
      <c r="FG431" s="17"/>
      <c r="FH431" s="17"/>
      <c r="FI431" s="17"/>
      <c r="FJ431" s="17"/>
      <c r="FK431" s="17"/>
      <c r="FL431" s="17"/>
      <c r="FM431" s="17"/>
      <c r="FN431" s="17"/>
      <c r="FO431" s="17"/>
      <c r="FP431" s="17"/>
      <c r="FQ431" s="17"/>
      <c r="FR431" s="17"/>
      <c r="FS431" s="17"/>
      <c r="FT431" s="17"/>
      <c r="FU431" s="17"/>
      <c r="FV431" s="17"/>
      <c r="FW431" s="17"/>
      <c r="FX431" s="17"/>
      <c r="FY431" s="17"/>
      <c r="FZ431" s="17"/>
      <c r="GA431" s="17"/>
      <c r="GB431" s="17"/>
      <c r="GC431" s="17"/>
      <c r="GD431" s="17"/>
      <c r="GE431" s="17"/>
      <c r="GF431" s="17"/>
      <c r="GG431" s="17"/>
      <c r="GH431" s="17"/>
      <c r="GI431" s="17"/>
      <c r="GJ431" s="17"/>
      <c r="GK431" s="17"/>
      <c r="GL431" s="17"/>
      <c r="GM431" s="17"/>
      <c r="GN431" s="17"/>
      <c r="GO431" s="17"/>
      <c r="GP431" s="17"/>
      <c r="GQ431" s="17"/>
      <c r="GR431" s="17"/>
      <c r="GS431" s="17"/>
      <c r="GT431" s="17"/>
      <c r="GU431" s="17"/>
      <c r="GV431" s="17"/>
      <c r="GW431" s="17"/>
      <c r="GX431" s="17"/>
      <c r="GY431" s="17"/>
      <c r="GZ431" s="17"/>
      <c r="HA431" s="17"/>
    </row>
    <row r="432" spans="1:209" x14ac:dyDescent="0.25">
      <c r="A432" s="37">
        <v>43363</v>
      </c>
      <c r="B432" s="199">
        <v>282</v>
      </c>
      <c r="C432" s="24">
        <v>1090</v>
      </c>
      <c r="D432" s="24">
        <v>1431</v>
      </c>
      <c r="E432" s="22" t="s">
        <v>1866</v>
      </c>
      <c r="F432" s="16"/>
      <c r="G432" s="22" t="s">
        <v>1051</v>
      </c>
      <c r="H432" s="17"/>
      <c r="I432" s="35">
        <v>19923000</v>
      </c>
      <c r="J432" s="35">
        <v>0</v>
      </c>
      <c r="K432" s="35">
        <f t="shared" si="4"/>
        <v>19923000</v>
      </c>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c r="CA432" s="17"/>
      <c r="CB432" s="17"/>
      <c r="CC432" s="17"/>
      <c r="CD432" s="17"/>
      <c r="CE432" s="17"/>
      <c r="CF432" s="17"/>
      <c r="CG432" s="17"/>
      <c r="CH432" s="17"/>
      <c r="CI432" s="17"/>
      <c r="CJ432" s="17"/>
      <c r="CK432" s="17"/>
      <c r="CL432" s="17"/>
      <c r="CM432" s="17"/>
      <c r="CN432" s="17"/>
      <c r="CO432" s="17"/>
      <c r="CP432" s="17"/>
      <c r="CQ432" s="17"/>
      <c r="CR432" s="17"/>
      <c r="CS432" s="17"/>
      <c r="CT432" s="17"/>
      <c r="CU432" s="17"/>
      <c r="CV432" s="17"/>
      <c r="CW432" s="17"/>
      <c r="CX432" s="17"/>
      <c r="CY432" s="17"/>
      <c r="CZ432" s="17"/>
      <c r="DA432" s="17"/>
      <c r="DB432" s="17"/>
      <c r="DC432" s="17"/>
      <c r="DD432" s="17"/>
      <c r="DE432" s="17"/>
      <c r="DF432" s="17"/>
      <c r="DG432" s="17"/>
      <c r="DH432" s="17"/>
      <c r="DI432" s="17"/>
      <c r="DJ432" s="17"/>
      <c r="DK432" s="17"/>
      <c r="DL432" s="17"/>
      <c r="DM432" s="17"/>
      <c r="DN432" s="17"/>
      <c r="DO432" s="17"/>
      <c r="DP432" s="17"/>
      <c r="DQ432" s="17"/>
      <c r="DR432" s="17"/>
      <c r="DS432" s="17"/>
      <c r="DT432" s="17"/>
      <c r="DU432" s="17"/>
      <c r="DV432" s="17"/>
      <c r="DW432" s="17"/>
      <c r="DX432" s="17"/>
      <c r="DY432" s="17"/>
      <c r="DZ432" s="17"/>
      <c r="EA432" s="17"/>
      <c r="EB432" s="17"/>
      <c r="EC432" s="17"/>
      <c r="ED432" s="17"/>
      <c r="EE432" s="17"/>
      <c r="EF432" s="17"/>
      <c r="EG432" s="17"/>
      <c r="EH432" s="17"/>
      <c r="EI432" s="17"/>
      <c r="EJ432" s="17"/>
      <c r="EK432" s="17"/>
      <c r="EL432" s="17"/>
      <c r="EM432" s="17"/>
      <c r="EN432" s="17"/>
      <c r="EO432" s="17"/>
      <c r="EP432" s="17"/>
      <c r="EQ432" s="17"/>
      <c r="ER432" s="17"/>
      <c r="ES432" s="17"/>
      <c r="ET432" s="17"/>
      <c r="EU432" s="17"/>
      <c r="EV432" s="17"/>
      <c r="EW432" s="17"/>
      <c r="EX432" s="17"/>
      <c r="EY432" s="17"/>
      <c r="EZ432" s="17"/>
      <c r="FA432" s="17"/>
      <c r="FB432" s="17"/>
      <c r="FC432" s="17"/>
      <c r="FD432" s="17"/>
      <c r="FE432" s="17"/>
      <c r="FF432" s="17"/>
      <c r="FG432" s="17"/>
      <c r="FH432" s="17"/>
      <c r="FI432" s="17"/>
      <c r="FJ432" s="17"/>
      <c r="FK432" s="17"/>
      <c r="FL432" s="17"/>
      <c r="FM432" s="17"/>
      <c r="FN432" s="17"/>
      <c r="FO432" s="17"/>
      <c r="FP432" s="17"/>
      <c r="FQ432" s="17"/>
      <c r="FR432" s="17"/>
      <c r="FS432" s="17"/>
      <c r="FT432" s="17"/>
      <c r="FU432" s="17"/>
      <c r="FV432" s="17"/>
      <c r="FW432" s="17"/>
      <c r="FX432" s="17"/>
      <c r="FY432" s="17"/>
      <c r="FZ432" s="17"/>
      <c r="GA432" s="17"/>
      <c r="GB432" s="17"/>
      <c r="GC432" s="17"/>
      <c r="GD432" s="17"/>
      <c r="GE432" s="17"/>
      <c r="GF432" s="17"/>
      <c r="GG432" s="17"/>
      <c r="GH432" s="17"/>
      <c r="GI432" s="17"/>
      <c r="GJ432" s="17"/>
      <c r="GK432" s="17"/>
      <c r="GL432" s="17"/>
      <c r="GM432" s="17"/>
      <c r="GN432" s="17"/>
      <c r="GO432" s="17"/>
      <c r="GP432" s="17"/>
      <c r="GQ432" s="17"/>
      <c r="GR432" s="17"/>
      <c r="GS432" s="17"/>
      <c r="GT432" s="17"/>
      <c r="GU432" s="17"/>
      <c r="GV432" s="17"/>
      <c r="GW432" s="17"/>
      <c r="GX432" s="17"/>
      <c r="GY432" s="17"/>
      <c r="GZ432" s="17"/>
      <c r="HA432" s="17"/>
    </row>
    <row r="433" spans="1:209" x14ac:dyDescent="0.25">
      <c r="A433" s="37">
        <v>43363</v>
      </c>
      <c r="B433" s="199">
        <v>424</v>
      </c>
      <c r="C433" s="24">
        <v>1262</v>
      </c>
      <c r="D433" s="24">
        <v>1433</v>
      </c>
      <c r="E433" s="22" t="s">
        <v>1913</v>
      </c>
      <c r="F433" s="16"/>
      <c r="G433" s="22" t="s">
        <v>1116</v>
      </c>
      <c r="H433" s="17"/>
      <c r="I433" s="35">
        <v>12747767</v>
      </c>
      <c r="J433" s="35">
        <v>0</v>
      </c>
      <c r="K433" s="35">
        <f t="shared" si="4"/>
        <v>12747767</v>
      </c>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c r="CA433" s="17"/>
      <c r="CB433" s="17"/>
      <c r="CC433" s="17"/>
      <c r="CD433" s="17"/>
      <c r="CE433" s="17"/>
      <c r="CF433" s="17"/>
      <c r="CG433" s="17"/>
      <c r="CH433" s="17"/>
      <c r="CI433" s="17"/>
      <c r="CJ433" s="17"/>
      <c r="CK433" s="17"/>
      <c r="CL433" s="17"/>
      <c r="CM433" s="17"/>
      <c r="CN433" s="17"/>
      <c r="CO433" s="17"/>
      <c r="CP433" s="17"/>
      <c r="CQ433" s="17"/>
      <c r="CR433" s="17"/>
      <c r="CS433" s="17"/>
      <c r="CT433" s="17"/>
      <c r="CU433" s="17"/>
      <c r="CV433" s="17"/>
      <c r="CW433" s="17"/>
      <c r="CX433" s="17"/>
      <c r="CY433" s="17"/>
      <c r="CZ433" s="17"/>
      <c r="DA433" s="17"/>
      <c r="DB433" s="17"/>
      <c r="DC433" s="17"/>
      <c r="DD433" s="17"/>
      <c r="DE433" s="17"/>
      <c r="DF433" s="17"/>
      <c r="DG433" s="17"/>
      <c r="DH433" s="17"/>
      <c r="DI433" s="17"/>
      <c r="DJ433" s="17"/>
      <c r="DK433" s="17"/>
      <c r="DL433" s="17"/>
      <c r="DM433" s="17"/>
      <c r="DN433" s="17"/>
      <c r="DO433" s="17"/>
      <c r="DP433" s="17"/>
      <c r="DQ433" s="17"/>
      <c r="DR433" s="17"/>
      <c r="DS433" s="17"/>
      <c r="DT433" s="17"/>
      <c r="DU433" s="17"/>
      <c r="DV433" s="17"/>
      <c r="DW433" s="17"/>
      <c r="DX433" s="17"/>
      <c r="DY433" s="17"/>
      <c r="DZ433" s="17"/>
      <c r="EA433" s="17"/>
      <c r="EB433" s="17"/>
      <c r="EC433" s="17"/>
      <c r="ED433" s="17"/>
      <c r="EE433" s="17"/>
      <c r="EF433" s="17"/>
      <c r="EG433" s="17"/>
      <c r="EH433" s="17"/>
      <c r="EI433" s="17"/>
      <c r="EJ433" s="17"/>
      <c r="EK433" s="17"/>
      <c r="EL433" s="17"/>
      <c r="EM433" s="17"/>
      <c r="EN433" s="17"/>
      <c r="EO433" s="17"/>
      <c r="EP433" s="17"/>
      <c r="EQ433" s="17"/>
      <c r="ER433" s="17"/>
      <c r="ES433" s="17"/>
      <c r="ET433" s="17"/>
      <c r="EU433" s="17"/>
      <c r="EV433" s="17"/>
      <c r="EW433" s="17"/>
      <c r="EX433" s="17"/>
      <c r="EY433" s="17"/>
      <c r="EZ433" s="17"/>
      <c r="FA433" s="17"/>
      <c r="FB433" s="17"/>
      <c r="FC433" s="17"/>
      <c r="FD433" s="17"/>
      <c r="FE433" s="17"/>
      <c r="FF433" s="17"/>
      <c r="FG433" s="17"/>
      <c r="FH433" s="17"/>
      <c r="FI433" s="17"/>
      <c r="FJ433" s="17"/>
      <c r="FK433" s="17"/>
      <c r="FL433" s="17"/>
      <c r="FM433" s="17"/>
      <c r="FN433" s="17"/>
      <c r="FO433" s="17"/>
      <c r="FP433" s="17"/>
      <c r="FQ433" s="17"/>
      <c r="FR433" s="17"/>
      <c r="FS433" s="17"/>
      <c r="FT433" s="17"/>
      <c r="FU433" s="17"/>
      <c r="FV433" s="17"/>
      <c r="FW433" s="17"/>
      <c r="FX433" s="17"/>
      <c r="FY433" s="17"/>
      <c r="FZ433" s="17"/>
      <c r="GA433" s="17"/>
      <c r="GB433" s="17"/>
      <c r="GC433" s="17"/>
      <c r="GD433" s="17"/>
      <c r="GE433" s="17"/>
      <c r="GF433" s="17"/>
      <c r="GG433" s="17"/>
      <c r="GH433" s="17"/>
      <c r="GI433" s="17"/>
      <c r="GJ433" s="17"/>
      <c r="GK433" s="17"/>
      <c r="GL433" s="17"/>
      <c r="GM433" s="17"/>
      <c r="GN433" s="17"/>
      <c r="GO433" s="17"/>
      <c r="GP433" s="17"/>
      <c r="GQ433" s="17"/>
      <c r="GR433" s="17"/>
      <c r="GS433" s="17"/>
      <c r="GT433" s="17"/>
      <c r="GU433" s="17"/>
      <c r="GV433" s="17"/>
      <c r="GW433" s="17"/>
      <c r="GX433" s="17"/>
      <c r="GY433" s="17"/>
      <c r="GZ433" s="17"/>
      <c r="HA433" s="17"/>
    </row>
    <row r="434" spans="1:209" x14ac:dyDescent="0.25">
      <c r="A434" s="37">
        <v>43363</v>
      </c>
      <c r="B434" s="199">
        <v>387</v>
      </c>
      <c r="C434" s="24">
        <v>975</v>
      </c>
      <c r="D434" s="24">
        <v>1437</v>
      </c>
      <c r="E434" s="22" t="s">
        <v>1852</v>
      </c>
      <c r="F434" s="16"/>
      <c r="G434" s="22" t="s">
        <v>1089</v>
      </c>
      <c r="H434" s="17"/>
      <c r="I434" s="35">
        <v>13350000</v>
      </c>
      <c r="J434" s="35">
        <v>0</v>
      </c>
      <c r="K434" s="35">
        <f t="shared" si="4"/>
        <v>13350000</v>
      </c>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c r="CA434" s="17"/>
      <c r="CB434" s="17"/>
      <c r="CC434" s="17"/>
      <c r="CD434" s="17"/>
      <c r="CE434" s="17"/>
      <c r="CF434" s="17"/>
      <c r="CG434" s="17"/>
      <c r="CH434" s="17"/>
      <c r="CI434" s="17"/>
      <c r="CJ434" s="17"/>
      <c r="CK434" s="17"/>
      <c r="CL434" s="17"/>
      <c r="CM434" s="17"/>
      <c r="CN434" s="17"/>
      <c r="CO434" s="17"/>
      <c r="CP434" s="17"/>
      <c r="CQ434" s="17"/>
      <c r="CR434" s="17"/>
      <c r="CS434" s="17"/>
      <c r="CT434" s="17"/>
      <c r="CU434" s="17"/>
      <c r="CV434" s="17"/>
      <c r="CW434" s="17"/>
      <c r="CX434" s="17"/>
      <c r="CY434" s="17"/>
      <c r="CZ434" s="17"/>
      <c r="DA434" s="17"/>
      <c r="DB434" s="17"/>
      <c r="DC434" s="17"/>
      <c r="DD434" s="17"/>
      <c r="DE434" s="17"/>
      <c r="DF434" s="17"/>
      <c r="DG434" s="17"/>
      <c r="DH434" s="17"/>
      <c r="DI434" s="17"/>
      <c r="DJ434" s="17"/>
      <c r="DK434" s="17"/>
      <c r="DL434" s="17"/>
      <c r="DM434" s="17"/>
      <c r="DN434" s="17"/>
      <c r="DO434" s="17"/>
      <c r="DP434" s="17"/>
      <c r="DQ434" s="17"/>
      <c r="DR434" s="17"/>
      <c r="DS434" s="17"/>
      <c r="DT434" s="17"/>
      <c r="DU434" s="17"/>
      <c r="DV434" s="17"/>
      <c r="DW434" s="17"/>
      <c r="DX434" s="17"/>
      <c r="DY434" s="17"/>
      <c r="DZ434" s="17"/>
      <c r="EA434" s="17"/>
      <c r="EB434" s="17"/>
      <c r="EC434" s="17"/>
      <c r="ED434" s="17"/>
      <c r="EE434" s="17"/>
      <c r="EF434" s="17"/>
      <c r="EG434" s="17"/>
      <c r="EH434" s="17"/>
      <c r="EI434" s="17"/>
      <c r="EJ434" s="17"/>
      <c r="EK434" s="17"/>
      <c r="EL434" s="17"/>
      <c r="EM434" s="17"/>
      <c r="EN434" s="17"/>
      <c r="EO434" s="17"/>
      <c r="EP434" s="17"/>
      <c r="EQ434" s="17"/>
      <c r="ER434" s="17"/>
      <c r="ES434" s="17"/>
      <c r="ET434" s="17"/>
      <c r="EU434" s="17"/>
      <c r="EV434" s="17"/>
      <c r="EW434" s="17"/>
      <c r="EX434" s="17"/>
      <c r="EY434" s="17"/>
      <c r="EZ434" s="17"/>
      <c r="FA434" s="17"/>
      <c r="FB434" s="17"/>
      <c r="FC434" s="17"/>
      <c r="FD434" s="17"/>
      <c r="FE434" s="17"/>
      <c r="FF434" s="17"/>
      <c r="FG434" s="17"/>
      <c r="FH434" s="17"/>
      <c r="FI434" s="17"/>
      <c r="FJ434" s="17"/>
      <c r="FK434" s="17"/>
      <c r="FL434" s="17"/>
      <c r="FM434" s="17"/>
      <c r="FN434" s="17"/>
      <c r="FO434" s="17"/>
      <c r="FP434" s="17"/>
      <c r="FQ434" s="17"/>
      <c r="FR434" s="17"/>
      <c r="FS434" s="17"/>
      <c r="FT434" s="17"/>
      <c r="FU434" s="17"/>
      <c r="FV434" s="17"/>
      <c r="FW434" s="17"/>
      <c r="FX434" s="17"/>
      <c r="FY434" s="17"/>
      <c r="FZ434" s="17"/>
      <c r="GA434" s="17"/>
      <c r="GB434" s="17"/>
      <c r="GC434" s="17"/>
      <c r="GD434" s="17"/>
      <c r="GE434" s="17"/>
      <c r="GF434" s="17"/>
      <c r="GG434" s="17"/>
      <c r="GH434" s="17"/>
      <c r="GI434" s="17"/>
      <c r="GJ434" s="17"/>
      <c r="GK434" s="17"/>
      <c r="GL434" s="17"/>
      <c r="GM434" s="17"/>
      <c r="GN434" s="17"/>
      <c r="GO434" s="17"/>
      <c r="GP434" s="17"/>
      <c r="GQ434" s="17"/>
      <c r="GR434" s="17"/>
      <c r="GS434" s="17"/>
      <c r="GT434" s="17"/>
      <c r="GU434" s="17"/>
      <c r="GV434" s="17"/>
      <c r="GW434" s="17"/>
      <c r="GX434" s="17"/>
      <c r="GY434" s="17"/>
      <c r="GZ434" s="17"/>
      <c r="HA434" s="17"/>
    </row>
    <row r="435" spans="1:209" x14ac:dyDescent="0.25">
      <c r="A435" s="37">
        <v>43363</v>
      </c>
      <c r="B435" s="199">
        <v>427</v>
      </c>
      <c r="C435" s="24">
        <v>1279</v>
      </c>
      <c r="D435" s="24">
        <v>1438</v>
      </c>
      <c r="E435" s="22" t="s">
        <v>1919</v>
      </c>
      <c r="F435" s="16"/>
      <c r="G435" s="22" t="s">
        <v>1087</v>
      </c>
      <c r="H435" s="17"/>
      <c r="I435" s="35">
        <v>9036467</v>
      </c>
      <c r="J435" s="35">
        <v>0</v>
      </c>
      <c r="K435" s="35">
        <f t="shared" si="4"/>
        <v>9036467</v>
      </c>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c r="CA435" s="17"/>
      <c r="CB435" s="17"/>
      <c r="CC435" s="17"/>
      <c r="CD435" s="17"/>
      <c r="CE435" s="17"/>
      <c r="CF435" s="17"/>
      <c r="CG435" s="17"/>
      <c r="CH435" s="17"/>
      <c r="CI435" s="17"/>
      <c r="CJ435" s="17"/>
      <c r="CK435" s="17"/>
      <c r="CL435" s="17"/>
      <c r="CM435" s="17"/>
      <c r="CN435" s="17"/>
      <c r="CO435" s="17"/>
      <c r="CP435" s="17"/>
      <c r="CQ435" s="17"/>
      <c r="CR435" s="17"/>
      <c r="CS435" s="17"/>
      <c r="CT435" s="17"/>
      <c r="CU435" s="17"/>
      <c r="CV435" s="17"/>
      <c r="CW435" s="17"/>
      <c r="CX435" s="17"/>
      <c r="CY435" s="17"/>
      <c r="CZ435" s="17"/>
      <c r="DA435" s="17"/>
      <c r="DB435" s="17"/>
      <c r="DC435" s="17"/>
      <c r="DD435" s="17"/>
      <c r="DE435" s="17"/>
      <c r="DF435" s="17"/>
      <c r="DG435" s="17"/>
      <c r="DH435" s="17"/>
      <c r="DI435" s="17"/>
      <c r="DJ435" s="17"/>
      <c r="DK435" s="17"/>
      <c r="DL435" s="17"/>
      <c r="DM435" s="17"/>
      <c r="DN435" s="17"/>
      <c r="DO435" s="17"/>
      <c r="DP435" s="17"/>
      <c r="DQ435" s="17"/>
      <c r="DR435" s="17"/>
      <c r="DS435" s="17"/>
      <c r="DT435" s="17"/>
      <c r="DU435" s="17"/>
      <c r="DV435" s="17"/>
      <c r="DW435" s="17"/>
      <c r="DX435" s="17"/>
      <c r="DY435" s="17"/>
      <c r="DZ435" s="17"/>
      <c r="EA435" s="17"/>
      <c r="EB435" s="17"/>
      <c r="EC435" s="17"/>
      <c r="ED435" s="17"/>
      <c r="EE435" s="17"/>
      <c r="EF435" s="17"/>
      <c r="EG435" s="17"/>
      <c r="EH435" s="17"/>
      <c r="EI435" s="17"/>
      <c r="EJ435" s="17"/>
      <c r="EK435" s="17"/>
      <c r="EL435" s="17"/>
      <c r="EM435" s="17"/>
      <c r="EN435" s="17"/>
      <c r="EO435" s="17"/>
      <c r="EP435" s="17"/>
      <c r="EQ435" s="17"/>
      <c r="ER435" s="17"/>
      <c r="ES435" s="17"/>
      <c r="ET435" s="17"/>
      <c r="EU435" s="17"/>
      <c r="EV435" s="17"/>
      <c r="EW435" s="17"/>
      <c r="EX435" s="17"/>
      <c r="EY435" s="17"/>
      <c r="EZ435" s="17"/>
      <c r="FA435" s="17"/>
      <c r="FB435" s="17"/>
      <c r="FC435" s="17"/>
      <c r="FD435" s="17"/>
      <c r="FE435" s="17"/>
      <c r="FF435" s="17"/>
      <c r="FG435" s="17"/>
      <c r="FH435" s="17"/>
      <c r="FI435" s="17"/>
      <c r="FJ435" s="17"/>
      <c r="FK435" s="17"/>
      <c r="FL435" s="17"/>
      <c r="FM435" s="17"/>
      <c r="FN435" s="17"/>
      <c r="FO435" s="17"/>
      <c r="FP435" s="17"/>
      <c r="FQ435" s="17"/>
      <c r="FR435" s="17"/>
      <c r="FS435" s="17"/>
      <c r="FT435" s="17"/>
      <c r="FU435" s="17"/>
      <c r="FV435" s="17"/>
      <c r="FW435" s="17"/>
      <c r="FX435" s="17"/>
      <c r="FY435" s="17"/>
      <c r="FZ435" s="17"/>
      <c r="GA435" s="17"/>
      <c r="GB435" s="17"/>
      <c r="GC435" s="17"/>
      <c r="GD435" s="17"/>
      <c r="GE435" s="17"/>
      <c r="GF435" s="17"/>
      <c r="GG435" s="17"/>
      <c r="GH435" s="17"/>
      <c r="GI435" s="17"/>
      <c r="GJ435" s="17"/>
      <c r="GK435" s="17"/>
      <c r="GL435" s="17"/>
      <c r="GM435" s="17"/>
      <c r="GN435" s="17"/>
      <c r="GO435" s="17"/>
      <c r="GP435" s="17"/>
      <c r="GQ435" s="17"/>
      <c r="GR435" s="17"/>
      <c r="GS435" s="17"/>
      <c r="GT435" s="17"/>
      <c r="GU435" s="17"/>
      <c r="GV435" s="17"/>
      <c r="GW435" s="17"/>
      <c r="GX435" s="17"/>
      <c r="GY435" s="17"/>
      <c r="GZ435" s="17"/>
      <c r="HA435" s="17"/>
    </row>
    <row r="436" spans="1:209" x14ac:dyDescent="0.25">
      <c r="A436" s="37">
        <v>43363</v>
      </c>
      <c r="B436" s="199">
        <v>297</v>
      </c>
      <c r="C436" s="24">
        <v>1309</v>
      </c>
      <c r="D436" s="24">
        <v>1446</v>
      </c>
      <c r="E436" s="22" t="s">
        <v>2016</v>
      </c>
      <c r="F436" s="16"/>
      <c r="G436" s="22" t="s">
        <v>1110</v>
      </c>
      <c r="H436" s="17"/>
      <c r="I436" s="35">
        <v>9120000</v>
      </c>
      <c r="J436" s="35">
        <v>0</v>
      </c>
      <c r="K436" s="35">
        <f t="shared" si="4"/>
        <v>9120000</v>
      </c>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7"/>
      <c r="EU436" s="17"/>
      <c r="EV436" s="17"/>
      <c r="EW436" s="17"/>
      <c r="EX436" s="17"/>
      <c r="EY436" s="17"/>
      <c r="EZ436" s="17"/>
      <c r="FA436" s="17"/>
      <c r="FB436" s="17"/>
      <c r="FC436" s="17"/>
      <c r="FD436" s="17"/>
      <c r="FE436" s="17"/>
      <c r="FF436" s="17"/>
      <c r="FG436" s="17"/>
      <c r="FH436" s="17"/>
      <c r="FI436" s="17"/>
      <c r="FJ436" s="17"/>
      <c r="FK436" s="17"/>
      <c r="FL436" s="17"/>
      <c r="FM436" s="17"/>
      <c r="FN436" s="17"/>
      <c r="FO436" s="17"/>
      <c r="FP436" s="17"/>
      <c r="FQ436" s="17"/>
      <c r="FR436" s="17"/>
      <c r="FS436" s="17"/>
      <c r="FT436" s="17"/>
      <c r="FU436" s="17"/>
      <c r="FV436" s="17"/>
      <c r="FW436" s="17"/>
      <c r="FX436" s="17"/>
      <c r="FY436" s="17"/>
      <c r="FZ436" s="17"/>
      <c r="GA436" s="17"/>
      <c r="GB436" s="17"/>
      <c r="GC436" s="17"/>
      <c r="GD436" s="17"/>
      <c r="GE436" s="17"/>
      <c r="GF436" s="17"/>
      <c r="GG436" s="17"/>
      <c r="GH436" s="17"/>
      <c r="GI436" s="17"/>
      <c r="GJ436" s="17"/>
      <c r="GK436" s="17"/>
      <c r="GL436" s="17"/>
      <c r="GM436" s="17"/>
      <c r="GN436" s="17"/>
      <c r="GO436" s="17"/>
      <c r="GP436" s="17"/>
      <c r="GQ436" s="17"/>
      <c r="GR436" s="17"/>
      <c r="GS436" s="17"/>
      <c r="GT436" s="17"/>
      <c r="GU436" s="17"/>
      <c r="GV436" s="17"/>
      <c r="GW436" s="17"/>
      <c r="GX436" s="17"/>
      <c r="GY436" s="17"/>
      <c r="GZ436" s="17"/>
      <c r="HA436" s="17"/>
    </row>
    <row r="437" spans="1:209" x14ac:dyDescent="0.25">
      <c r="A437" s="37">
        <v>43364</v>
      </c>
      <c r="B437" s="199">
        <v>546</v>
      </c>
      <c r="C437" s="24">
        <v>1040</v>
      </c>
      <c r="D437" s="24">
        <v>1447</v>
      </c>
      <c r="E437" s="22" t="s">
        <v>1860</v>
      </c>
      <c r="F437" s="16"/>
      <c r="G437" s="22" t="s">
        <v>1173</v>
      </c>
      <c r="H437" s="17"/>
      <c r="I437" s="35">
        <v>4056267</v>
      </c>
      <c r="J437" s="35">
        <v>0</v>
      </c>
      <c r="K437" s="35">
        <f t="shared" si="4"/>
        <v>4056267</v>
      </c>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c r="CA437" s="17"/>
      <c r="CB437" s="17"/>
      <c r="CC437" s="17"/>
      <c r="CD437" s="17"/>
      <c r="CE437" s="17"/>
      <c r="CF437" s="17"/>
      <c r="CG437" s="17"/>
      <c r="CH437" s="17"/>
      <c r="CI437" s="17"/>
      <c r="CJ437" s="17"/>
      <c r="CK437" s="17"/>
      <c r="CL437" s="17"/>
      <c r="CM437" s="17"/>
      <c r="CN437" s="17"/>
      <c r="CO437" s="17"/>
      <c r="CP437" s="17"/>
      <c r="CQ437" s="17"/>
      <c r="CR437" s="17"/>
      <c r="CS437" s="17"/>
      <c r="CT437" s="17"/>
      <c r="CU437" s="17"/>
      <c r="CV437" s="17"/>
      <c r="CW437" s="17"/>
      <c r="CX437" s="17"/>
      <c r="CY437" s="17"/>
      <c r="CZ437" s="17"/>
      <c r="DA437" s="17"/>
      <c r="DB437" s="17"/>
      <c r="DC437" s="17"/>
      <c r="DD437" s="17"/>
      <c r="DE437" s="17"/>
      <c r="DF437" s="17"/>
      <c r="DG437" s="17"/>
      <c r="DH437" s="17"/>
      <c r="DI437" s="17"/>
      <c r="DJ437" s="17"/>
      <c r="DK437" s="17"/>
      <c r="DL437" s="17"/>
      <c r="DM437" s="17"/>
      <c r="DN437" s="17"/>
      <c r="DO437" s="17"/>
      <c r="DP437" s="17"/>
      <c r="DQ437" s="17"/>
      <c r="DR437" s="17"/>
      <c r="DS437" s="17"/>
      <c r="DT437" s="17"/>
      <c r="DU437" s="17"/>
      <c r="DV437" s="17"/>
      <c r="DW437" s="17"/>
      <c r="DX437" s="17"/>
      <c r="DY437" s="17"/>
      <c r="DZ437" s="17"/>
      <c r="EA437" s="17"/>
      <c r="EB437" s="17"/>
      <c r="EC437" s="17"/>
      <c r="ED437" s="17"/>
      <c r="EE437" s="17"/>
      <c r="EF437" s="17"/>
      <c r="EG437" s="17"/>
      <c r="EH437" s="17"/>
      <c r="EI437" s="17"/>
      <c r="EJ437" s="17"/>
      <c r="EK437" s="17"/>
      <c r="EL437" s="17"/>
      <c r="EM437" s="17"/>
      <c r="EN437" s="17"/>
      <c r="EO437" s="17"/>
      <c r="EP437" s="17"/>
      <c r="EQ437" s="17"/>
      <c r="ER437" s="17"/>
      <c r="ES437" s="17"/>
      <c r="ET437" s="17"/>
      <c r="EU437" s="17"/>
      <c r="EV437" s="17"/>
      <c r="EW437" s="17"/>
      <c r="EX437" s="17"/>
      <c r="EY437" s="17"/>
      <c r="EZ437" s="17"/>
      <c r="FA437" s="17"/>
      <c r="FB437" s="17"/>
      <c r="FC437" s="17"/>
      <c r="FD437" s="17"/>
      <c r="FE437" s="17"/>
      <c r="FF437" s="17"/>
      <c r="FG437" s="17"/>
      <c r="FH437" s="17"/>
      <c r="FI437" s="17"/>
      <c r="FJ437" s="17"/>
      <c r="FK437" s="17"/>
      <c r="FL437" s="17"/>
      <c r="FM437" s="17"/>
      <c r="FN437" s="17"/>
      <c r="FO437" s="17"/>
      <c r="FP437" s="17"/>
      <c r="FQ437" s="17"/>
      <c r="FR437" s="17"/>
      <c r="FS437" s="17"/>
      <c r="FT437" s="17"/>
      <c r="FU437" s="17"/>
      <c r="FV437" s="17"/>
      <c r="FW437" s="17"/>
      <c r="FX437" s="17"/>
      <c r="FY437" s="17"/>
      <c r="FZ437" s="17"/>
      <c r="GA437" s="17"/>
      <c r="GB437" s="17"/>
      <c r="GC437" s="17"/>
      <c r="GD437" s="17"/>
      <c r="GE437" s="17"/>
      <c r="GF437" s="17"/>
      <c r="GG437" s="17"/>
      <c r="GH437" s="17"/>
      <c r="GI437" s="17"/>
      <c r="GJ437" s="17"/>
      <c r="GK437" s="17"/>
      <c r="GL437" s="17"/>
      <c r="GM437" s="17"/>
      <c r="GN437" s="17"/>
      <c r="GO437" s="17"/>
      <c r="GP437" s="17"/>
      <c r="GQ437" s="17"/>
      <c r="GR437" s="17"/>
      <c r="GS437" s="17"/>
      <c r="GT437" s="17"/>
      <c r="GU437" s="17"/>
      <c r="GV437" s="17"/>
      <c r="GW437" s="17"/>
      <c r="GX437" s="17"/>
      <c r="GY437" s="17"/>
      <c r="GZ437" s="17"/>
      <c r="HA437" s="17"/>
    </row>
    <row r="438" spans="1:209" x14ac:dyDescent="0.25">
      <c r="A438" s="37">
        <v>43364</v>
      </c>
      <c r="B438" s="199">
        <v>724</v>
      </c>
      <c r="C438" s="24">
        <v>1297</v>
      </c>
      <c r="D438" s="24">
        <v>1449</v>
      </c>
      <c r="E438" s="22" t="s">
        <v>954</v>
      </c>
      <c r="F438" s="16"/>
      <c r="G438" s="22" t="s">
        <v>1084</v>
      </c>
      <c r="H438" s="17"/>
      <c r="I438" s="35">
        <v>24500000</v>
      </c>
      <c r="J438" s="35">
        <v>0</v>
      </c>
      <c r="K438" s="35">
        <f t="shared" si="4"/>
        <v>24500000</v>
      </c>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c r="CA438" s="17"/>
      <c r="CB438" s="17"/>
      <c r="CC438" s="17"/>
      <c r="CD438" s="17"/>
      <c r="CE438" s="17"/>
      <c r="CF438" s="17"/>
      <c r="CG438" s="17"/>
      <c r="CH438" s="17"/>
      <c r="CI438" s="17"/>
      <c r="CJ438" s="17"/>
      <c r="CK438" s="17"/>
      <c r="CL438" s="17"/>
      <c r="CM438" s="17"/>
      <c r="CN438" s="17"/>
      <c r="CO438" s="17"/>
      <c r="CP438" s="17"/>
      <c r="CQ438" s="17"/>
      <c r="CR438" s="17"/>
      <c r="CS438" s="17"/>
      <c r="CT438" s="17"/>
      <c r="CU438" s="17"/>
      <c r="CV438" s="17"/>
      <c r="CW438" s="17"/>
      <c r="CX438" s="17"/>
      <c r="CY438" s="17"/>
      <c r="CZ438" s="17"/>
      <c r="DA438" s="17"/>
      <c r="DB438" s="17"/>
      <c r="DC438" s="17"/>
      <c r="DD438" s="17"/>
      <c r="DE438" s="17"/>
      <c r="DF438" s="17"/>
      <c r="DG438" s="17"/>
      <c r="DH438" s="17"/>
      <c r="DI438" s="17"/>
      <c r="DJ438" s="17"/>
      <c r="DK438" s="17"/>
      <c r="DL438" s="17"/>
      <c r="DM438" s="17"/>
      <c r="DN438" s="17"/>
      <c r="DO438" s="17"/>
      <c r="DP438" s="17"/>
      <c r="DQ438" s="17"/>
      <c r="DR438" s="17"/>
      <c r="DS438" s="17"/>
      <c r="DT438" s="17"/>
      <c r="DU438" s="17"/>
      <c r="DV438" s="17"/>
      <c r="DW438" s="17"/>
      <c r="DX438" s="17"/>
      <c r="DY438" s="17"/>
      <c r="DZ438" s="17"/>
      <c r="EA438" s="17"/>
      <c r="EB438" s="17"/>
      <c r="EC438" s="17"/>
      <c r="ED438" s="17"/>
      <c r="EE438" s="17"/>
      <c r="EF438" s="17"/>
      <c r="EG438" s="17"/>
      <c r="EH438" s="17"/>
      <c r="EI438" s="17"/>
      <c r="EJ438" s="17"/>
      <c r="EK438" s="17"/>
      <c r="EL438" s="17"/>
      <c r="EM438" s="17"/>
      <c r="EN438" s="17"/>
      <c r="EO438" s="17"/>
      <c r="EP438" s="17"/>
      <c r="EQ438" s="17"/>
      <c r="ER438" s="17"/>
      <c r="ES438" s="17"/>
      <c r="ET438" s="17"/>
      <c r="EU438" s="17"/>
      <c r="EV438" s="17"/>
      <c r="EW438" s="17"/>
      <c r="EX438" s="17"/>
      <c r="EY438" s="17"/>
      <c r="EZ438" s="17"/>
      <c r="FA438" s="17"/>
      <c r="FB438" s="17"/>
      <c r="FC438" s="17"/>
      <c r="FD438" s="17"/>
      <c r="FE438" s="17"/>
      <c r="FF438" s="17"/>
      <c r="FG438" s="17"/>
      <c r="FH438" s="17"/>
      <c r="FI438" s="17"/>
      <c r="FJ438" s="17"/>
      <c r="FK438" s="17"/>
      <c r="FL438" s="17"/>
      <c r="FM438" s="17"/>
      <c r="FN438" s="17"/>
      <c r="FO438" s="17"/>
      <c r="FP438" s="17"/>
      <c r="FQ438" s="17"/>
      <c r="FR438" s="17"/>
      <c r="FS438" s="17"/>
      <c r="FT438" s="17"/>
      <c r="FU438" s="17"/>
      <c r="FV438" s="17"/>
      <c r="FW438" s="17"/>
      <c r="FX438" s="17"/>
      <c r="FY438" s="17"/>
      <c r="FZ438" s="17"/>
      <c r="GA438" s="17"/>
      <c r="GB438" s="17"/>
      <c r="GC438" s="17"/>
      <c r="GD438" s="17"/>
      <c r="GE438" s="17"/>
      <c r="GF438" s="17"/>
      <c r="GG438" s="17"/>
      <c r="GH438" s="17"/>
      <c r="GI438" s="17"/>
      <c r="GJ438" s="17"/>
      <c r="GK438" s="17"/>
      <c r="GL438" s="17"/>
      <c r="GM438" s="17"/>
      <c r="GN438" s="17"/>
      <c r="GO438" s="17"/>
      <c r="GP438" s="17"/>
      <c r="GQ438" s="17"/>
      <c r="GR438" s="17"/>
      <c r="GS438" s="17"/>
      <c r="GT438" s="17"/>
      <c r="GU438" s="17"/>
      <c r="GV438" s="17"/>
      <c r="GW438" s="17"/>
      <c r="GX438" s="17"/>
      <c r="GY438" s="17"/>
      <c r="GZ438" s="17"/>
      <c r="HA438" s="17"/>
    </row>
    <row r="439" spans="1:209" x14ac:dyDescent="0.25">
      <c r="A439" s="37">
        <v>43364</v>
      </c>
      <c r="B439" s="199">
        <v>379</v>
      </c>
      <c r="C439" s="24">
        <v>962</v>
      </c>
      <c r="D439" s="24">
        <v>1450</v>
      </c>
      <c r="E439" s="22" t="s">
        <v>1849</v>
      </c>
      <c r="F439" s="16"/>
      <c r="G439" s="22" t="s">
        <v>1088</v>
      </c>
      <c r="H439" s="17"/>
      <c r="I439" s="35">
        <v>13350000</v>
      </c>
      <c r="J439" s="35">
        <v>0</v>
      </c>
      <c r="K439" s="35">
        <f t="shared" si="4"/>
        <v>13350000</v>
      </c>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c r="CA439" s="17"/>
      <c r="CB439" s="17"/>
      <c r="CC439" s="17"/>
      <c r="CD439" s="17"/>
      <c r="CE439" s="17"/>
      <c r="CF439" s="17"/>
      <c r="CG439" s="17"/>
      <c r="CH439" s="17"/>
      <c r="CI439" s="17"/>
      <c r="CJ439" s="17"/>
      <c r="CK439" s="17"/>
      <c r="CL439" s="17"/>
      <c r="CM439" s="17"/>
      <c r="CN439" s="17"/>
      <c r="CO439" s="17"/>
      <c r="CP439" s="17"/>
      <c r="CQ439" s="17"/>
      <c r="CR439" s="17"/>
      <c r="CS439" s="17"/>
      <c r="CT439" s="17"/>
      <c r="CU439" s="17"/>
      <c r="CV439" s="17"/>
      <c r="CW439" s="17"/>
      <c r="CX439" s="17"/>
      <c r="CY439" s="17"/>
      <c r="CZ439" s="17"/>
      <c r="DA439" s="17"/>
      <c r="DB439" s="17"/>
      <c r="DC439" s="17"/>
      <c r="DD439" s="17"/>
      <c r="DE439" s="17"/>
      <c r="DF439" s="17"/>
      <c r="DG439" s="17"/>
      <c r="DH439" s="17"/>
      <c r="DI439" s="17"/>
      <c r="DJ439" s="17"/>
      <c r="DK439" s="17"/>
      <c r="DL439" s="17"/>
      <c r="DM439" s="17"/>
      <c r="DN439" s="17"/>
      <c r="DO439" s="17"/>
      <c r="DP439" s="17"/>
      <c r="DQ439" s="17"/>
      <c r="DR439" s="17"/>
      <c r="DS439" s="17"/>
      <c r="DT439" s="17"/>
      <c r="DU439" s="17"/>
      <c r="DV439" s="17"/>
      <c r="DW439" s="17"/>
      <c r="DX439" s="17"/>
      <c r="DY439" s="17"/>
      <c r="DZ439" s="17"/>
      <c r="EA439" s="17"/>
      <c r="EB439" s="17"/>
      <c r="EC439" s="17"/>
      <c r="ED439" s="17"/>
      <c r="EE439" s="17"/>
      <c r="EF439" s="17"/>
      <c r="EG439" s="17"/>
      <c r="EH439" s="17"/>
      <c r="EI439" s="17"/>
      <c r="EJ439" s="17"/>
      <c r="EK439" s="17"/>
      <c r="EL439" s="17"/>
      <c r="EM439" s="17"/>
      <c r="EN439" s="17"/>
      <c r="EO439" s="17"/>
      <c r="EP439" s="17"/>
      <c r="EQ439" s="17"/>
      <c r="ER439" s="17"/>
      <c r="ES439" s="17"/>
      <c r="ET439" s="17"/>
      <c r="EU439" s="17"/>
      <c r="EV439" s="17"/>
      <c r="EW439" s="17"/>
      <c r="EX439" s="17"/>
      <c r="EY439" s="17"/>
      <c r="EZ439" s="17"/>
      <c r="FA439" s="17"/>
      <c r="FB439" s="17"/>
      <c r="FC439" s="17"/>
      <c r="FD439" s="17"/>
      <c r="FE439" s="17"/>
      <c r="FF439" s="17"/>
      <c r="FG439" s="17"/>
      <c r="FH439" s="17"/>
      <c r="FI439" s="17"/>
      <c r="FJ439" s="17"/>
      <c r="FK439" s="17"/>
      <c r="FL439" s="17"/>
      <c r="FM439" s="17"/>
      <c r="FN439" s="17"/>
      <c r="FO439" s="17"/>
      <c r="FP439" s="17"/>
      <c r="FQ439" s="17"/>
      <c r="FR439" s="17"/>
      <c r="FS439" s="17"/>
      <c r="FT439" s="17"/>
      <c r="FU439" s="17"/>
      <c r="FV439" s="17"/>
      <c r="FW439" s="17"/>
      <c r="FX439" s="17"/>
      <c r="FY439" s="17"/>
      <c r="FZ439" s="17"/>
      <c r="GA439" s="17"/>
      <c r="GB439" s="17"/>
      <c r="GC439" s="17"/>
      <c r="GD439" s="17"/>
      <c r="GE439" s="17"/>
      <c r="GF439" s="17"/>
      <c r="GG439" s="17"/>
      <c r="GH439" s="17"/>
      <c r="GI439" s="17"/>
      <c r="GJ439" s="17"/>
      <c r="GK439" s="17"/>
      <c r="GL439" s="17"/>
      <c r="GM439" s="17"/>
      <c r="GN439" s="17"/>
      <c r="GO439" s="17"/>
      <c r="GP439" s="17"/>
      <c r="GQ439" s="17"/>
      <c r="GR439" s="17"/>
      <c r="GS439" s="17"/>
      <c r="GT439" s="17"/>
      <c r="GU439" s="17"/>
      <c r="GV439" s="17"/>
      <c r="GW439" s="17"/>
      <c r="GX439" s="17"/>
      <c r="GY439" s="17"/>
      <c r="GZ439" s="17"/>
      <c r="HA439" s="17"/>
    </row>
    <row r="440" spans="1:209" x14ac:dyDescent="0.25">
      <c r="A440" s="37">
        <v>43364</v>
      </c>
      <c r="B440" s="199">
        <v>339</v>
      </c>
      <c r="C440" s="24">
        <v>1332</v>
      </c>
      <c r="D440" s="24">
        <v>1463</v>
      </c>
      <c r="E440" s="22" t="s">
        <v>2042</v>
      </c>
      <c r="F440" s="16"/>
      <c r="G440" s="22" t="s">
        <v>1078</v>
      </c>
      <c r="H440" s="17"/>
      <c r="I440" s="35">
        <v>16316667</v>
      </c>
      <c r="J440" s="35">
        <v>0</v>
      </c>
      <c r="K440" s="35">
        <f t="shared" si="4"/>
        <v>16316667</v>
      </c>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c r="CA440" s="17"/>
      <c r="CB440" s="17"/>
      <c r="CC440" s="17"/>
      <c r="CD440" s="17"/>
      <c r="CE440" s="17"/>
      <c r="CF440" s="17"/>
      <c r="CG440" s="17"/>
      <c r="CH440" s="17"/>
      <c r="CI440" s="17"/>
      <c r="CJ440" s="17"/>
      <c r="CK440" s="17"/>
      <c r="CL440" s="17"/>
      <c r="CM440" s="17"/>
      <c r="CN440" s="17"/>
      <c r="CO440" s="17"/>
      <c r="CP440" s="17"/>
      <c r="CQ440" s="17"/>
      <c r="CR440" s="17"/>
      <c r="CS440" s="17"/>
      <c r="CT440" s="17"/>
      <c r="CU440" s="17"/>
      <c r="CV440" s="17"/>
      <c r="CW440" s="17"/>
      <c r="CX440" s="17"/>
      <c r="CY440" s="17"/>
      <c r="CZ440" s="17"/>
      <c r="DA440" s="17"/>
      <c r="DB440" s="17"/>
      <c r="DC440" s="17"/>
      <c r="DD440" s="17"/>
      <c r="DE440" s="17"/>
      <c r="DF440" s="17"/>
      <c r="DG440" s="17"/>
      <c r="DH440" s="17"/>
      <c r="DI440" s="17"/>
      <c r="DJ440" s="17"/>
      <c r="DK440" s="17"/>
      <c r="DL440" s="17"/>
      <c r="DM440" s="17"/>
      <c r="DN440" s="17"/>
      <c r="DO440" s="17"/>
      <c r="DP440" s="17"/>
      <c r="DQ440" s="17"/>
      <c r="DR440" s="17"/>
      <c r="DS440" s="17"/>
      <c r="DT440" s="17"/>
      <c r="DU440" s="17"/>
      <c r="DV440" s="17"/>
      <c r="DW440" s="17"/>
      <c r="DX440" s="17"/>
      <c r="DY440" s="17"/>
      <c r="DZ440" s="17"/>
      <c r="EA440" s="17"/>
      <c r="EB440" s="17"/>
      <c r="EC440" s="17"/>
      <c r="ED440" s="17"/>
      <c r="EE440" s="17"/>
      <c r="EF440" s="17"/>
      <c r="EG440" s="17"/>
      <c r="EH440" s="17"/>
      <c r="EI440" s="17"/>
      <c r="EJ440" s="17"/>
      <c r="EK440" s="17"/>
      <c r="EL440" s="17"/>
      <c r="EM440" s="17"/>
      <c r="EN440" s="17"/>
      <c r="EO440" s="17"/>
      <c r="EP440" s="17"/>
      <c r="EQ440" s="17"/>
      <c r="ER440" s="17"/>
      <c r="ES440" s="17"/>
      <c r="ET440" s="17"/>
      <c r="EU440" s="17"/>
      <c r="EV440" s="17"/>
      <c r="EW440" s="17"/>
      <c r="EX440" s="17"/>
      <c r="EY440" s="17"/>
      <c r="EZ440" s="17"/>
      <c r="FA440" s="17"/>
      <c r="FB440" s="17"/>
      <c r="FC440" s="17"/>
      <c r="FD440" s="17"/>
      <c r="FE440" s="17"/>
      <c r="FF440" s="17"/>
      <c r="FG440" s="17"/>
      <c r="FH440" s="17"/>
      <c r="FI440" s="17"/>
      <c r="FJ440" s="17"/>
      <c r="FK440" s="17"/>
      <c r="FL440" s="17"/>
      <c r="FM440" s="17"/>
      <c r="FN440" s="17"/>
      <c r="FO440" s="17"/>
      <c r="FP440" s="17"/>
      <c r="FQ440" s="17"/>
      <c r="FR440" s="17"/>
      <c r="FS440" s="17"/>
      <c r="FT440" s="17"/>
      <c r="FU440" s="17"/>
      <c r="FV440" s="17"/>
      <c r="FW440" s="17"/>
      <c r="FX440" s="17"/>
      <c r="FY440" s="17"/>
      <c r="FZ440" s="17"/>
      <c r="GA440" s="17"/>
      <c r="GB440" s="17"/>
      <c r="GC440" s="17"/>
      <c r="GD440" s="17"/>
      <c r="GE440" s="17"/>
      <c r="GF440" s="17"/>
      <c r="GG440" s="17"/>
      <c r="GH440" s="17"/>
      <c r="GI440" s="17"/>
      <c r="GJ440" s="17"/>
      <c r="GK440" s="17"/>
      <c r="GL440" s="17"/>
      <c r="GM440" s="17"/>
      <c r="GN440" s="17"/>
      <c r="GO440" s="17"/>
      <c r="GP440" s="17"/>
      <c r="GQ440" s="17"/>
      <c r="GR440" s="17"/>
      <c r="GS440" s="17"/>
      <c r="GT440" s="17"/>
      <c r="GU440" s="17"/>
      <c r="GV440" s="17"/>
      <c r="GW440" s="17"/>
      <c r="GX440" s="17"/>
      <c r="GY440" s="17"/>
      <c r="GZ440" s="17"/>
      <c r="HA440" s="17"/>
    </row>
    <row r="441" spans="1:209" x14ac:dyDescent="0.25">
      <c r="A441" s="37">
        <v>43364</v>
      </c>
      <c r="B441" s="199">
        <v>430</v>
      </c>
      <c r="C441" s="24">
        <v>1080</v>
      </c>
      <c r="D441" s="24">
        <v>1465</v>
      </c>
      <c r="E441" s="22" t="s">
        <v>1865</v>
      </c>
      <c r="F441" s="16"/>
      <c r="G441" s="22" t="s">
        <v>1097</v>
      </c>
      <c r="H441" s="17"/>
      <c r="I441" s="35">
        <v>6250000</v>
      </c>
      <c r="J441" s="35">
        <v>0</v>
      </c>
      <c r="K441" s="35">
        <f t="shared" si="4"/>
        <v>6250000</v>
      </c>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c r="CA441" s="17"/>
      <c r="CB441" s="17"/>
      <c r="CC441" s="17"/>
      <c r="CD441" s="17"/>
      <c r="CE441" s="17"/>
      <c r="CF441" s="17"/>
      <c r="CG441" s="17"/>
      <c r="CH441" s="17"/>
      <c r="CI441" s="17"/>
      <c r="CJ441" s="17"/>
      <c r="CK441" s="17"/>
      <c r="CL441" s="17"/>
      <c r="CM441" s="17"/>
      <c r="CN441" s="17"/>
      <c r="CO441" s="17"/>
      <c r="CP441" s="17"/>
      <c r="CQ441" s="17"/>
      <c r="CR441" s="17"/>
      <c r="CS441" s="17"/>
      <c r="CT441" s="17"/>
      <c r="CU441" s="17"/>
      <c r="CV441" s="17"/>
      <c r="CW441" s="17"/>
      <c r="CX441" s="17"/>
      <c r="CY441" s="17"/>
      <c r="CZ441" s="17"/>
      <c r="DA441" s="17"/>
      <c r="DB441" s="17"/>
      <c r="DC441" s="17"/>
      <c r="DD441" s="17"/>
      <c r="DE441" s="17"/>
      <c r="DF441" s="17"/>
      <c r="DG441" s="17"/>
      <c r="DH441" s="17"/>
      <c r="DI441" s="17"/>
      <c r="DJ441" s="17"/>
      <c r="DK441" s="17"/>
      <c r="DL441" s="17"/>
      <c r="DM441" s="17"/>
      <c r="DN441" s="17"/>
      <c r="DO441" s="17"/>
      <c r="DP441" s="17"/>
      <c r="DQ441" s="17"/>
      <c r="DR441" s="17"/>
      <c r="DS441" s="17"/>
      <c r="DT441" s="17"/>
      <c r="DU441" s="17"/>
      <c r="DV441" s="17"/>
      <c r="DW441" s="17"/>
      <c r="DX441" s="17"/>
      <c r="DY441" s="17"/>
      <c r="DZ441" s="17"/>
      <c r="EA441" s="17"/>
      <c r="EB441" s="17"/>
      <c r="EC441" s="17"/>
      <c r="ED441" s="17"/>
      <c r="EE441" s="17"/>
      <c r="EF441" s="17"/>
      <c r="EG441" s="17"/>
      <c r="EH441" s="17"/>
      <c r="EI441" s="17"/>
      <c r="EJ441" s="17"/>
      <c r="EK441" s="17"/>
      <c r="EL441" s="17"/>
      <c r="EM441" s="17"/>
      <c r="EN441" s="17"/>
      <c r="EO441" s="17"/>
      <c r="EP441" s="17"/>
      <c r="EQ441" s="17"/>
      <c r="ER441" s="17"/>
      <c r="ES441" s="17"/>
      <c r="ET441" s="17"/>
      <c r="EU441" s="17"/>
      <c r="EV441" s="17"/>
      <c r="EW441" s="17"/>
      <c r="EX441" s="17"/>
      <c r="EY441" s="17"/>
      <c r="EZ441" s="17"/>
      <c r="FA441" s="17"/>
      <c r="FB441" s="17"/>
      <c r="FC441" s="17"/>
      <c r="FD441" s="17"/>
      <c r="FE441" s="17"/>
      <c r="FF441" s="17"/>
      <c r="FG441" s="17"/>
      <c r="FH441" s="17"/>
      <c r="FI441" s="17"/>
      <c r="FJ441" s="17"/>
      <c r="FK441" s="17"/>
      <c r="FL441" s="17"/>
      <c r="FM441" s="17"/>
      <c r="FN441" s="17"/>
      <c r="FO441" s="17"/>
      <c r="FP441" s="17"/>
      <c r="FQ441" s="17"/>
      <c r="FR441" s="17"/>
      <c r="FS441" s="17"/>
      <c r="FT441" s="17"/>
      <c r="FU441" s="17"/>
      <c r="FV441" s="17"/>
      <c r="FW441" s="17"/>
      <c r="FX441" s="17"/>
      <c r="FY441" s="17"/>
      <c r="FZ441" s="17"/>
      <c r="GA441" s="17"/>
      <c r="GB441" s="17"/>
      <c r="GC441" s="17"/>
      <c r="GD441" s="17"/>
      <c r="GE441" s="17"/>
      <c r="GF441" s="17"/>
      <c r="GG441" s="17"/>
      <c r="GH441" s="17"/>
      <c r="GI441" s="17"/>
      <c r="GJ441" s="17"/>
      <c r="GK441" s="17"/>
      <c r="GL441" s="17"/>
      <c r="GM441" s="17"/>
      <c r="GN441" s="17"/>
      <c r="GO441" s="17"/>
      <c r="GP441" s="17"/>
      <c r="GQ441" s="17"/>
      <c r="GR441" s="17"/>
      <c r="GS441" s="17"/>
      <c r="GT441" s="17"/>
      <c r="GU441" s="17"/>
      <c r="GV441" s="17"/>
      <c r="GW441" s="17"/>
      <c r="GX441" s="17"/>
      <c r="GY441" s="17"/>
      <c r="GZ441" s="17"/>
      <c r="HA441" s="17"/>
    </row>
    <row r="442" spans="1:209" x14ac:dyDescent="0.25">
      <c r="A442" s="37">
        <v>43364</v>
      </c>
      <c r="B442" s="199">
        <v>582</v>
      </c>
      <c r="C442" s="24">
        <v>1259</v>
      </c>
      <c r="D442" s="24">
        <v>1467</v>
      </c>
      <c r="E442" s="22" t="s">
        <v>1911</v>
      </c>
      <c r="F442" s="16"/>
      <c r="G442" s="22" t="s">
        <v>1157</v>
      </c>
      <c r="H442" s="17"/>
      <c r="I442" s="35">
        <v>13072500</v>
      </c>
      <c r="J442" s="35">
        <v>0</v>
      </c>
      <c r="K442" s="35">
        <f t="shared" si="4"/>
        <v>13072500</v>
      </c>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c r="CA442" s="17"/>
      <c r="CB442" s="17"/>
      <c r="CC442" s="17"/>
      <c r="CD442" s="17"/>
      <c r="CE442" s="17"/>
      <c r="CF442" s="17"/>
      <c r="CG442" s="17"/>
      <c r="CH442" s="17"/>
      <c r="CI442" s="17"/>
      <c r="CJ442" s="17"/>
      <c r="CK442" s="17"/>
      <c r="CL442" s="17"/>
      <c r="CM442" s="17"/>
      <c r="CN442" s="17"/>
      <c r="CO442" s="17"/>
      <c r="CP442" s="17"/>
      <c r="CQ442" s="17"/>
      <c r="CR442" s="17"/>
      <c r="CS442" s="17"/>
      <c r="CT442" s="17"/>
      <c r="CU442" s="17"/>
      <c r="CV442" s="17"/>
      <c r="CW442" s="17"/>
      <c r="CX442" s="17"/>
      <c r="CY442" s="17"/>
      <c r="CZ442" s="17"/>
      <c r="DA442" s="17"/>
      <c r="DB442" s="17"/>
      <c r="DC442" s="17"/>
      <c r="DD442" s="17"/>
      <c r="DE442" s="17"/>
      <c r="DF442" s="17"/>
      <c r="DG442" s="17"/>
      <c r="DH442" s="17"/>
      <c r="DI442" s="17"/>
      <c r="DJ442" s="17"/>
      <c r="DK442" s="17"/>
      <c r="DL442" s="17"/>
      <c r="DM442" s="17"/>
      <c r="DN442" s="17"/>
      <c r="DO442" s="17"/>
      <c r="DP442" s="17"/>
      <c r="DQ442" s="17"/>
      <c r="DR442" s="17"/>
      <c r="DS442" s="17"/>
      <c r="DT442" s="17"/>
      <c r="DU442" s="17"/>
      <c r="DV442" s="17"/>
      <c r="DW442" s="17"/>
      <c r="DX442" s="17"/>
      <c r="DY442" s="17"/>
      <c r="DZ442" s="17"/>
      <c r="EA442" s="17"/>
      <c r="EB442" s="17"/>
      <c r="EC442" s="17"/>
      <c r="ED442" s="17"/>
      <c r="EE442" s="17"/>
      <c r="EF442" s="17"/>
      <c r="EG442" s="17"/>
      <c r="EH442" s="17"/>
      <c r="EI442" s="17"/>
      <c r="EJ442" s="17"/>
      <c r="EK442" s="17"/>
      <c r="EL442" s="17"/>
      <c r="EM442" s="17"/>
      <c r="EN442" s="17"/>
      <c r="EO442" s="17"/>
      <c r="EP442" s="17"/>
      <c r="EQ442" s="17"/>
      <c r="ER442" s="17"/>
      <c r="ES442" s="17"/>
      <c r="ET442" s="17"/>
      <c r="EU442" s="17"/>
      <c r="EV442" s="17"/>
      <c r="EW442" s="17"/>
      <c r="EX442" s="17"/>
      <c r="EY442" s="17"/>
      <c r="EZ442" s="17"/>
      <c r="FA442" s="17"/>
      <c r="FB442" s="17"/>
      <c r="FC442" s="17"/>
      <c r="FD442" s="17"/>
      <c r="FE442" s="17"/>
      <c r="FF442" s="17"/>
      <c r="FG442" s="17"/>
      <c r="FH442" s="17"/>
      <c r="FI442" s="17"/>
      <c r="FJ442" s="17"/>
      <c r="FK442" s="17"/>
      <c r="FL442" s="17"/>
      <c r="FM442" s="17"/>
      <c r="FN442" s="17"/>
      <c r="FO442" s="17"/>
      <c r="FP442" s="17"/>
      <c r="FQ442" s="17"/>
      <c r="FR442" s="17"/>
      <c r="FS442" s="17"/>
      <c r="FT442" s="17"/>
      <c r="FU442" s="17"/>
      <c r="FV442" s="17"/>
      <c r="FW442" s="17"/>
      <c r="FX442" s="17"/>
      <c r="FY442" s="17"/>
      <c r="FZ442" s="17"/>
      <c r="GA442" s="17"/>
      <c r="GB442" s="17"/>
      <c r="GC442" s="17"/>
      <c r="GD442" s="17"/>
      <c r="GE442" s="17"/>
      <c r="GF442" s="17"/>
      <c r="GG442" s="17"/>
      <c r="GH442" s="17"/>
      <c r="GI442" s="17"/>
      <c r="GJ442" s="17"/>
      <c r="GK442" s="17"/>
      <c r="GL442" s="17"/>
      <c r="GM442" s="17"/>
      <c r="GN442" s="17"/>
      <c r="GO442" s="17"/>
      <c r="GP442" s="17"/>
      <c r="GQ442" s="17"/>
      <c r="GR442" s="17"/>
      <c r="GS442" s="17"/>
      <c r="GT442" s="17"/>
      <c r="GU442" s="17"/>
      <c r="GV442" s="17"/>
      <c r="GW442" s="17"/>
      <c r="GX442" s="17"/>
      <c r="GY442" s="17"/>
      <c r="GZ442" s="17"/>
      <c r="HA442" s="17"/>
    </row>
    <row r="443" spans="1:209" x14ac:dyDescent="0.25">
      <c r="A443" s="37">
        <v>43364</v>
      </c>
      <c r="B443" s="199">
        <v>456</v>
      </c>
      <c r="C443" s="24">
        <v>1012</v>
      </c>
      <c r="D443" s="24">
        <v>1469</v>
      </c>
      <c r="E443" s="22" t="s">
        <v>1857</v>
      </c>
      <c r="F443" s="16"/>
      <c r="G443" s="22" t="s">
        <v>1126</v>
      </c>
      <c r="H443" s="17"/>
      <c r="I443" s="35">
        <v>6090000</v>
      </c>
      <c r="J443" s="35">
        <v>0</v>
      </c>
      <c r="K443" s="35">
        <f t="shared" si="4"/>
        <v>6090000</v>
      </c>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c r="CA443" s="17"/>
      <c r="CB443" s="17"/>
      <c r="CC443" s="17"/>
      <c r="CD443" s="17"/>
      <c r="CE443" s="17"/>
      <c r="CF443" s="17"/>
      <c r="CG443" s="17"/>
      <c r="CH443" s="17"/>
      <c r="CI443" s="17"/>
      <c r="CJ443" s="17"/>
      <c r="CK443" s="17"/>
      <c r="CL443" s="17"/>
      <c r="CM443" s="17"/>
      <c r="CN443" s="17"/>
      <c r="CO443" s="17"/>
      <c r="CP443" s="17"/>
      <c r="CQ443" s="17"/>
      <c r="CR443" s="17"/>
      <c r="CS443" s="17"/>
      <c r="CT443" s="17"/>
      <c r="CU443" s="17"/>
      <c r="CV443" s="17"/>
      <c r="CW443" s="17"/>
      <c r="CX443" s="17"/>
      <c r="CY443" s="17"/>
      <c r="CZ443" s="17"/>
      <c r="DA443" s="17"/>
      <c r="DB443" s="17"/>
      <c r="DC443" s="17"/>
      <c r="DD443" s="17"/>
      <c r="DE443" s="17"/>
      <c r="DF443" s="17"/>
      <c r="DG443" s="17"/>
      <c r="DH443" s="17"/>
      <c r="DI443" s="17"/>
      <c r="DJ443" s="17"/>
      <c r="DK443" s="17"/>
      <c r="DL443" s="17"/>
      <c r="DM443" s="17"/>
      <c r="DN443" s="17"/>
      <c r="DO443" s="17"/>
      <c r="DP443" s="17"/>
      <c r="DQ443" s="17"/>
      <c r="DR443" s="17"/>
      <c r="DS443" s="17"/>
      <c r="DT443" s="17"/>
      <c r="DU443" s="17"/>
      <c r="DV443" s="17"/>
      <c r="DW443" s="17"/>
      <c r="DX443" s="17"/>
      <c r="DY443" s="17"/>
      <c r="DZ443" s="17"/>
      <c r="EA443" s="17"/>
      <c r="EB443" s="17"/>
      <c r="EC443" s="17"/>
      <c r="ED443" s="17"/>
      <c r="EE443" s="17"/>
      <c r="EF443" s="17"/>
      <c r="EG443" s="17"/>
      <c r="EH443" s="17"/>
      <c r="EI443" s="17"/>
      <c r="EJ443" s="17"/>
      <c r="EK443" s="17"/>
      <c r="EL443" s="17"/>
      <c r="EM443" s="17"/>
      <c r="EN443" s="17"/>
      <c r="EO443" s="17"/>
      <c r="EP443" s="17"/>
      <c r="EQ443" s="17"/>
      <c r="ER443" s="17"/>
      <c r="ES443" s="17"/>
      <c r="ET443" s="17"/>
      <c r="EU443" s="17"/>
      <c r="EV443" s="17"/>
      <c r="EW443" s="17"/>
      <c r="EX443" s="17"/>
      <c r="EY443" s="17"/>
      <c r="EZ443" s="17"/>
      <c r="FA443" s="17"/>
      <c r="FB443" s="17"/>
      <c r="FC443" s="17"/>
      <c r="FD443" s="17"/>
      <c r="FE443" s="17"/>
      <c r="FF443" s="17"/>
      <c r="FG443" s="17"/>
      <c r="FH443" s="17"/>
      <c r="FI443" s="17"/>
      <c r="FJ443" s="17"/>
      <c r="FK443" s="17"/>
      <c r="FL443" s="17"/>
      <c r="FM443" s="17"/>
      <c r="FN443" s="17"/>
      <c r="FO443" s="17"/>
      <c r="FP443" s="17"/>
      <c r="FQ443" s="17"/>
      <c r="FR443" s="17"/>
      <c r="FS443" s="17"/>
      <c r="FT443" s="17"/>
      <c r="FU443" s="17"/>
      <c r="FV443" s="17"/>
      <c r="FW443" s="17"/>
      <c r="FX443" s="17"/>
      <c r="FY443" s="17"/>
      <c r="FZ443" s="17"/>
      <c r="GA443" s="17"/>
      <c r="GB443" s="17"/>
      <c r="GC443" s="17"/>
      <c r="GD443" s="17"/>
      <c r="GE443" s="17"/>
      <c r="GF443" s="17"/>
      <c r="GG443" s="17"/>
      <c r="GH443" s="17"/>
      <c r="GI443" s="17"/>
      <c r="GJ443" s="17"/>
      <c r="GK443" s="17"/>
      <c r="GL443" s="17"/>
      <c r="GM443" s="17"/>
      <c r="GN443" s="17"/>
      <c r="GO443" s="17"/>
      <c r="GP443" s="17"/>
      <c r="GQ443" s="17"/>
      <c r="GR443" s="17"/>
      <c r="GS443" s="17"/>
      <c r="GT443" s="17"/>
      <c r="GU443" s="17"/>
      <c r="GV443" s="17"/>
      <c r="GW443" s="17"/>
      <c r="GX443" s="17"/>
      <c r="GY443" s="17"/>
      <c r="GZ443" s="17"/>
      <c r="HA443" s="17"/>
    </row>
    <row r="444" spans="1:209" x14ac:dyDescent="0.25">
      <c r="A444" s="37">
        <v>43364</v>
      </c>
      <c r="B444" s="199">
        <v>543</v>
      </c>
      <c r="C444" s="24">
        <v>1022</v>
      </c>
      <c r="D444" s="24">
        <v>1471</v>
      </c>
      <c r="E444" s="22" t="s">
        <v>1858</v>
      </c>
      <c r="F444" s="16"/>
      <c r="G444" s="22" t="s">
        <v>1195</v>
      </c>
      <c r="H444" s="17"/>
      <c r="I444" s="35">
        <v>12450000</v>
      </c>
      <c r="J444" s="35">
        <v>0</v>
      </c>
      <c r="K444" s="35">
        <f t="shared" ref="K444:K454" si="5">+I444-J444</f>
        <v>12450000</v>
      </c>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c r="CA444" s="17"/>
      <c r="CB444" s="17"/>
      <c r="CC444" s="17"/>
      <c r="CD444" s="17"/>
      <c r="CE444" s="17"/>
      <c r="CF444" s="17"/>
      <c r="CG444" s="17"/>
      <c r="CH444" s="17"/>
      <c r="CI444" s="17"/>
      <c r="CJ444" s="17"/>
      <c r="CK444" s="17"/>
      <c r="CL444" s="17"/>
      <c r="CM444" s="17"/>
      <c r="CN444" s="17"/>
      <c r="CO444" s="17"/>
      <c r="CP444" s="17"/>
      <c r="CQ444" s="17"/>
      <c r="CR444" s="17"/>
      <c r="CS444" s="17"/>
      <c r="CT444" s="17"/>
      <c r="CU444" s="17"/>
      <c r="CV444" s="17"/>
      <c r="CW444" s="17"/>
      <c r="CX444" s="17"/>
      <c r="CY444" s="17"/>
      <c r="CZ444" s="17"/>
      <c r="DA444" s="17"/>
      <c r="DB444" s="17"/>
      <c r="DC444" s="17"/>
      <c r="DD444" s="17"/>
      <c r="DE444" s="17"/>
      <c r="DF444" s="17"/>
      <c r="DG444" s="17"/>
      <c r="DH444" s="17"/>
      <c r="DI444" s="17"/>
      <c r="DJ444" s="17"/>
      <c r="DK444" s="17"/>
      <c r="DL444" s="17"/>
      <c r="DM444" s="17"/>
      <c r="DN444" s="17"/>
      <c r="DO444" s="17"/>
      <c r="DP444" s="17"/>
      <c r="DQ444" s="17"/>
      <c r="DR444" s="17"/>
      <c r="DS444" s="17"/>
      <c r="DT444" s="17"/>
      <c r="DU444" s="17"/>
      <c r="DV444" s="17"/>
      <c r="DW444" s="17"/>
      <c r="DX444" s="17"/>
      <c r="DY444" s="17"/>
      <c r="DZ444" s="17"/>
      <c r="EA444" s="17"/>
      <c r="EB444" s="17"/>
      <c r="EC444" s="17"/>
      <c r="ED444" s="17"/>
      <c r="EE444" s="17"/>
      <c r="EF444" s="17"/>
      <c r="EG444" s="17"/>
      <c r="EH444" s="17"/>
      <c r="EI444" s="17"/>
      <c r="EJ444" s="17"/>
      <c r="EK444" s="17"/>
      <c r="EL444" s="17"/>
      <c r="EM444" s="17"/>
      <c r="EN444" s="17"/>
      <c r="EO444" s="17"/>
      <c r="EP444" s="17"/>
      <c r="EQ444" s="17"/>
      <c r="ER444" s="17"/>
      <c r="ES444" s="17"/>
      <c r="ET444" s="17"/>
      <c r="EU444" s="17"/>
      <c r="EV444" s="17"/>
      <c r="EW444" s="17"/>
      <c r="EX444" s="17"/>
      <c r="EY444" s="17"/>
      <c r="EZ444" s="17"/>
      <c r="FA444" s="17"/>
      <c r="FB444" s="17"/>
      <c r="FC444" s="17"/>
      <c r="FD444" s="17"/>
      <c r="FE444" s="17"/>
      <c r="FF444" s="17"/>
      <c r="FG444" s="17"/>
      <c r="FH444" s="17"/>
      <c r="FI444" s="17"/>
      <c r="FJ444" s="17"/>
      <c r="FK444" s="17"/>
      <c r="FL444" s="17"/>
      <c r="FM444" s="17"/>
      <c r="FN444" s="17"/>
      <c r="FO444" s="17"/>
      <c r="FP444" s="17"/>
      <c r="FQ444" s="17"/>
      <c r="FR444" s="17"/>
      <c r="FS444" s="17"/>
      <c r="FT444" s="17"/>
      <c r="FU444" s="17"/>
      <c r="FV444" s="17"/>
      <c r="FW444" s="17"/>
      <c r="FX444" s="17"/>
      <c r="FY444" s="17"/>
      <c r="FZ444" s="17"/>
      <c r="GA444" s="17"/>
      <c r="GB444" s="17"/>
      <c r="GC444" s="17"/>
      <c r="GD444" s="17"/>
      <c r="GE444" s="17"/>
      <c r="GF444" s="17"/>
      <c r="GG444" s="17"/>
      <c r="GH444" s="17"/>
      <c r="GI444" s="17"/>
      <c r="GJ444" s="17"/>
      <c r="GK444" s="17"/>
      <c r="GL444" s="17"/>
      <c r="GM444" s="17"/>
      <c r="GN444" s="17"/>
      <c r="GO444" s="17"/>
      <c r="GP444" s="17"/>
      <c r="GQ444" s="17"/>
      <c r="GR444" s="17"/>
      <c r="GS444" s="17"/>
      <c r="GT444" s="17"/>
      <c r="GU444" s="17"/>
      <c r="GV444" s="17"/>
      <c r="GW444" s="17"/>
      <c r="GX444" s="17"/>
      <c r="GY444" s="17"/>
      <c r="GZ444" s="17"/>
      <c r="HA444" s="17"/>
    </row>
    <row r="445" spans="1:209" x14ac:dyDescent="0.25">
      <c r="A445" s="37">
        <v>43364</v>
      </c>
      <c r="B445" s="199">
        <v>598</v>
      </c>
      <c r="C445" s="24">
        <v>1113</v>
      </c>
      <c r="D445" s="24">
        <v>1472</v>
      </c>
      <c r="E445" s="22" t="s">
        <v>1873</v>
      </c>
      <c r="F445" s="16"/>
      <c r="G445" s="22" t="s">
        <v>1199</v>
      </c>
      <c r="H445" s="17"/>
      <c r="I445" s="35">
        <v>5122267</v>
      </c>
      <c r="J445" s="35">
        <v>0</v>
      </c>
      <c r="K445" s="35">
        <f t="shared" si="5"/>
        <v>5122267</v>
      </c>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c r="CA445" s="17"/>
      <c r="CB445" s="17"/>
      <c r="CC445" s="17"/>
      <c r="CD445" s="17"/>
      <c r="CE445" s="17"/>
      <c r="CF445" s="17"/>
      <c r="CG445" s="17"/>
      <c r="CH445" s="17"/>
      <c r="CI445" s="17"/>
      <c r="CJ445" s="17"/>
      <c r="CK445" s="17"/>
      <c r="CL445" s="17"/>
      <c r="CM445" s="17"/>
      <c r="CN445" s="17"/>
      <c r="CO445" s="17"/>
      <c r="CP445" s="17"/>
      <c r="CQ445" s="17"/>
      <c r="CR445" s="17"/>
      <c r="CS445" s="17"/>
      <c r="CT445" s="17"/>
      <c r="CU445" s="17"/>
      <c r="CV445" s="17"/>
      <c r="CW445" s="17"/>
      <c r="CX445" s="17"/>
      <c r="CY445" s="17"/>
      <c r="CZ445" s="17"/>
      <c r="DA445" s="17"/>
      <c r="DB445" s="17"/>
      <c r="DC445" s="17"/>
      <c r="DD445" s="17"/>
      <c r="DE445" s="17"/>
      <c r="DF445" s="17"/>
      <c r="DG445" s="17"/>
      <c r="DH445" s="17"/>
      <c r="DI445" s="17"/>
      <c r="DJ445" s="17"/>
      <c r="DK445" s="17"/>
      <c r="DL445" s="17"/>
      <c r="DM445" s="17"/>
      <c r="DN445" s="17"/>
      <c r="DO445" s="17"/>
      <c r="DP445" s="17"/>
      <c r="DQ445" s="17"/>
      <c r="DR445" s="17"/>
      <c r="DS445" s="17"/>
      <c r="DT445" s="17"/>
      <c r="DU445" s="17"/>
      <c r="DV445" s="17"/>
      <c r="DW445" s="17"/>
      <c r="DX445" s="17"/>
      <c r="DY445" s="17"/>
      <c r="DZ445" s="17"/>
      <c r="EA445" s="17"/>
      <c r="EB445" s="17"/>
      <c r="EC445" s="17"/>
      <c r="ED445" s="17"/>
      <c r="EE445" s="17"/>
      <c r="EF445" s="17"/>
      <c r="EG445" s="17"/>
      <c r="EH445" s="17"/>
      <c r="EI445" s="17"/>
      <c r="EJ445" s="17"/>
      <c r="EK445" s="17"/>
      <c r="EL445" s="17"/>
      <c r="EM445" s="17"/>
      <c r="EN445" s="17"/>
      <c r="EO445" s="17"/>
      <c r="EP445" s="17"/>
      <c r="EQ445" s="17"/>
      <c r="ER445" s="17"/>
      <c r="ES445" s="17"/>
      <c r="ET445" s="17"/>
      <c r="EU445" s="17"/>
      <c r="EV445" s="17"/>
      <c r="EW445" s="17"/>
      <c r="EX445" s="17"/>
      <c r="EY445" s="17"/>
      <c r="EZ445" s="17"/>
      <c r="FA445" s="17"/>
      <c r="FB445" s="17"/>
      <c r="FC445" s="17"/>
      <c r="FD445" s="17"/>
      <c r="FE445" s="17"/>
      <c r="FF445" s="17"/>
      <c r="FG445" s="17"/>
      <c r="FH445" s="17"/>
      <c r="FI445" s="17"/>
      <c r="FJ445" s="17"/>
      <c r="FK445" s="17"/>
      <c r="FL445" s="17"/>
      <c r="FM445" s="17"/>
      <c r="FN445" s="17"/>
      <c r="FO445" s="17"/>
      <c r="FP445" s="17"/>
      <c r="FQ445" s="17"/>
      <c r="FR445" s="17"/>
      <c r="FS445" s="17"/>
      <c r="FT445" s="17"/>
      <c r="FU445" s="17"/>
      <c r="FV445" s="17"/>
      <c r="FW445" s="17"/>
      <c r="FX445" s="17"/>
      <c r="FY445" s="17"/>
      <c r="FZ445" s="17"/>
      <c r="GA445" s="17"/>
      <c r="GB445" s="17"/>
      <c r="GC445" s="17"/>
      <c r="GD445" s="17"/>
      <c r="GE445" s="17"/>
      <c r="GF445" s="17"/>
      <c r="GG445" s="17"/>
      <c r="GH445" s="17"/>
      <c r="GI445" s="17"/>
      <c r="GJ445" s="17"/>
      <c r="GK445" s="17"/>
      <c r="GL445" s="17"/>
      <c r="GM445" s="17"/>
      <c r="GN445" s="17"/>
      <c r="GO445" s="17"/>
      <c r="GP445" s="17"/>
      <c r="GQ445" s="17"/>
      <c r="GR445" s="17"/>
      <c r="GS445" s="17"/>
      <c r="GT445" s="17"/>
      <c r="GU445" s="17"/>
      <c r="GV445" s="17"/>
      <c r="GW445" s="17"/>
      <c r="GX445" s="17"/>
      <c r="GY445" s="17"/>
      <c r="GZ445" s="17"/>
      <c r="HA445" s="17"/>
    </row>
    <row r="446" spans="1:209" x14ac:dyDescent="0.25">
      <c r="A446" s="37">
        <v>43364</v>
      </c>
      <c r="B446" s="199">
        <v>299</v>
      </c>
      <c r="C446" s="24">
        <v>1329</v>
      </c>
      <c r="D446" s="24">
        <v>1473</v>
      </c>
      <c r="E446" s="22" t="s">
        <v>2043</v>
      </c>
      <c r="F446" s="16"/>
      <c r="G446" s="22" t="s">
        <v>1061</v>
      </c>
      <c r="H446" s="17"/>
      <c r="I446" s="35">
        <v>14400000</v>
      </c>
      <c r="J446" s="35">
        <v>0</v>
      </c>
      <c r="K446" s="35">
        <f t="shared" si="5"/>
        <v>14400000</v>
      </c>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7"/>
      <c r="DZ446" s="17"/>
      <c r="EA446" s="17"/>
      <c r="EB446" s="17"/>
      <c r="EC446" s="17"/>
      <c r="ED446" s="17"/>
      <c r="EE446" s="17"/>
      <c r="EF446" s="17"/>
      <c r="EG446" s="17"/>
      <c r="EH446" s="17"/>
      <c r="EI446" s="17"/>
      <c r="EJ446" s="17"/>
      <c r="EK446" s="17"/>
      <c r="EL446" s="17"/>
      <c r="EM446" s="17"/>
      <c r="EN446" s="17"/>
      <c r="EO446" s="17"/>
      <c r="EP446" s="17"/>
      <c r="EQ446" s="17"/>
      <c r="ER446" s="17"/>
      <c r="ES446" s="17"/>
      <c r="ET446" s="17"/>
      <c r="EU446" s="17"/>
      <c r="EV446" s="17"/>
      <c r="EW446" s="17"/>
      <c r="EX446" s="17"/>
      <c r="EY446" s="17"/>
      <c r="EZ446" s="17"/>
      <c r="FA446" s="17"/>
      <c r="FB446" s="17"/>
      <c r="FC446" s="17"/>
      <c r="FD446" s="17"/>
      <c r="FE446" s="17"/>
      <c r="FF446" s="17"/>
      <c r="FG446" s="17"/>
      <c r="FH446" s="17"/>
      <c r="FI446" s="17"/>
      <c r="FJ446" s="17"/>
      <c r="FK446" s="17"/>
      <c r="FL446" s="17"/>
      <c r="FM446" s="17"/>
      <c r="FN446" s="17"/>
      <c r="FO446" s="17"/>
      <c r="FP446" s="17"/>
      <c r="FQ446" s="17"/>
      <c r="FR446" s="17"/>
      <c r="FS446" s="17"/>
      <c r="FT446" s="17"/>
      <c r="FU446" s="17"/>
      <c r="FV446" s="17"/>
      <c r="FW446" s="17"/>
      <c r="FX446" s="17"/>
      <c r="FY446" s="17"/>
      <c r="FZ446" s="17"/>
      <c r="GA446" s="17"/>
      <c r="GB446" s="17"/>
      <c r="GC446" s="17"/>
      <c r="GD446" s="17"/>
      <c r="GE446" s="17"/>
      <c r="GF446" s="17"/>
      <c r="GG446" s="17"/>
      <c r="GH446" s="17"/>
      <c r="GI446" s="17"/>
      <c r="GJ446" s="17"/>
      <c r="GK446" s="17"/>
      <c r="GL446" s="17"/>
      <c r="GM446" s="17"/>
      <c r="GN446" s="17"/>
      <c r="GO446" s="17"/>
      <c r="GP446" s="17"/>
      <c r="GQ446" s="17"/>
      <c r="GR446" s="17"/>
      <c r="GS446" s="17"/>
      <c r="GT446" s="17"/>
      <c r="GU446" s="17"/>
      <c r="GV446" s="17"/>
      <c r="GW446" s="17"/>
      <c r="GX446" s="17"/>
      <c r="GY446" s="17"/>
      <c r="GZ446" s="17"/>
      <c r="HA446" s="17"/>
    </row>
    <row r="447" spans="1:209" x14ac:dyDescent="0.25">
      <c r="A447" s="37">
        <v>43364</v>
      </c>
      <c r="B447" s="199">
        <v>415</v>
      </c>
      <c r="C447" s="24">
        <v>1343</v>
      </c>
      <c r="D447" s="24">
        <v>1475</v>
      </c>
      <c r="E447" s="22" t="s">
        <v>2044</v>
      </c>
      <c r="F447" s="16"/>
      <c r="G447" s="22" t="s">
        <v>1108</v>
      </c>
      <c r="H447" s="17"/>
      <c r="I447" s="35">
        <v>16613333</v>
      </c>
      <c r="J447" s="35">
        <v>0</v>
      </c>
      <c r="K447" s="35">
        <f t="shared" si="5"/>
        <v>16613333</v>
      </c>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c r="CA447" s="17"/>
      <c r="CB447" s="17"/>
      <c r="CC447" s="17"/>
      <c r="CD447" s="17"/>
      <c r="CE447" s="17"/>
      <c r="CF447" s="17"/>
      <c r="CG447" s="17"/>
      <c r="CH447" s="17"/>
      <c r="CI447" s="17"/>
      <c r="CJ447" s="17"/>
      <c r="CK447" s="17"/>
      <c r="CL447" s="17"/>
      <c r="CM447" s="17"/>
      <c r="CN447" s="17"/>
      <c r="CO447" s="17"/>
      <c r="CP447" s="17"/>
      <c r="CQ447" s="17"/>
      <c r="CR447" s="17"/>
      <c r="CS447" s="17"/>
      <c r="CT447" s="17"/>
      <c r="CU447" s="17"/>
      <c r="CV447" s="17"/>
      <c r="CW447" s="17"/>
      <c r="CX447" s="17"/>
      <c r="CY447" s="17"/>
      <c r="CZ447" s="17"/>
      <c r="DA447" s="17"/>
      <c r="DB447" s="17"/>
      <c r="DC447" s="17"/>
      <c r="DD447" s="17"/>
      <c r="DE447" s="17"/>
      <c r="DF447" s="17"/>
      <c r="DG447" s="17"/>
      <c r="DH447" s="17"/>
      <c r="DI447" s="17"/>
      <c r="DJ447" s="17"/>
      <c r="DK447" s="17"/>
      <c r="DL447" s="17"/>
      <c r="DM447" s="17"/>
      <c r="DN447" s="17"/>
      <c r="DO447" s="17"/>
      <c r="DP447" s="17"/>
      <c r="DQ447" s="17"/>
      <c r="DR447" s="17"/>
      <c r="DS447" s="17"/>
      <c r="DT447" s="17"/>
      <c r="DU447" s="17"/>
      <c r="DV447" s="17"/>
      <c r="DW447" s="17"/>
      <c r="DX447" s="17"/>
      <c r="DY447" s="17"/>
      <c r="DZ447" s="17"/>
      <c r="EA447" s="17"/>
      <c r="EB447" s="17"/>
      <c r="EC447" s="17"/>
      <c r="ED447" s="17"/>
      <c r="EE447" s="17"/>
      <c r="EF447" s="17"/>
      <c r="EG447" s="17"/>
      <c r="EH447" s="17"/>
      <c r="EI447" s="17"/>
      <c r="EJ447" s="17"/>
      <c r="EK447" s="17"/>
      <c r="EL447" s="17"/>
      <c r="EM447" s="17"/>
      <c r="EN447" s="17"/>
      <c r="EO447" s="17"/>
      <c r="EP447" s="17"/>
      <c r="EQ447" s="17"/>
      <c r="ER447" s="17"/>
      <c r="ES447" s="17"/>
      <c r="ET447" s="17"/>
      <c r="EU447" s="17"/>
      <c r="EV447" s="17"/>
      <c r="EW447" s="17"/>
      <c r="EX447" s="17"/>
      <c r="EY447" s="17"/>
      <c r="EZ447" s="17"/>
      <c r="FA447" s="17"/>
      <c r="FB447" s="17"/>
      <c r="FC447" s="17"/>
      <c r="FD447" s="17"/>
      <c r="FE447" s="17"/>
      <c r="FF447" s="17"/>
      <c r="FG447" s="17"/>
      <c r="FH447" s="17"/>
      <c r="FI447" s="17"/>
      <c r="FJ447" s="17"/>
      <c r="FK447" s="17"/>
      <c r="FL447" s="17"/>
      <c r="FM447" s="17"/>
      <c r="FN447" s="17"/>
      <c r="FO447" s="17"/>
      <c r="FP447" s="17"/>
      <c r="FQ447" s="17"/>
      <c r="FR447" s="17"/>
      <c r="FS447" s="17"/>
      <c r="FT447" s="17"/>
      <c r="FU447" s="17"/>
      <c r="FV447" s="17"/>
      <c r="FW447" s="17"/>
      <c r="FX447" s="17"/>
      <c r="FY447" s="17"/>
      <c r="FZ447" s="17"/>
      <c r="GA447" s="17"/>
      <c r="GB447" s="17"/>
      <c r="GC447" s="17"/>
      <c r="GD447" s="17"/>
      <c r="GE447" s="17"/>
      <c r="GF447" s="17"/>
      <c r="GG447" s="17"/>
      <c r="GH447" s="17"/>
      <c r="GI447" s="17"/>
      <c r="GJ447" s="17"/>
      <c r="GK447" s="17"/>
      <c r="GL447" s="17"/>
      <c r="GM447" s="17"/>
      <c r="GN447" s="17"/>
      <c r="GO447" s="17"/>
      <c r="GP447" s="17"/>
      <c r="GQ447" s="17"/>
      <c r="GR447" s="17"/>
      <c r="GS447" s="17"/>
      <c r="GT447" s="17"/>
      <c r="GU447" s="17"/>
      <c r="GV447" s="17"/>
      <c r="GW447" s="17"/>
      <c r="GX447" s="17"/>
      <c r="GY447" s="17"/>
      <c r="GZ447" s="17"/>
      <c r="HA447" s="17"/>
    </row>
    <row r="448" spans="1:209" x14ac:dyDescent="0.25">
      <c r="A448" s="37">
        <v>43367</v>
      </c>
      <c r="B448" s="199">
        <v>535</v>
      </c>
      <c r="C448" s="24">
        <v>1339</v>
      </c>
      <c r="D448" s="24">
        <v>1478</v>
      </c>
      <c r="E448" s="22" t="s">
        <v>2045</v>
      </c>
      <c r="F448" s="16"/>
      <c r="G448" s="22" t="s">
        <v>1149</v>
      </c>
      <c r="H448" s="17"/>
      <c r="I448" s="35">
        <v>15216667</v>
      </c>
      <c r="J448" s="35">
        <v>0</v>
      </c>
      <c r="K448" s="35">
        <f t="shared" si="5"/>
        <v>15216667</v>
      </c>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c r="CA448" s="17"/>
      <c r="CB448" s="17"/>
      <c r="CC448" s="17"/>
      <c r="CD448" s="17"/>
      <c r="CE448" s="17"/>
      <c r="CF448" s="17"/>
      <c r="CG448" s="17"/>
      <c r="CH448" s="17"/>
      <c r="CI448" s="17"/>
      <c r="CJ448" s="17"/>
      <c r="CK448" s="17"/>
      <c r="CL448" s="17"/>
      <c r="CM448" s="17"/>
      <c r="CN448" s="17"/>
      <c r="CO448" s="17"/>
      <c r="CP448" s="17"/>
      <c r="CQ448" s="17"/>
      <c r="CR448" s="17"/>
      <c r="CS448" s="17"/>
      <c r="CT448" s="17"/>
      <c r="CU448" s="17"/>
      <c r="CV448" s="17"/>
      <c r="CW448" s="17"/>
      <c r="CX448" s="17"/>
      <c r="CY448" s="17"/>
      <c r="CZ448" s="17"/>
      <c r="DA448" s="17"/>
      <c r="DB448" s="17"/>
      <c r="DC448" s="17"/>
      <c r="DD448" s="17"/>
      <c r="DE448" s="17"/>
      <c r="DF448" s="17"/>
      <c r="DG448" s="17"/>
      <c r="DH448" s="17"/>
      <c r="DI448" s="17"/>
      <c r="DJ448" s="17"/>
      <c r="DK448" s="17"/>
      <c r="DL448" s="17"/>
      <c r="DM448" s="17"/>
      <c r="DN448" s="17"/>
      <c r="DO448" s="17"/>
      <c r="DP448" s="17"/>
      <c r="DQ448" s="17"/>
      <c r="DR448" s="17"/>
      <c r="DS448" s="17"/>
      <c r="DT448" s="17"/>
      <c r="DU448" s="17"/>
      <c r="DV448" s="17"/>
      <c r="DW448" s="17"/>
      <c r="DX448" s="17"/>
      <c r="DY448" s="17"/>
      <c r="DZ448" s="17"/>
      <c r="EA448" s="17"/>
      <c r="EB448" s="17"/>
      <c r="EC448" s="17"/>
      <c r="ED448" s="17"/>
      <c r="EE448" s="17"/>
      <c r="EF448" s="17"/>
      <c r="EG448" s="17"/>
      <c r="EH448" s="17"/>
      <c r="EI448" s="17"/>
      <c r="EJ448" s="17"/>
      <c r="EK448" s="17"/>
      <c r="EL448" s="17"/>
      <c r="EM448" s="17"/>
      <c r="EN448" s="17"/>
      <c r="EO448" s="17"/>
      <c r="EP448" s="17"/>
      <c r="EQ448" s="17"/>
      <c r="ER448" s="17"/>
      <c r="ES448" s="17"/>
      <c r="ET448" s="17"/>
      <c r="EU448" s="17"/>
      <c r="EV448" s="17"/>
      <c r="EW448" s="17"/>
      <c r="EX448" s="17"/>
      <c r="EY448" s="17"/>
      <c r="EZ448" s="17"/>
      <c r="FA448" s="17"/>
      <c r="FB448" s="17"/>
      <c r="FC448" s="17"/>
      <c r="FD448" s="17"/>
      <c r="FE448" s="17"/>
      <c r="FF448" s="17"/>
      <c r="FG448" s="17"/>
      <c r="FH448" s="17"/>
      <c r="FI448" s="17"/>
      <c r="FJ448" s="17"/>
      <c r="FK448" s="17"/>
      <c r="FL448" s="17"/>
      <c r="FM448" s="17"/>
      <c r="FN448" s="17"/>
      <c r="FO448" s="17"/>
      <c r="FP448" s="17"/>
      <c r="FQ448" s="17"/>
      <c r="FR448" s="17"/>
      <c r="FS448" s="17"/>
      <c r="FT448" s="17"/>
      <c r="FU448" s="17"/>
      <c r="FV448" s="17"/>
      <c r="FW448" s="17"/>
      <c r="FX448" s="17"/>
      <c r="FY448" s="17"/>
      <c r="FZ448" s="17"/>
      <c r="GA448" s="17"/>
      <c r="GB448" s="17"/>
      <c r="GC448" s="17"/>
      <c r="GD448" s="17"/>
      <c r="GE448" s="17"/>
      <c r="GF448" s="17"/>
      <c r="GG448" s="17"/>
      <c r="GH448" s="17"/>
      <c r="GI448" s="17"/>
      <c r="GJ448" s="17"/>
      <c r="GK448" s="17"/>
      <c r="GL448" s="17"/>
      <c r="GM448" s="17"/>
      <c r="GN448" s="17"/>
      <c r="GO448" s="17"/>
      <c r="GP448" s="17"/>
      <c r="GQ448" s="17"/>
      <c r="GR448" s="17"/>
      <c r="GS448" s="17"/>
      <c r="GT448" s="17"/>
      <c r="GU448" s="17"/>
      <c r="GV448" s="17"/>
      <c r="GW448" s="17"/>
      <c r="GX448" s="17"/>
      <c r="GY448" s="17"/>
      <c r="GZ448" s="17"/>
      <c r="HA448" s="17"/>
    </row>
    <row r="449" spans="1:209" x14ac:dyDescent="0.25">
      <c r="A449" s="37">
        <v>43368</v>
      </c>
      <c r="B449" s="199">
        <v>501</v>
      </c>
      <c r="C449" s="24">
        <v>1110</v>
      </c>
      <c r="D449" s="24">
        <v>1490</v>
      </c>
      <c r="E449" s="22" t="s">
        <v>1872</v>
      </c>
      <c r="F449" s="16"/>
      <c r="G449" s="22" t="s">
        <v>1156</v>
      </c>
      <c r="H449" s="17"/>
      <c r="I449" s="35">
        <v>5466667</v>
      </c>
      <c r="J449" s="35">
        <v>0</v>
      </c>
      <c r="K449" s="35">
        <f t="shared" si="5"/>
        <v>5466667</v>
      </c>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c r="CA449" s="17"/>
      <c r="CB449" s="17"/>
      <c r="CC449" s="17"/>
      <c r="CD449" s="17"/>
      <c r="CE449" s="17"/>
      <c r="CF449" s="17"/>
      <c r="CG449" s="17"/>
      <c r="CH449" s="17"/>
      <c r="CI449" s="17"/>
      <c r="CJ449" s="17"/>
      <c r="CK449" s="17"/>
      <c r="CL449" s="17"/>
      <c r="CM449" s="17"/>
      <c r="CN449" s="17"/>
      <c r="CO449" s="17"/>
      <c r="CP449" s="17"/>
      <c r="CQ449" s="17"/>
      <c r="CR449" s="17"/>
      <c r="CS449" s="17"/>
      <c r="CT449" s="17"/>
      <c r="CU449" s="17"/>
      <c r="CV449" s="17"/>
      <c r="CW449" s="17"/>
      <c r="CX449" s="17"/>
      <c r="CY449" s="17"/>
      <c r="CZ449" s="17"/>
      <c r="DA449" s="17"/>
      <c r="DB449" s="17"/>
      <c r="DC449" s="17"/>
      <c r="DD449" s="17"/>
      <c r="DE449" s="17"/>
      <c r="DF449" s="17"/>
      <c r="DG449" s="17"/>
      <c r="DH449" s="17"/>
      <c r="DI449" s="17"/>
      <c r="DJ449" s="17"/>
      <c r="DK449" s="17"/>
      <c r="DL449" s="17"/>
      <c r="DM449" s="17"/>
      <c r="DN449" s="17"/>
      <c r="DO449" s="17"/>
      <c r="DP449" s="17"/>
      <c r="DQ449" s="17"/>
      <c r="DR449" s="17"/>
      <c r="DS449" s="17"/>
      <c r="DT449" s="17"/>
      <c r="DU449" s="17"/>
      <c r="DV449" s="17"/>
      <c r="DW449" s="17"/>
      <c r="DX449" s="17"/>
      <c r="DY449" s="17"/>
      <c r="DZ449" s="17"/>
      <c r="EA449" s="17"/>
      <c r="EB449" s="17"/>
      <c r="EC449" s="17"/>
      <c r="ED449" s="17"/>
      <c r="EE449" s="17"/>
      <c r="EF449" s="17"/>
      <c r="EG449" s="17"/>
      <c r="EH449" s="17"/>
      <c r="EI449" s="17"/>
      <c r="EJ449" s="17"/>
      <c r="EK449" s="17"/>
      <c r="EL449" s="17"/>
      <c r="EM449" s="17"/>
      <c r="EN449" s="17"/>
      <c r="EO449" s="17"/>
      <c r="EP449" s="17"/>
      <c r="EQ449" s="17"/>
      <c r="ER449" s="17"/>
      <c r="ES449" s="17"/>
      <c r="ET449" s="17"/>
      <c r="EU449" s="17"/>
      <c r="EV449" s="17"/>
      <c r="EW449" s="17"/>
      <c r="EX449" s="17"/>
      <c r="EY449" s="17"/>
      <c r="EZ449" s="17"/>
      <c r="FA449" s="17"/>
      <c r="FB449" s="17"/>
      <c r="FC449" s="17"/>
      <c r="FD449" s="17"/>
      <c r="FE449" s="17"/>
      <c r="FF449" s="17"/>
      <c r="FG449" s="17"/>
      <c r="FH449" s="17"/>
      <c r="FI449" s="17"/>
      <c r="FJ449" s="17"/>
      <c r="FK449" s="17"/>
      <c r="FL449" s="17"/>
      <c r="FM449" s="17"/>
      <c r="FN449" s="17"/>
      <c r="FO449" s="17"/>
      <c r="FP449" s="17"/>
      <c r="FQ449" s="17"/>
      <c r="FR449" s="17"/>
      <c r="FS449" s="17"/>
      <c r="FT449" s="17"/>
      <c r="FU449" s="17"/>
      <c r="FV449" s="17"/>
      <c r="FW449" s="17"/>
      <c r="FX449" s="17"/>
      <c r="FY449" s="17"/>
      <c r="FZ449" s="17"/>
      <c r="GA449" s="17"/>
      <c r="GB449" s="17"/>
      <c r="GC449" s="17"/>
      <c r="GD449" s="17"/>
      <c r="GE449" s="17"/>
      <c r="GF449" s="17"/>
      <c r="GG449" s="17"/>
      <c r="GH449" s="17"/>
      <c r="GI449" s="17"/>
      <c r="GJ449" s="17"/>
      <c r="GK449" s="17"/>
      <c r="GL449" s="17"/>
      <c r="GM449" s="17"/>
      <c r="GN449" s="17"/>
      <c r="GO449" s="17"/>
      <c r="GP449" s="17"/>
      <c r="GQ449" s="17"/>
      <c r="GR449" s="17"/>
      <c r="GS449" s="17"/>
      <c r="GT449" s="17"/>
      <c r="GU449" s="17"/>
      <c r="GV449" s="17"/>
      <c r="GW449" s="17"/>
      <c r="GX449" s="17"/>
      <c r="GY449" s="17"/>
      <c r="GZ449" s="17"/>
      <c r="HA449" s="17"/>
    </row>
    <row r="450" spans="1:209" x14ac:dyDescent="0.25">
      <c r="A450" s="37">
        <v>43368</v>
      </c>
      <c r="B450" s="199">
        <v>655</v>
      </c>
      <c r="C450" s="24">
        <v>1142</v>
      </c>
      <c r="D450" s="24">
        <v>1492</v>
      </c>
      <c r="E450" s="22" t="s">
        <v>1880</v>
      </c>
      <c r="F450" s="16"/>
      <c r="G450" s="22" t="s">
        <v>1201</v>
      </c>
      <c r="H450" s="17"/>
      <c r="I450" s="35">
        <v>5940000</v>
      </c>
      <c r="J450" s="35">
        <v>0</v>
      </c>
      <c r="K450" s="35">
        <f t="shared" si="5"/>
        <v>5940000</v>
      </c>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c r="CA450" s="17"/>
      <c r="CB450" s="17"/>
      <c r="CC450" s="17"/>
      <c r="CD450" s="17"/>
      <c r="CE450" s="17"/>
      <c r="CF450" s="17"/>
      <c r="CG450" s="17"/>
      <c r="CH450" s="17"/>
      <c r="CI450" s="17"/>
      <c r="CJ450" s="17"/>
      <c r="CK450" s="17"/>
      <c r="CL450" s="17"/>
      <c r="CM450" s="17"/>
      <c r="CN450" s="17"/>
      <c r="CO450" s="17"/>
      <c r="CP450" s="17"/>
      <c r="CQ450" s="17"/>
      <c r="CR450" s="17"/>
      <c r="CS450" s="17"/>
      <c r="CT450" s="17"/>
      <c r="CU450" s="17"/>
      <c r="CV450" s="17"/>
      <c r="CW450" s="17"/>
      <c r="CX450" s="17"/>
      <c r="CY450" s="17"/>
      <c r="CZ450" s="17"/>
      <c r="DA450" s="17"/>
      <c r="DB450" s="17"/>
      <c r="DC450" s="17"/>
      <c r="DD450" s="17"/>
      <c r="DE450" s="17"/>
      <c r="DF450" s="17"/>
      <c r="DG450" s="17"/>
      <c r="DH450" s="17"/>
      <c r="DI450" s="17"/>
      <c r="DJ450" s="17"/>
      <c r="DK450" s="17"/>
      <c r="DL450" s="17"/>
      <c r="DM450" s="17"/>
      <c r="DN450" s="17"/>
      <c r="DO450" s="17"/>
      <c r="DP450" s="17"/>
      <c r="DQ450" s="17"/>
      <c r="DR450" s="17"/>
      <c r="DS450" s="17"/>
      <c r="DT450" s="17"/>
      <c r="DU450" s="17"/>
      <c r="DV450" s="17"/>
      <c r="DW450" s="17"/>
      <c r="DX450" s="17"/>
      <c r="DY450" s="17"/>
      <c r="DZ450" s="17"/>
      <c r="EA450" s="17"/>
      <c r="EB450" s="17"/>
      <c r="EC450" s="17"/>
      <c r="ED450" s="17"/>
      <c r="EE450" s="17"/>
      <c r="EF450" s="17"/>
      <c r="EG450" s="17"/>
      <c r="EH450" s="17"/>
      <c r="EI450" s="17"/>
      <c r="EJ450" s="17"/>
      <c r="EK450" s="17"/>
      <c r="EL450" s="17"/>
      <c r="EM450" s="17"/>
      <c r="EN450" s="17"/>
      <c r="EO450" s="17"/>
      <c r="EP450" s="17"/>
      <c r="EQ450" s="17"/>
      <c r="ER450" s="17"/>
      <c r="ES450" s="17"/>
      <c r="ET450" s="17"/>
      <c r="EU450" s="17"/>
      <c r="EV450" s="17"/>
      <c r="EW450" s="17"/>
      <c r="EX450" s="17"/>
      <c r="EY450" s="17"/>
      <c r="EZ450" s="17"/>
      <c r="FA450" s="17"/>
      <c r="FB450" s="17"/>
      <c r="FC450" s="17"/>
      <c r="FD450" s="17"/>
      <c r="FE450" s="17"/>
      <c r="FF450" s="17"/>
      <c r="FG450" s="17"/>
      <c r="FH450" s="17"/>
      <c r="FI450" s="17"/>
      <c r="FJ450" s="17"/>
      <c r="FK450" s="17"/>
      <c r="FL450" s="17"/>
      <c r="FM450" s="17"/>
      <c r="FN450" s="17"/>
      <c r="FO450" s="17"/>
      <c r="FP450" s="17"/>
      <c r="FQ450" s="17"/>
      <c r="FR450" s="17"/>
      <c r="FS450" s="17"/>
      <c r="FT450" s="17"/>
      <c r="FU450" s="17"/>
      <c r="FV450" s="17"/>
      <c r="FW450" s="17"/>
      <c r="FX450" s="17"/>
      <c r="FY450" s="17"/>
      <c r="FZ450" s="17"/>
      <c r="GA450" s="17"/>
      <c r="GB450" s="17"/>
      <c r="GC450" s="17"/>
      <c r="GD450" s="17"/>
      <c r="GE450" s="17"/>
      <c r="GF450" s="17"/>
      <c r="GG450" s="17"/>
      <c r="GH450" s="17"/>
      <c r="GI450" s="17"/>
      <c r="GJ450" s="17"/>
      <c r="GK450" s="17"/>
      <c r="GL450" s="17"/>
      <c r="GM450" s="17"/>
      <c r="GN450" s="17"/>
      <c r="GO450" s="17"/>
      <c r="GP450" s="17"/>
      <c r="GQ450" s="17"/>
      <c r="GR450" s="17"/>
      <c r="GS450" s="17"/>
      <c r="GT450" s="17"/>
      <c r="GU450" s="17"/>
      <c r="GV450" s="17"/>
      <c r="GW450" s="17"/>
      <c r="GX450" s="17"/>
      <c r="GY450" s="17"/>
      <c r="GZ450" s="17"/>
      <c r="HA450" s="17"/>
    </row>
    <row r="451" spans="1:209" x14ac:dyDescent="0.25">
      <c r="A451" s="37">
        <v>43369</v>
      </c>
      <c r="B451" s="199">
        <v>637</v>
      </c>
      <c r="C451" s="24">
        <v>1336</v>
      </c>
      <c r="D451" s="24">
        <v>1495</v>
      </c>
      <c r="E451" s="22" t="s">
        <v>2048</v>
      </c>
      <c r="F451" s="16"/>
      <c r="G451" s="22" t="s">
        <v>1190</v>
      </c>
      <c r="H451" s="17"/>
      <c r="I451" s="35">
        <v>5059800</v>
      </c>
      <c r="J451" s="35">
        <v>0</v>
      </c>
      <c r="K451" s="35">
        <f t="shared" si="5"/>
        <v>5059800</v>
      </c>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c r="CA451" s="17"/>
      <c r="CB451" s="17"/>
      <c r="CC451" s="17"/>
      <c r="CD451" s="17"/>
      <c r="CE451" s="17"/>
      <c r="CF451" s="17"/>
      <c r="CG451" s="17"/>
      <c r="CH451" s="17"/>
      <c r="CI451" s="17"/>
      <c r="CJ451" s="17"/>
      <c r="CK451" s="17"/>
      <c r="CL451" s="17"/>
      <c r="CM451" s="17"/>
      <c r="CN451" s="17"/>
      <c r="CO451" s="17"/>
      <c r="CP451" s="17"/>
      <c r="CQ451" s="17"/>
      <c r="CR451" s="17"/>
      <c r="CS451" s="17"/>
      <c r="CT451" s="17"/>
      <c r="CU451" s="17"/>
      <c r="CV451" s="17"/>
      <c r="CW451" s="17"/>
      <c r="CX451" s="17"/>
      <c r="CY451" s="17"/>
      <c r="CZ451" s="17"/>
      <c r="DA451" s="17"/>
      <c r="DB451" s="17"/>
      <c r="DC451" s="17"/>
      <c r="DD451" s="17"/>
      <c r="DE451" s="17"/>
      <c r="DF451" s="17"/>
      <c r="DG451" s="17"/>
      <c r="DH451" s="17"/>
      <c r="DI451" s="17"/>
      <c r="DJ451" s="17"/>
      <c r="DK451" s="17"/>
      <c r="DL451" s="17"/>
      <c r="DM451" s="17"/>
      <c r="DN451" s="17"/>
      <c r="DO451" s="17"/>
      <c r="DP451" s="17"/>
      <c r="DQ451" s="17"/>
      <c r="DR451" s="17"/>
      <c r="DS451" s="17"/>
      <c r="DT451" s="17"/>
      <c r="DU451" s="17"/>
      <c r="DV451" s="17"/>
      <c r="DW451" s="17"/>
      <c r="DX451" s="17"/>
      <c r="DY451" s="17"/>
      <c r="DZ451" s="17"/>
      <c r="EA451" s="17"/>
      <c r="EB451" s="17"/>
      <c r="EC451" s="17"/>
      <c r="ED451" s="17"/>
      <c r="EE451" s="17"/>
      <c r="EF451" s="17"/>
      <c r="EG451" s="17"/>
      <c r="EH451" s="17"/>
      <c r="EI451" s="17"/>
      <c r="EJ451" s="17"/>
      <c r="EK451" s="17"/>
      <c r="EL451" s="17"/>
      <c r="EM451" s="17"/>
      <c r="EN451" s="17"/>
      <c r="EO451" s="17"/>
      <c r="EP451" s="17"/>
      <c r="EQ451" s="17"/>
      <c r="ER451" s="17"/>
      <c r="ES451" s="17"/>
      <c r="ET451" s="17"/>
      <c r="EU451" s="17"/>
      <c r="EV451" s="17"/>
      <c r="EW451" s="17"/>
      <c r="EX451" s="17"/>
      <c r="EY451" s="17"/>
      <c r="EZ451" s="17"/>
      <c r="FA451" s="17"/>
      <c r="FB451" s="17"/>
      <c r="FC451" s="17"/>
      <c r="FD451" s="17"/>
      <c r="FE451" s="17"/>
      <c r="FF451" s="17"/>
      <c r="FG451" s="17"/>
      <c r="FH451" s="17"/>
      <c r="FI451" s="17"/>
      <c r="FJ451" s="17"/>
      <c r="FK451" s="17"/>
      <c r="FL451" s="17"/>
      <c r="FM451" s="17"/>
      <c r="FN451" s="17"/>
      <c r="FO451" s="17"/>
      <c r="FP451" s="17"/>
      <c r="FQ451" s="17"/>
      <c r="FR451" s="17"/>
      <c r="FS451" s="17"/>
      <c r="FT451" s="17"/>
      <c r="FU451" s="17"/>
      <c r="FV451" s="17"/>
      <c r="FW451" s="17"/>
      <c r="FX451" s="17"/>
      <c r="FY451" s="17"/>
      <c r="FZ451" s="17"/>
      <c r="GA451" s="17"/>
      <c r="GB451" s="17"/>
      <c r="GC451" s="17"/>
      <c r="GD451" s="17"/>
      <c r="GE451" s="17"/>
      <c r="GF451" s="17"/>
      <c r="GG451" s="17"/>
      <c r="GH451" s="17"/>
      <c r="GI451" s="17"/>
      <c r="GJ451" s="17"/>
      <c r="GK451" s="17"/>
      <c r="GL451" s="17"/>
      <c r="GM451" s="17"/>
      <c r="GN451" s="17"/>
      <c r="GO451" s="17"/>
      <c r="GP451" s="17"/>
      <c r="GQ451" s="17"/>
      <c r="GR451" s="17"/>
      <c r="GS451" s="17"/>
      <c r="GT451" s="17"/>
      <c r="GU451" s="17"/>
      <c r="GV451" s="17"/>
      <c r="GW451" s="17"/>
      <c r="GX451" s="17"/>
      <c r="GY451" s="17"/>
      <c r="GZ451" s="17"/>
      <c r="HA451" s="17"/>
    </row>
    <row r="452" spans="1:209" x14ac:dyDescent="0.25">
      <c r="A452" s="37">
        <v>43369</v>
      </c>
      <c r="B452" s="199">
        <v>653</v>
      </c>
      <c r="C452" s="24">
        <v>1350</v>
      </c>
      <c r="D452" s="24">
        <v>1496</v>
      </c>
      <c r="E452" s="22" t="s">
        <v>2050</v>
      </c>
      <c r="F452" s="16"/>
      <c r="G452" s="22" t="s">
        <v>1209</v>
      </c>
      <c r="H452" s="17"/>
      <c r="I452" s="35">
        <v>12150000</v>
      </c>
      <c r="J452" s="35">
        <v>0</v>
      </c>
      <c r="K452" s="35">
        <f t="shared" si="5"/>
        <v>12150000</v>
      </c>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c r="CA452" s="17"/>
      <c r="CB452" s="17"/>
      <c r="CC452" s="17"/>
      <c r="CD452" s="17"/>
      <c r="CE452" s="17"/>
      <c r="CF452" s="17"/>
      <c r="CG452" s="17"/>
      <c r="CH452" s="17"/>
      <c r="CI452" s="17"/>
      <c r="CJ452" s="17"/>
      <c r="CK452" s="17"/>
      <c r="CL452" s="17"/>
      <c r="CM452" s="17"/>
      <c r="CN452" s="17"/>
      <c r="CO452" s="17"/>
      <c r="CP452" s="17"/>
      <c r="CQ452" s="17"/>
      <c r="CR452" s="17"/>
      <c r="CS452" s="17"/>
      <c r="CT452" s="17"/>
      <c r="CU452" s="17"/>
      <c r="CV452" s="17"/>
      <c r="CW452" s="17"/>
      <c r="CX452" s="17"/>
      <c r="CY452" s="17"/>
      <c r="CZ452" s="17"/>
      <c r="DA452" s="17"/>
      <c r="DB452" s="17"/>
      <c r="DC452" s="17"/>
      <c r="DD452" s="17"/>
      <c r="DE452" s="17"/>
      <c r="DF452" s="17"/>
      <c r="DG452" s="17"/>
      <c r="DH452" s="17"/>
      <c r="DI452" s="17"/>
      <c r="DJ452" s="17"/>
      <c r="DK452" s="17"/>
      <c r="DL452" s="17"/>
      <c r="DM452" s="17"/>
      <c r="DN452" s="17"/>
      <c r="DO452" s="17"/>
      <c r="DP452" s="17"/>
      <c r="DQ452" s="17"/>
      <c r="DR452" s="17"/>
      <c r="DS452" s="17"/>
      <c r="DT452" s="17"/>
      <c r="DU452" s="17"/>
      <c r="DV452" s="17"/>
      <c r="DW452" s="17"/>
      <c r="DX452" s="17"/>
      <c r="DY452" s="17"/>
      <c r="DZ452" s="17"/>
      <c r="EA452" s="17"/>
      <c r="EB452" s="17"/>
      <c r="EC452" s="17"/>
      <c r="ED452" s="17"/>
      <c r="EE452" s="17"/>
      <c r="EF452" s="17"/>
      <c r="EG452" s="17"/>
      <c r="EH452" s="17"/>
      <c r="EI452" s="17"/>
      <c r="EJ452" s="17"/>
      <c r="EK452" s="17"/>
      <c r="EL452" s="17"/>
      <c r="EM452" s="17"/>
      <c r="EN452" s="17"/>
      <c r="EO452" s="17"/>
      <c r="EP452" s="17"/>
      <c r="EQ452" s="17"/>
      <c r="ER452" s="17"/>
      <c r="ES452" s="17"/>
      <c r="ET452" s="17"/>
      <c r="EU452" s="17"/>
      <c r="EV452" s="17"/>
      <c r="EW452" s="17"/>
      <c r="EX452" s="17"/>
      <c r="EY452" s="17"/>
      <c r="EZ452" s="17"/>
      <c r="FA452" s="17"/>
      <c r="FB452" s="17"/>
      <c r="FC452" s="17"/>
      <c r="FD452" s="17"/>
      <c r="FE452" s="17"/>
      <c r="FF452" s="17"/>
      <c r="FG452" s="17"/>
      <c r="FH452" s="17"/>
      <c r="FI452" s="17"/>
      <c r="FJ452" s="17"/>
      <c r="FK452" s="17"/>
      <c r="FL452" s="17"/>
      <c r="FM452" s="17"/>
      <c r="FN452" s="17"/>
      <c r="FO452" s="17"/>
      <c r="FP452" s="17"/>
      <c r="FQ452" s="17"/>
      <c r="FR452" s="17"/>
      <c r="FS452" s="17"/>
      <c r="FT452" s="17"/>
      <c r="FU452" s="17"/>
      <c r="FV452" s="17"/>
      <c r="FW452" s="17"/>
      <c r="FX452" s="17"/>
      <c r="FY452" s="17"/>
      <c r="FZ452" s="17"/>
      <c r="GA452" s="17"/>
      <c r="GB452" s="17"/>
      <c r="GC452" s="17"/>
      <c r="GD452" s="17"/>
      <c r="GE452" s="17"/>
      <c r="GF452" s="17"/>
      <c r="GG452" s="17"/>
      <c r="GH452" s="17"/>
      <c r="GI452" s="17"/>
      <c r="GJ452" s="17"/>
      <c r="GK452" s="17"/>
      <c r="GL452" s="17"/>
      <c r="GM452" s="17"/>
      <c r="GN452" s="17"/>
      <c r="GO452" s="17"/>
      <c r="GP452" s="17"/>
      <c r="GQ452" s="17"/>
      <c r="GR452" s="17"/>
      <c r="GS452" s="17"/>
      <c r="GT452" s="17"/>
      <c r="GU452" s="17"/>
      <c r="GV452" s="17"/>
      <c r="GW452" s="17"/>
      <c r="GX452" s="17"/>
      <c r="GY452" s="17"/>
      <c r="GZ452" s="17"/>
      <c r="HA452" s="17"/>
    </row>
    <row r="453" spans="1:209" x14ac:dyDescent="0.25">
      <c r="A453" s="37">
        <v>43370</v>
      </c>
      <c r="B453" s="199">
        <v>368</v>
      </c>
      <c r="C453" s="24">
        <v>1333</v>
      </c>
      <c r="D453" s="24">
        <v>1498</v>
      </c>
      <c r="E453" s="22" t="s">
        <v>2046</v>
      </c>
      <c r="F453" s="16"/>
      <c r="G453" s="22" t="s">
        <v>1067</v>
      </c>
      <c r="H453" s="17"/>
      <c r="I453" s="35">
        <v>15800000</v>
      </c>
      <c r="J453" s="35">
        <v>0</v>
      </c>
      <c r="K453" s="35">
        <f t="shared" si="5"/>
        <v>15800000</v>
      </c>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7"/>
      <c r="DZ453" s="17"/>
      <c r="EA453" s="17"/>
      <c r="EB453" s="17"/>
      <c r="EC453" s="17"/>
      <c r="ED453" s="17"/>
      <c r="EE453" s="17"/>
      <c r="EF453" s="17"/>
      <c r="EG453" s="17"/>
      <c r="EH453" s="17"/>
      <c r="EI453" s="17"/>
      <c r="EJ453" s="17"/>
      <c r="EK453" s="17"/>
      <c r="EL453" s="17"/>
      <c r="EM453" s="17"/>
      <c r="EN453" s="17"/>
      <c r="EO453" s="17"/>
      <c r="EP453" s="17"/>
      <c r="EQ453" s="17"/>
      <c r="ER453" s="17"/>
      <c r="ES453" s="17"/>
      <c r="ET453" s="17"/>
      <c r="EU453" s="17"/>
      <c r="EV453" s="17"/>
      <c r="EW453" s="17"/>
      <c r="EX453" s="17"/>
      <c r="EY453" s="17"/>
      <c r="EZ453" s="17"/>
      <c r="FA453" s="17"/>
      <c r="FB453" s="17"/>
      <c r="FC453" s="17"/>
      <c r="FD453" s="17"/>
      <c r="FE453" s="17"/>
      <c r="FF453" s="17"/>
      <c r="FG453" s="17"/>
      <c r="FH453" s="17"/>
      <c r="FI453" s="17"/>
      <c r="FJ453" s="17"/>
      <c r="FK453" s="17"/>
      <c r="FL453" s="17"/>
      <c r="FM453" s="17"/>
      <c r="FN453" s="17"/>
      <c r="FO453" s="17"/>
      <c r="FP453" s="17"/>
      <c r="FQ453" s="17"/>
      <c r="FR453" s="17"/>
      <c r="FS453" s="17"/>
      <c r="FT453" s="17"/>
      <c r="FU453" s="17"/>
      <c r="FV453" s="17"/>
      <c r="FW453" s="17"/>
      <c r="FX453" s="17"/>
      <c r="FY453" s="17"/>
      <c r="FZ453" s="17"/>
      <c r="GA453" s="17"/>
      <c r="GB453" s="17"/>
      <c r="GC453" s="17"/>
      <c r="GD453" s="17"/>
      <c r="GE453" s="17"/>
      <c r="GF453" s="17"/>
      <c r="GG453" s="17"/>
      <c r="GH453" s="17"/>
      <c r="GI453" s="17"/>
      <c r="GJ453" s="17"/>
      <c r="GK453" s="17"/>
      <c r="GL453" s="17"/>
      <c r="GM453" s="17"/>
      <c r="GN453" s="17"/>
      <c r="GO453" s="17"/>
      <c r="GP453" s="17"/>
      <c r="GQ453" s="17"/>
      <c r="GR453" s="17"/>
      <c r="GS453" s="17"/>
      <c r="GT453" s="17"/>
      <c r="GU453" s="17"/>
      <c r="GV453" s="17"/>
      <c r="GW453" s="17"/>
      <c r="GX453" s="17"/>
      <c r="GY453" s="17"/>
      <c r="GZ453" s="17"/>
      <c r="HA453" s="17"/>
    </row>
    <row r="454" spans="1:209" x14ac:dyDescent="0.25">
      <c r="A454" s="37">
        <v>43371</v>
      </c>
      <c r="B454" s="199">
        <v>502</v>
      </c>
      <c r="C454" s="24">
        <v>1374</v>
      </c>
      <c r="D454" s="24">
        <v>1505</v>
      </c>
      <c r="E454" s="22" t="s">
        <v>2064</v>
      </c>
      <c r="F454" s="16"/>
      <c r="G454" s="22" t="s">
        <v>1141</v>
      </c>
      <c r="H454" s="17"/>
      <c r="I454" s="35">
        <v>5466667</v>
      </c>
      <c r="J454" s="35">
        <v>0</v>
      </c>
      <c r="K454" s="35">
        <f t="shared" si="5"/>
        <v>5466667</v>
      </c>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c r="CA454" s="17"/>
      <c r="CB454" s="17"/>
      <c r="CC454" s="17"/>
      <c r="CD454" s="17"/>
      <c r="CE454" s="17"/>
      <c r="CF454" s="17"/>
      <c r="CG454" s="17"/>
      <c r="CH454" s="17"/>
      <c r="CI454" s="17"/>
      <c r="CJ454" s="17"/>
      <c r="CK454" s="17"/>
      <c r="CL454" s="17"/>
      <c r="CM454" s="17"/>
      <c r="CN454" s="17"/>
      <c r="CO454" s="17"/>
      <c r="CP454" s="17"/>
      <c r="CQ454" s="17"/>
      <c r="CR454" s="17"/>
      <c r="CS454" s="17"/>
      <c r="CT454" s="17"/>
      <c r="CU454" s="17"/>
      <c r="CV454" s="17"/>
      <c r="CW454" s="17"/>
      <c r="CX454" s="17"/>
      <c r="CY454" s="17"/>
      <c r="CZ454" s="17"/>
      <c r="DA454" s="17"/>
      <c r="DB454" s="17"/>
      <c r="DC454" s="17"/>
      <c r="DD454" s="17"/>
      <c r="DE454" s="17"/>
      <c r="DF454" s="17"/>
      <c r="DG454" s="17"/>
      <c r="DH454" s="17"/>
      <c r="DI454" s="17"/>
      <c r="DJ454" s="17"/>
      <c r="DK454" s="17"/>
      <c r="DL454" s="17"/>
      <c r="DM454" s="17"/>
      <c r="DN454" s="17"/>
      <c r="DO454" s="17"/>
      <c r="DP454" s="17"/>
      <c r="DQ454" s="17"/>
      <c r="DR454" s="17"/>
      <c r="DS454" s="17"/>
      <c r="DT454" s="17"/>
      <c r="DU454" s="17"/>
      <c r="DV454" s="17"/>
      <c r="DW454" s="17"/>
      <c r="DX454" s="17"/>
      <c r="DY454" s="17"/>
      <c r="DZ454" s="17"/>
      <c r="EA454" s="17"/>
      <c r="EB454" s="17"/>
      <c r="EC454" s="17"/>
      <c r="ED454" s="17"/>
      <c r="EE454" s="17"/>
      <c r="EF454" s="17"/>
      <c r="EG454" s="17"/>
      <c r="EH454" s="17"/>
      <c r="EI454" s="17"/>
      <c r="EJ454" s="17"/>
      <c r="EK454" s="17"/>
      <c r="EL454" s="17"/>
      <c r="EM454" s="17"/>
      <c r="EN454" s="17"/>
      <c r="EO454" s="17"/>
      <c r="EP454" s="17"/>
      <c r="EQ454" s="17"/>
      <c r="ER454" s="17"/>
      <c r="ES454" s="17"/>
      <c r="ET454" s="17"/>
      <c r="EU454" s="17"/>
      <c r="EV454" s="17"/>
      <c r="EW454" s="17"/>
      <c r="EX454" s="17"/>
      <c r="EY454" s="17"/>
      <c r="EZ454" s="17"/>
      <c r="FA454" s="17"/>
      <c r="FB454" s="17"/>
      <c r="FC454" s="17"/>
      <c r="FD454" s="17"/>
      <c r="FE454" s="17"/>
      <c r="FF454" s="17"/>
      <c r="FG454" s="17"/>
      <c r="FH454" s="17"/>
      <c r="FI454" s="17"/>
      <c r="FJ454" s="17"/>
      <c r="FK454" s="17"/>
      <c r="FL454" s="17"/>
      <c r="FM454" s="17"/>
      <c r="FN454" s="17"/>
      <c r="FO454" s="17"/>
      <c r="FP454" s="17"/>
      <c r="FQ454" s="17"/>
      <c r="FR454" s="17"/>
      <c r="FS454" s="17"/>
      <c r="FT454" s="17"/>
      <c r="FU454" s="17"/>
      <c r="FV454" s="17"/>
      <c r="FW454" s="17"/>
      <c r="FX454" s="17"/>
      <c r="FY454" s="17"/>
      <c r="FZ454" s="17"/>
      <c r="GA454" s="17"/>
      <c r="GB454" s="17"/>
      <c r="GC454" s="17"/>
      <c r="GD454" s="17"/>
      <c r="GE454" s="17"/>
      <c r="GF454" s="17"/>
      <c r="GG454" s="17"/>
      <c r="GH454" s="17"/>
      <c r="GI454" s="17"/>
      <c r="GJ454" s="17"/>
      <c r="GK454" s="17"/>
      <c r="GL454" s="17"/>
      <c r="GM454" s="17"/>
      <c r="GN454" s="17"/>
      <c r="GO454" s="17"/>
      <c r="GP454" s="17"/>
      <c r="GQ454" s="17"/>
      <c r="GR454" s="17"/>
      <c r="GS454" s="17"/>
      <c r="GT454" s="17"/>
      <c r="GU454" s="17"/>
      <c r="GV454" s="17"/>
      <c r="GW454" s="17"/>
      <c r="GX454" s="17"/>
      <c r="GY454" s="17"/>
      <c r="GZ454" s="17"/>
      <c r="HA454" s="17"/>
    </row>
    <row r="455" spans="1:209" x14ac:dyDescent="0.25">
      <c r="A455" s="37"/>
      <c r="B455" s="10"/>
      <c r="C455" s="24"/>
      <c r="D455" s="24"/>
      <c r="E455" s="22"/>
      <c r="F455" s="16"/>
      <c r="G455" s="22"/>
      <c r="H455" s="17"/>
      <c r="I455" s="35"/>
      <c r="J455" s="35"/>
      <c r="K455" s="35"/>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c r="CA455" s="17"/>
      <c r="CB455" s="17"/>
      <c r="CC455" s="17"/>
      <c r="CD455" s="17"/>
      <c r="CE455" s="17"/>
      <c r="CF455" s="17"/>
      <c r="CG455" s="17"/>
      <c r="CH455" s="17"/>
      <c r="CI455" s="17"/>
      <c r="CJ455" s="17"/>
      <c r="CK455" s="17"/>
      <c r="CL455" s="17"/>
      <c r="CM455" s="17"/>
      <c r="CN455" s="17"/>
      <c r="CO455" s="17"/>
      <c r="CP455" s="17"/>
      <c r="CQ455" s="17"/>
      <c r="CR455" s="17"/>
      <c r="CS455" s="17"/>
      <c r="CT455" s="17"/>
      <c r="CU455" s="17"/>
      <c r="CV455" s="17"/>
      <c r="CW455" s="17"/>
      <c r="CX455" s="17"/>
      <c r="CY455" s="17"/>
      <c r="CZ455" s="17"/>
      <c r="DA455" s="17"/>
      <c r="DB455" s="17"/>
      <c r="DC455" s="17"/>
      <c r="DD455" s="17"/>
      <c r="DE455" s="17"/>
      <c r="DF455" s="17"/>
      <c r="DG455" s="17"/>
      <c r="DH455" s="17"/>
      <c r="DI455" s="17"/>
      <c r="DJ455" s="17"/>
      <c r="DK455" s="17"/>
      <c r="DL455" s="17"/>
      <c r="DM455" s="17"/>
      <c r="DN455" s="17"/>
      <c r="DO455" s="17"/>
      <c r="DP455" s="17"/>
      <c r="DQ455" s="17"/>
      <c r="DR455" s="17"/>
      <c r="DS455" s="17"/>
      <c r="DT455" s="17"/>
      <c r="DU455" s="17"/>
      <c r="DV455" s="17"/>
      <c r="DW455" s="17"/>
      <c r="DX455" s="17"/>
      <c r="DY455" s="17"/>
      <c r="DZ455" s="17"/>
      <c r="EA455" s="17"/>
      <c r="EB455" s="17"/>
      <c r="EC455" s="17"/>
      <c r="ED455" s="17"/>
      <c r="EE455" s="17"/>
      <c r="EF455" s="17"/>
      <c r="EG455" s="17"/>
      <c r="EH455" s="17"/>
      <c r="EI455" s="17"/>
      <c r="EJ455" s="17"/>
      <c r="EK455" s="17"/>
      <c r="EL455" s="17"/>
      <c r="EM455" s="17"/>
      <c r="EN455" s="17"/>
      <c r="EO455" s="17"/>
      <c r="EP455" s="17"/>
      <c r="EQ455" s="17"/>
      <c r="ER455" s="17"/>
      <c r="ES455" s="17"/>
      <c r="ET455" s="17"/>
      <c r="EU455" s="17"/>
      <c r="EV455" s="17"/>
      <c r="EW455" s="17"/>
      <c r="EX455" s="17"/>
      <c r="EY455" s="17"/>
      <c r="EZ455" s="17"/>
      <c r="FA455" s="17"/>
      <c r="FB455" s="17"/>
      <c r="FC455" s="17"/>
      <c r="FD455" s="17"/>
      <c r="FE455" s="17"/>
      <c r="FF455" s="17"/>
      <c r="FG455" s="17"/>
      <c r="FH455" s="17"/>
      <c r="FI455" s="17"/>
      <c r="FJ455" s="17"/>
      <c r="FK455" s="17"/>
      <c r="FL455" s="17"/>
      <c r="FM455" s="17"/>
      <c r="FN455" s="17"/>
      <c r="FO455" s="17"/>
      <c r="FP455" s="17"/>
      <c r="FQ455" s="17"/>
      <c r="FR455" s="17"/>
      <c r="FS455" s="17"/>
      <c r="FT455" s="17"/>
      <c r="FU455" s="17"/>
      <c r="FV455" s="17"/>
      <c r="FW455" s="17"/>
      <c r="FX455" s="17"/>
      <c r="FY455" s="17"/>
      <c r="FZ455" s="17"/>
      <c r="GA455" s="17"/>
      <c r="GB455" s="17"/>
      <c r="GC455" s="17"/>
      <c r="GD455" s="17"/>
      <c r="GE455" s="17"/>
      <c r="GF455" s="17"/>
      <c r="GG455" s="17"/>
      <c r="GH455" s="17"/>
      <c r="GI455" s="17"/>
      <c r="GJ455" s="17"/>
      <c r="GK455" s="17"/>
      <c r="GL455" s="17"/>
      <c r="GM455" s="17"/>
      <c r="GN455" s="17"/>
      <c r="GO455" s="17"/>
      <c r="GP455" s="17"/>
      <c r="GQ455" s="17"/>
      <c r="GR455" s="17"/>
      <c r="GS455" s="17"/>
      <c r="GT455" s="17"/>
      <c r="GU455" s="17"/>
      <c r="GV455" s="17"/>
      <c r="GW455" s="17"/>
      <c r="GX455" s="17"/>
      <c r="GY455" s="17"/>
      <c r="GZ455" s="17"/>
      <c r="HA455" s="17"/>
    </row>
    <row r="456" spans="1:209" ht="12.75" customHeight="1" x14ac:dyDescent="0.25">
      <c r="A456" s="15"/>
      <c r="B456" s="7"/>
      <c r="C456" s="7"/>
      <c r="D456" s="7"/>
      <c r="E456" s="22"/>
      <c r="F456" s="16"/>
      <c r="G456" s="10"/>
      <c r="H456" s="16"/>
      <c r="I456" s="43"/>
      <c r="J456" s="43"/>
      <c r="K456" s="43"/>
    </row>
    <row r="457" spans="1:209" x14ac:dyDescent="0.25">
      <c r="A457" s="25"/>
      <c r="B457" s="26"/>
      <c r="C457" s="26"/>
      <c r="D457" s="26"/>
      <c r="E457" s="26"/>
      <c r="F457" s="26"/>
      <c r="G457" s="203" t="s">
        <v>22</v>
      </c>
      <c r="H457" s="204"/>
      <c r="I457" s="44">
        <f>SUM(I30:I456)</f>
        <v>17717117735</v>
      </c>
      <c r="J457" s="44">
        <f>SUM(J30:J456)</f>
        <v>10973090430</v>
      </c>
      <c r="K457" s="44">
        <f>SUM(K30:K456)</f>
        <v>6744027305</v>
      </c>
    </row>
    <row r="458" spans="1:209" ht="12.75" customHeight="1" x14ac:dyDescent="0.25">
      <c r="A458" s="25"/>
      <c r="B458" s="26"/>
      <c r="C458" s="26"/>
      <c r="D458" s="26"/>
      <c r="E458" s="26"/>
      <c r="F458" s="26"/>
      <c r="G458" s="26"/>
      <c r="H458" s="26"/>
      <c r="I458" s="30"/>
      <c r="J458" s="30"/>
      <c r="K458" s="31"/>
    </row>
    <row r="459" spans="1:209" ht="24.95" customHeight="1" x14ac:dyDescent="0.25">
      <c r="A459" s="149" t="s">
        <v>29</v>
      </c>
      <c r="B459" s="150" t="s">
        <v>23</v>
      </c>
      <c r="C459" s="149" t="s">
        <v>9</v>
      </c>
      <c r="D459" s="151" t="s">
        <v>0</v>
      </c>
      <c r="E459" s="149" t="s">
        <v>18</v>
      </c>
      <c r="F459" s="149" t="s">
        <v>25</v>
      </c>
      <c r="G459" s="149" t="s">
        <v>19</v>
      </c>
      <c r="H459" s="149" t="s">
        <v>30</v>
      </c>
      <c r="I459" s="149" t="s">
        <v>15</v>
      </c>
      <c r="J459" s="149" t="s">
        <v>31</v>
      </c>
      <c r="K459" s="149" t="s">
        <v>6</v>
      </c>
    </row>
    <row r="460" spans="1:209" ht="24.95" customHeight="1" x14ac:dyDescent="0.25">
      <c r="A460" s="152">
        <v>25000000000</v>
      </c>
      <c r="B460" s="152">
        <v>-2800000000</v>
      </c>
      <c r="C460" s="152">
        <v>0</v>
      </c>
      <c r="D460" s="153">
        <f>+A460+B460-C460</f>
        <v>22200000000</v>
      </c>
      <c r="E460" s="153">
        <f>+I457</f>
        <v>17717117735</v>
      </c>
      <c r="F460" s="154">
        <f>+E460/D460</f>
        <v>0.79806836644144141</v>
      </c>
      <c r="G460" s="153">
        <f>+I26</f>
        <v>212872800</v>
      </c>
      <c r="H460" s="153">
        <f>+D460-E460-G460</f>
        <v>4270009465</v>
      </c>
      <c r="I460" s="153">
        <f>+J457</f>
        <v>10973090430</v>
      </c>
      <c r="J460" s="154">
        <f>+I460/D460</f>
        <v>0.49428335270270268</v>
      </c>
      <c r="K460" s="153">
        <f>+K457</f>
        <v>6744027305</v>
      </c>
    </row>
    <row r="461" spans="1:209" x14ac:dyDescent="0.25">
      <c r="A461" s="155">
        <v>1</v>
      </c>
      <c r="B461" s="155">
        <v>2</v>
      </c>
      <c r="C461" s="155">
        <v>3</v>
      </c>
      <c r="D461" s="155" t="s">
        <v>5</v>
      </c>
      <c r="E461" s="155">
        <v>5</v>
      </c>
      <c r="F461" s="155" t="s">
        <v>21</v>
      </c>
      <c r="G461" s="155">
        <v>7</v>
      </c>
      <c r="H461" s="155" t="s">
        <v>12</v>
      </c>
      <c r="I461" s="155">
        <v>9</v>
      </c>
      <c r="J461" s="155" t="s">
        <v>33</v>
      </c>
      <c r="K461" s="155" t="s">
        <v>34</v>
      </c>
    </row>
    <row r="463" spans="1:209" x14ac:dyDescent="0.25">
      <c r="E463" s="113"/>
    </row>
  </sheetData>
  <mergeCells count="15">
    <mergeCell ref="A6:A7"/>
    <mergeCell ref="B6:B7"/>
    <mergeCell ref="D6:D7"/>
    <mergeCell ref="E6:H6"/>
    <mergeCell ref="I6:I7"/>
    <mergeCell ref="J6:K7"/>
    <mergeCell ref="E7:H7"/>
    <mergeCell ref="G457:H457"/>
    <mergeCell ref="G26:H26"/>
    <mergeCell ref="A28:A29"/>
    <mergeCell ref="E28:H28"/>
    <mergeCell ref="I28:I29"/>
    <mergeCell ref="J28:J29"/>
    <mergeCell ref="E29:F29"/>
    <mergeCell ref="G29:H29"/>
  </mergeCells>
  <printOptions horizontalCentered="1" verticalCentered="1"/>
  <pageMargins left="0.19685039370078741" right="0.19685039370078741" top="0.19685039370078741" bottom="0.39370078740157483" header="0" footer="0"/>
  <pageSetup scale="80" orientation="landscape" horizontalDpi="4294967293" r:id="rId1"/>
  <headerFooter>
    <oddHeader>&amp;R&amp;D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opLeftCell="A85" workbookViewId="0">
      <selection activeCell="J17" sqref="J17:J88"/>
    </sheetView>
  </sheetViews>
  <sheetFormatPr baseColWidth="10" defaultRowHeight="15" x14ac:dyDescent="0.25"/>
  <cols>
    <col min="1" max="4" width="14.7109375" style="3" customWidth="1"/>
    <col min="5" max="5" width="15.7109375" style="3" customWidth="1"/>
    <col min="6" max="6" width="14.7109375" style="3" customWidth="1"/>
    <col min="7" max="11" width="15.7109375" style="3" customWidth="1"/>
    <col min="12" max="16384" width="11.42578125" style="3"/>
  </cols>
  <sheetData>
    <row r="1" spans="1:11" ht="12.75" customHeight="1" x14ac:dyDescent="0.25">
      <c r="A1" s="1" t="s">
        <v>32</v>
      </c>
      <c r="B1" s="1"/>
      <c r="C1" s="1"/>
      <c r="D1" s="1"/>
      <c r="E1" s="2"/>
      <c r="F1" s="1"/>
      <c r="G1" s="2"/>
      <c r="H1" s="2"/>
      <c r="I1" s="2"/>
      <c r="J1" s="2"/>
      <c r="K1" s="2"/>
    </row>
    <row r="2" spans="1:11" ht="12.75" customHeight="1" x14ac:dyDescent="0.25">
      <c r="A2" s="2"/>
      <c r="B2" s="2"/>
      <c r="C2" s="2"/>
      <c r="D2" s="2"/>
      <c r="E2" s="2"/>
      <c r="F2" s="2"/>
      <c r="G2" s="2"/>
      <c r="H2" s="2"/>
      <c r="I2" s="2"/>
      <c r="J2" s="2"/>
      <c r="K2" s="4"/>
    </row>
    <row r="3" spans="1:11" ht="15" customHeight="1" x14ac:dyDescent="0.25">
      <c r="A3" s="142">
        <v>1129</v>
      </c>
      <c r="B3" s="143" t="s">
        <v>51</v>
      </c>
      <c r="C3" s="144"/>
      <c r="D3" s="144"/>
      <c r="E3" s="145"/>
      <c r="F3" s="146"/>
      <c r="G3" s="146"/>
      <c r="H3" s="146"/>
      <c r="I3" s="146"/>
      <c r="J3" s="147"/>
      <c r="K3" s="147"/>
    </row>
    <row r="4" spans="1:11" ht="15" customHeight="1" x14ac:dyDescent="0.25">
      <c r="A4" s="142" t="s">
        <v>50</v>
      </c>
      <c r="B4" s="143" t="s">
        <v>52</v>
      </c>
      <c r="C4" s="144"/>
      <c r="D4" s="144"/>
      <c r="E4" s="145"/>
      <c r="F4" s="146"/>
      <c r="G4" s="146"/>
      <c r="H4" s="146"/>
      <c r="I4" s="146"/>
      <c r="J4" s="147"/>
      <c r="K4" s="147" t="s">
        <v>1965</v>
      </c>
    </row>
    <row r="5" spans="1:11" ht="12.75" customHeight="1" x14ac:dyDescent="0.25">
      <c r="A5" s="5"/>
      <c r="B5" s="5"/>
      <c r="C5" s="5"/>
      <c r="D5" s="5"/>
      <c r="E5" s="5"/>
      <c r="F5" s="5"/>
      <c r="G5" s="5"/>
      <c r="H5" s="5"/>
      <c r="I5" s="5"/>
      <c r="J5" s="5"/>
      <c r="K5" s="6"/>
    </row>
    <row r="6" spans="1:11" x14ac:dyDescent="0.25">
      <c r="A6" s="205" t="s">
        <v>7</v>
      </c>
      <c r="B6" s="210" t="s">
        <v>35</v>
      </c>
      <c r="C6" s="49"/>
      <c r="D6" s="205" t="s">
        <v>20</v>
      </c>
      <c r="E6" s="207" t="s">
        <v>19</v>
      </c>
      <c r="F6" s="208"/>
      <c r="G6" s="208"/>
      <c r="H6" s="209"/>
      <c r="I6" s="205" t="s">
        <v>10</v>
      </c>
      <c r="J6" s="212" t="s">
        <v>28</v>
      </c>
      <c r="K6" s="213"/>
    </row>
    <row r="7" spans="1:11" x14ac:dyDescent="0.25">
      <c r="A7" s="206"/>
      <c r="B7" s="211"/>
      <c r="C7" s="50"/>
      <c r="D7" s="206"/>
      <c r="E7" s="207" t="s">
        <v>4</v>
      </c>
      <c r="F7" s="208"/>
      <c r="G7" s="208"/>
      <c r="H7" s="209"/>
      <c r="I7" s="206"/>
      <c r="J7" s="214"/>
      <c r="K7" s="215"/>
    </row>
    <row r="8" spans="1:11" x14ac:dyDescent="0.25">
      <c r="A8" s="114"/>
      <c r="B8" s="115"/>
      <c r="C8" s="116"/>
      <c r="D8" s="117"/>
      <c r="E8" s="118"/>
      <c r="F8" s="119"/>
      <c r="G8" s="119"/>
      <c r="H8" s="120"/>
      <c r="I8" s="114"/>
      <c r="J8" s="117"/>
      <c r="K8" s="116"/>
    </row>
    <row r="9" spans="1:11" x14ac:dyDescent="0.25">
      <c r="A9" s="33"/>
      <c r="B9" s="122"/>
      <c r="C9" s="116"/>
      <c r="D9" s="157"/>
      <c r="E9" s="22"/>
      <c r="F9" s="119"/>
      <c r="G9" s="119"/>
      <c r="H9" s="120"/>
      <c r="I9" s="158"/>
      <c r="J9" s="122"/>
      <c r="K9" s="116"/>
    </row>
    <row r="10" spans="1:11" x14ac:dyDescent="0.25">
      <c r="A10" s="161"/>
      <c r="B10" s="122"/>
      <c r="C10" s="116"/>
      <c r="D10" s="157"/>
      <c r="E10" s="22"/>
      <c r="F10" s="119"/>
      <c r="G10" s="119"/>
      <c r="H10" s="120"/>
      <c r="I10" s="158"/>
      <c r="J10" s="122"/>
      <c r="K10" s="116"/>
    </row>
    <row r="11" spans="1:11" x14ac:dyDescent="0.25">
      <c r="A11" s="161"/>
      <c r="B11" s="122"/>
      <c r="C11" s="116"/>
      <c r="D11" s="157"/>
      <c r="E11" s="22"/>
      <c r="F11" s="119"/>
      <c r="G11" s="119"/>
      <c r="H11" s="120"/>
      <c r="I11" s="158"/>
      <c r="J11" s="122"/>
      <c r="K11" s="116"/>
    </row>
    <row r="12" spans="1:11" ht="12.75" customHeight="1" x14ac:dyDescent="0.25">
      <c r="A12" s="15"/>
      <c r="B12" s="22"/>
      <c r="C12" s="23"/>
      <c r="D12" s="24"/>
      <c r="E12" s="10"/>
      <c r="F12" s="17"/>
      <c r="G12" s="17"/>
      <c r="H12" s="16"/>
      <c r="I12" s="35"/>
      <c r="J12" s="21"/>
      <c r="K12" s="19"/>
    </row>
    <row r="13" spans="1:11" x14ac:dyDescent="0.25">
      <c r="A13" s="25"/>
      <c r="B13" s="26"/>
      <c r="C13" s="26"/>
      <c r="D13" s="26"/>
      <c r="E13" s="26"/>
      <c r="F13" s="26"/>
      <c r="G13" s="203" t="s">
        <v>22</v>
      </c>
      <c r="H13" s="204"/>
      <c r="I13" s="27">
        <f>SUM(I9:I12)</f>
        <v>0</v>
      </c>
      <c r="J13" s="28"/>
      <c r="K13" s="29"/>
    </row>
    <row r="14" spans="1:11" ht="12.75" customHeight="1" x14ac:dyDescent="0.25">
      <c r="A14" s="25"/>
      <c r="B14" s="26"/>
      <c r="C14" s="26"/>
      <c r="D14" s="26"/>
      <c r="E14" s="26"/>
      <c r="F14" s="26"/>
      <c r="G14" s="26"/>
      <c r="H14" s="26"/>
      <c r="I14" s="30"/>
      <c r="J14" s="30"/>
      <c r="K14" s="31"/>
    </row>
    <row r="15" spans="1:11" x14ac:dyDescent="0.25">
      <c r="A15" s="205" t="s">
        <v>7</v>
      </c>
      <c r="B15" s="45" t="s">
        <v>16</v>
      </c>
      <c r="C15" s="51" t="s">
        <v>26</v>
      </c>
      <c r="D15" s="32" t="s">
        <v>26</v>
      </c>
      <c r="E15" s="207" t="s">
        <v>18</v>
      </c>
      <c r="F15" s="208"/>
      <c r="G15" s="208"/>
      <c r="H15" s="209"/>
      <c r="I15" s="205" t="s">
        <v>10</v>
      </c>
      <c r="J15" s="205" t="s">
        <v>8</v>
      </c>
      <c r="K15" s="51" t="s">
        <v>1</v>
      </c>
    </row>
    <row r="16" spans="1:11" x14ac:dyDescent="0.25">
      <c r="A16" s="206"/>
      <c r="B16" s="52" t="s">
        <v>17</v>
      </c>
      <c r="C16" s="52" t="s">
        <v>14</v>
      </c>
      <c r="D16" s="52" t="s">
        <v>13</v>
      </c>
      <c r="E16" s="207" t="s">
        <v>4</v>
      </c>
      <c r="F16" s="209"/>
      <c r="G16" s="207" t="s">
        <v>11</v>
      </c>
      <c r="H16" s="209"/>
      <c r="I16" s="206"/>
      <c r="J16" s="206"/>
      <c r="K16" s="52" t="s">
        <v>2</v>
      </c>
    </row>
    <row r="17" spans="1:11" ht="15" customHeight="1" x14ac:dyDescent="0.25">
      <c r="A17" s="33">
        <v>43102</v>
      </c>
      <c r="B17" s="7" t="s">
        <v>426</v>
      </c>
      <c r="C17" s="24">
        <v>3</v>
      </c>
      <c r="D17" s="24">
        <v>4</v>
      </c>
      <c r="E17" s="10" t="s">
        <v>602</v>
      </c>
      <c r="F17" s="16"/>
      <c r="G17" s="10" t="s">
        <v>429</v>
      </c>
      <c r="H17" s="16"/>
      <c r="I17" s="35">
        <v>113366667</v>
      </c>
      <c r="J17" s="35">
        <v>75683333</v>
      </c>
      <c r="K17" s="35">
        <f>+I17-J17</f>
        <v>37683334</v>
      </c>
    </row>
    <row r="18" spans="1:11" x14ac:dyDescent="0.25">
      <c r="A18" s="15">
        <v>43103</v>
      </c>
      <c r="B18" s="36" t="s">
        <v>427</v>
      </c>
      <c r="C18" s="34">
        <v>2</v>
      </c>
      <c r="D18" s="34">
        <v>17</v>
      </c>
      <c r="E18" s="10" t="s">
        <v>603</v>
      </c>
      <c r="F18" s="23"/>
      <c r="G18" s="47" t="s">
        <v>430</v>
      </c>
      <c r="H18" s="23"/>
      <c r="I18" s="35">
        <v>57996900</v>
      </c>
      <c r="J18" s="35">
        <v>38168900</v>
      </c>
      <c r="K18" s="35">
        <f t="shared" ref="K18:K81" si="0">+I18-J18</f>
        <v>19828000</v>
      </c>
    </row>
    <row r="19" spans="1:11" x14ac:dyDescent="0.25">
      <c r="A19" s="15">
        <v>43104</v>
      </c>
      <c r="B19" s="36" t="s">
        <v>428</v>
      </c>
      <c r="C19" s="34">
        <v>75</v>
      </c>
      <c r="D19" s="34">
        <v>36</v>
      </c>
      <c r="E19" s="10" t="s">
        <v>604</v>
      </c>
      <c r="F19" s="23"/>
      <c r="G19" s="22" t="s">
        <v>431</v>
      </c>
      <c r="H19" s="23"/>
      <c r="I19" s="35">
        <v>33744000</v>
      </c>
      <c r="J19" s="35">
        <v>32619200</v>
      </c>
      <c r="K19" s="35">
        <f t="shared" si="0"/>
        <v>1124800</v>
      </c>
    </row>
    <row r="20" spans="1:11" x14ac:dyDescent="0.25">
      <c r="A20" s="15">
        <v>43105</v>
      </c>
      <c r="B20" s="159">
        <v>77</v>
      </c>
      <c r="C20" s="34">
        <v>119</v>
      </c>
      <c r="D20" s="34">
        <v>40</v>
      </c>
      <c r="E20" s="10" t="s">
        <v>1243</v>
      </c>
      <c r="F20" s="23"/>
      <c r="G20" s="22" t="s">
        <v>1210</v>
      </c>
      <c r="H20" s="23"/>
      <c r="I20" s="35">
        <v>48000000</v>
      </c>
      <c r="J20" s="35">
        <v>47200000</v>
      </c>
      <c r="K20" s="35">
        <f t="shared" si="0"/>
        <v>800000</v>
      </c>
    </row>
    <row r="21" spans="1:11" x14ac:dyDescent="0.25">
      <c r="A21" s="15">
        <v>43105</v>
      </c>
      <c r="B21" s="159">
        <v>70</v>
      </c>
      <c r="C21" s="34">
        <v>5</v>
      </c>
      <c r="D21" s="34">
        <v>56</v>
      </c>
      <c r="E21" s="10" t="s">
        <v>1244</v>
      </c>
      <c r="F21" s="23"/>
      <c r="G21" s="22" t="s">
        <v>1211</v>
      </c>
      <c r="H21" s="23"/>
      <c r="I21" s="35">
        <v>80500000</v>
      </c>
      <c r="J21" s="35">
        <v>54133333</v>
      </c>
      <c r="K21" s="35">
        <f t="shared" si="0"/>
        <v>26366667</v>
      </c>
    </row>
    <row r="22" spans="1:11" x14ac:dyDescent="0.25">
      <c r="A22" s="15">
        <v>43109</v>
      </c>
      <c r="B22" s="159">
        <v>63</v>
      </c>
      <c r="C22" s="34">
        <v>36</v>
      </c>
      <c r="D22" s="34">
        <v>76</v>
      </c>
      <c r="E22" s="10" t="s">
        <v>1245</v>
      </c>
      <c r="F22" s="23"/>
      <c r="G22" s="22" t="s">
        <v>1212</v>
      </c>
      <c r="H22" s="23"/>
      <c r="I22" s="35">
        <v>48000000</v>
      </c>
      <c r="J22" s="35">
        <v>46200000</v>
      </c>
      <c r="K22" s="35">
        <f t="shared" si="0"/>
        <v>1800000</v>
      </c>
    </row>
    <row r="23" spans="1:11" x14ac:dyDescent="0.25">
      <c r="A23" s="15">
        <v>43109</v>
      </c>
      <c r="B23" s="159">
        <v>62</v>
      </c>
      <c r="C23" s="34">
        <v>67</v>
      </c>
      <c r="D23" s="34">
        <v>84</v>
      </c>
      <c r="E23" s="10" t="s">
        <v>1246</v>
      </c>
      <c r="F23" s="23"/>
      <c r="G23" s="22" t="s">
        <v>1213</v>
      </c>
      <c r="H23" s="23"/>
      <c r="I23" s="35">
        <v>36000000</v>
      </c>
      <c r="J23" s="35">
        <v>34650000</v>
      </c>
      <c r="K23" s="35">
        <f t="shared" si="0"/>
        <v>1350000</v>
      </c>
    </row>
    <row r="24" spans="1:11" x14ac:dyDescent="0.25">
      <c r="A24" s="15">
        <v>43109</v>
      </c>
      <c r="B24" s="159">
        <v>96</v>
      </c>
      <c r="C24" s="34">
        <v>102</v>
      </c>
      <c r="D24" s="34">
        <v>85</v>
      </c>
      <c r="E24" s="10" t="s">
        <v>1247</v>
      </c>
      <c r="F24" s="23"/>
      <c r="G24" s="22" t="s">
        <v>1214</v>
      </c>
      <c r="H24" s="23"/>
      <c r="I24" s="35">
        <v>33744000</v>
      </c>
      <c r="J24" s="35">
        <v>33744000</v>
      </c>
      <c r="K24" s="35">
        <f t="shared" si="0"/>
        <v>0</v>
      </c>
    </row>
    <row r="25" spans="1:11" x14ac:dyDescent="0.25">
      <c r="A25" s="15">
        <v>43110</v>
      </c>
      <c r="B25" s="159">
        <v>97</v>
      </c>
      <c r="C25" s="34">
        <v>68</v>
      </c>
      <c r="D25" s="34">
        <v>88</v>
      </c>
      <c r="E25" s="10" t="s">
        <v>1248</v>
      </c>
      <c r="F25" s="23"/>
      <c r="G25" s="22" t="s">
        <v>1215</v>
      </c>
      <c r="H25" s="23"/>
      <c r="I25" s="35">
        <v>32000000</v>
      </c>
      <c r="J25" s="35">
        <v>30666667</v>
      </c>
      <c r="K25" s="35">
        <f t="shared" si="0"/>
        <v>1333333</v>
      </c>
    </row>
    <row r="26" spans="1:11" x14ac:dyDescent="0.25">
      <c r="A26" s="15">
        <v>43110</v>
      </c>
      <c r="B26" s="159">
        <v>119</v>
      </c>
      <c r="C26" s="34">
        <v>96</v>
      </c>
      <c r="D26" s="34">
        <v>97</v>
      </c>
      <c r="E26" s="10" t="s">
        <v>1249</v>
      </c>
      <c r="F26" s="23"/>
      <c r="G26" s="22" t="s">
        <v>1216</v>
      </c>
      <c r="H26" s="23"/>
      <c r="I26" s="35">
        <v>58321667</v>
      </c>
      <c r="J26" s="35">
        <v>38492300</v>
      </c>
      <c r="K26" s="35">
        <f t="shared" si="0"/>
        <v>19829367</v>
      </c>
    </row>
    <row r="27" spans="1:11" x14ac:dyDescent="0.25">
      <c r="A27" s="15">
        <v>43110</v>
      </c>
      <c r="B27" s="159">
        <v>93</v>
      </c>
      <c r="C27" s="34">
        <v>120</v>
      </c>
      <c r="D27" s="34">
        <v>99</v>
      </c>
      <c r="E27" s="10" t="s">
        <v>1250</v>
      </c>
      <c r="F27" s="23"/>
      <c r="G27" s="22" t="s">
        <v>1217</v>
      </c>
      <c r="H27" s="23"/>
      <c r="I27" s="35">
        <v>42000000</v>
      </c>
      <c r="J27" s="35">
        <v>35350000</v>
      </c>
      <c r="K27" s="35">
        <f t="shared" si="0"/>
        <v>6650000</v>
      </c>
    </row>
    <row r="28" spans="1:11" x14ac:dyDescent="0.25">
      <c r="A28" s="15">
        <v>43110</v>
      </c>
      <c r="B28" s="159">
        <v>95</v>
      </c>
      <c r="C28" s="34">
        <v>129</v>
      </c>
      <c r="D28" s="34">
        <v>100</v>
      </c>
      <c r="E28" s="10" t="s">
        <v>615</v>
      </c>
      <c r="F28" s="23"/>
      <c r="G28" s="22" t="s">
        <v>1218</v>
      </c>
      <c r="H28" s="23"/>
      <c r="I28" s="35">
        <v>36000000</v>
      </c>
      <c r="J28" s="35">
        <v>34350000</v>
      </c>
      <c r="K28" s="35">
        <f t="shared" si="0"/>
        <v>1650000</v>
      </c>
    </row>
    <row r="29" spans="1:11" x14ac:dyDescent="0.25">
      <c r="A29" s="15">
        <v>43110</v>
      </c>
      <c r="B29" s="159">
        <v>104</v>
      </c>
      <c r="C29" s="34">
        <v>98</v>
      </c>
      <c r="D29" s="34">
        <v>102</v>
      </c>
      <c r="E29" s="10" t="s">
        <v>1251</v>
      </c>
      <c r="F29" s="23"/>
      <c r="G29" s="22" t="s">
        <v>1219</v>
      </c>
      <c r="H29" s="23"/>
      <c r="I29" s="35">
        <v>33744000</v>
      </c>
      <c r="J29" s="35">
        <v>32478600</v>
      </c>
      <c r="K29" s="35">
        <f t="shared" si="0"/>
        <v>1265400</v>
      </c>
    </row>
    <row r="30" spans="1:11" x14ac:dyDescent="0.25">
      <c r="A30" s="15">
        <v>43111</v>
      </c>
      <c r="B30" s="159">
        <v>126</v>
      </c>
      <c r="C30" s="34">
        <v>100</v>
      </c>
      <c r="D30" s="34">
        <v>113</v>
      </c>
      <c r="E30" s="10" t="s">
        <v>1252</v>
      </c>
      <c r="F30" s="23"/>
      <c r="G30" s="22" t="s">
        <v>1220</v>
      </c>
      <c r="H30" s="23"/>
      <c r="I30" s="35">
        <v>44000000</v>
      </c>
      <c r="J30" s="35">
        <v>41983333</v>
      </c>
      <c r="K30" s="35">
        <f t="shared" si="0"/>
        <v>2016667</v>
      </c>
    </row>
    <row r="31" spans="1:11" x14ac:dyDescent="0.25">
      <c r="A31" s="15">
        <v>43111</v>
      </c>
      <c r="B31" s="159">
        <v>129</v>
      </c>
      <c r="C31" s="34">
        <v>131</v>
      </c>
      <c r="D31" s="34">
        <v>114</v>
      </c>
      <c r="E31" s="10" t="s">
        <v>604</v>
      </c>
      <c r="F31" s="23"/>
      <c r="G31" s="22" t="s">
        <v>1221</v>
      </c>
      <c r="H31" s="23"/>
      <c r="I31" s="35">
        <v>31256000</v>
      </c>
      <c r="J31" s="35">
        <v>29953668</v>
      </c>
      <c r="K31" s="35">
        <f t="shared" si="0"/>
        <v>1302332</v>
      </c>
    </row>
    <row r="32" spans="1:11" x14ac:dyDescent="0.25">
      <c r="A32" s="15">
        <v>43111</v>
      </c>
      <c r="B32" s="159">
        <v>65</v>
      </c>
      <c r="C32" s="34">
        <v>34</v>
      </c>
      <c r="D32" s="34">
        <v>116</v>
      </c>
      <c r="E32" s="10" t="s">
        <v>1253</v>
      </c>
      <c r="F32" s="23"/>
      <c r="G32" s="22" t="s">
        <v>1222</v>
      </c>
      <c r="H32" s="23"/>
      <c r="I32" s="35">
        <v>46200000</v>
      </c>
      <c r="J32" s="35">
        <v>44082500</v>
      </c>
      <c r="K32" s="35">
        <f t="shared" si="0"/>
        <v>2117500</v>
      </c>
    </row>
    <row r="33" spans="1:11" x14ac:dyDescent="0.25">
      <c r="A33" s="15">
        <v>43111</v>
      </c>
      <c r="B33" s="159">
        <v>71</v>
      </c>
      <c r="C33" s="34">
        <v>69</v>
      </c>
      <c r="D33" s="34">
        <v>117</v>
      </c>
      <c r="E33" s="10" t="s">
        <v>1254</v>
      </c>
      <c r="F33" s="23"/>
      <c r="G33" s="22" t="s">
        <v>1223</v>
      </c>
      <c r="H33" s="23"/>
      <c r="I33" s="35">
        <v>39992000</v>
      </c>
      <c r="J33" s="35">
        <v>37659133</v>
      </c>
      <c r="K33" s="35">
        <f t="shared" si="0"/>
        <v>2332867</v>
      </c>
    </row>
    <row r="34" spans="1:11" x14ac:dyDescent="0.25">
      <c r="A34" s="15">
        <v>43111</v>
      </c>
      <c r="B34" s="159">
        <v>105</v>
      </c>
      <c r="C34" s="34">
        <v>99</v>
      </c>
      <c r="D34" s="34">
        <v>119</v>
      </c>
      <c r="E34" s="10" t="s">
        <v>616</v>
      </c>
      <c r="F34" s="23"/>
      <c r="G34" s="22" t="s">
        <v>1224</v>
      </c>
      <c r="H34" s="23"/>
      <c r="I34" s="35">
        <v>33744000</v>
      </c>
      <c r="J34" s="35">
        <v>32197400</v>
      </c>
      <c r="K34" s="35">
        <f t="shared" si="0"/>
        <v>1546600</v>
      </c>
    </row>
    <row r="35" spans="1:11" x14ac:dyDescent="0.25">
      <c r="A35" s="15">
        <v>43111</v>
      </c>
      <c r="B35" s="159">
        <v>108</v>
      </c>
      <c r="C35" s="34">
        <v>132</v>
      </c>
      <c r="D35" s="34">
        <v>120</v>
      </c>
      <c r="E35" s="10" t="s">
        <v>617</v>
      </c>
      <c r="F35" s="23"/>
      <c r="G35" s="22" t="s">
        <v>1225</v>
      </c>
      <c r="H35" s="23"/>
      <c r="I35" s="35">
        <v>33744000</v>
      </c>
      <c r="J35" s="35">
        <v>32197400</v>
      </c>
      <c r="K35" s="35">
        <f t="shared" si="0"/>
        <v>1546600</v>
      </c>
    </row>
    <row r="36" spans="1:11" x14ac:dyDescent="0.25">
      <c r="A36" s="15">
        <v>43111</v>
      </c>
      <c r="B36" s="159">
        <v>110</v>
      </c>
      <c r="C36" s="34">
        <v>135</v>
      </c>
      <c r="D36" s="34">
        <v>121</v>
      </c>
      <c r="E36" s="10" t="s">
        <v>1255</v>
      </c>
      <c r="F36" s="23"/>
      <c r="G36" s="22" t="s">
        <v>1226</v>
      </c>
      <c r="H36" s="23"/>
      <c r="I36" s="35">
        <v>33744000</v>
      </c>
      <c r="J36" s="35">
        <v>27557600</v>
      </c>
      <c r="K36" s="35">
        <f t="shared" si="0"/>
        <v>6186400</v>
      </c>
    </row>
    <row r="37" spans="1:11" x14ac:dyDescent="0.25">
      <c r="A37" s="15">
        <v>43111</v>
      </c>
      <c r="B37" s="159">
        <v>124</v>
      </c>
      <c r="C37" s="34">
        <v>142</v>
      </c>
      <c r="D37" s="34">
        <v>122</v>
      </c>
      <c r="E37" s="10" t="s">
        <v>1256</v>
      </c>
      <c r="F37" s="23"/>
      <c r="G37" s="22" t="s">
        <v>1227</v>
      </c>
      <c r="H37" s="23"/>
      <c r="I37" s="35">
        <v>72000000</v>
      </c>
      <c r="J37" s="35">
        <v>68700000</v>
      </c>
      <c r="K37" s="35">
        <f t="shared" si="0"/>
        <v>3300000</v>
      </c>
    </row>
    <row r="38" spans="1:11" x14ac:dyDescent="0.25">
      <c r="A38" s="15">
        <v>43111</v>
      </c>
      <c r="B38" s="159">
        <v>127</v>
      </c>
      <c r="C38" s="34">
        <v>101</v>
      </c>
      <c r="D38" s="34">
        <v>123</v>
      </c>
      <c r="E38" s="10" t="s">
        <v>618</v>
      </c>
      <c r="F38" s="23"/>
      <c r="G38" s="22" t="s">
        <v>1228</v>
      </c>
      <c r="H38" s="23"/>
      <c r="I38" s="35">
        <v>17600000</v>
      </c>
      <c r="J38" s="35">
        <v>14593333</v>
      </c>
      <c r="K38" s="35">
        <f t="shared" si="0"/>
        <v>3006667</v>
      </c>
    </row>
    <row r="39" spans="1:11" x14ac:dyDescent="0.25">
      <c r="A39" s="15">
        <v>43111</v>
      </c>
      <c r="B39" s="159">
        <v>73</v>
      </c>
      <c r="C39" s="34">
        <v>97</v>
      </c>
      <c r="D39" s="34">
        <v>131</v>
      </c>
      <c r="E39" s="10" t="s">
        <v>1257</v>
      </c>
      <c r="F39" s="23"/>
      <c r="G39" s="22" t="s">
        <v>1229</v>
      </c>
      <c r="H39" s="23"/>
      <c r="I39" s="35">
        <v>56000000</v>
      </c>
      <c r="J39" s="35">
        <v>53433333</v>
      </c>
      <c r="K39" s="35">
        <f t="shared" si="0"/>
        <v>2566667</v>
      </c>
    </row>
    <row r="40" spans="1:11" x14ac:dyDescent="0.25">
      <c r="A40" s="15">
        <v>43112</v>
      </c>
      <c r="B40" s="159">
        <v>125</v>
      </c>
      <c r="C40" s="34">
        <v>141</v>
      </c>
      <c r="D40" s="34">
        <v>132</v>
      </c>
      <c r="E40" s="10" t="s">
        <v>619</v>
      </c>
      <c r="F40" s="23"/>
      <c r="G40" s="22" t="s">
        <v>1230</v>
      </c>
      <c r="H40" s="23"/>
      <c r="I40" s="35">
        <v>44000000</v>
      </c>
      <c r="J40" s="35">
        <v>41983333</v>
      </c>
      <c r="K40" s="35">
        <f t="shared" si="0"/>
        <v>2016667</v>
      </c>
    </row>
    <row r="41" spans="1:11" x14ac:dyDescent="0.25">
      <c r="A41" s="15">
        <v>43112</v>
      </c>
      <c r="B41" s="159">
        <v>116</v>
      </c>
      <c r="C41" s="34">
        <v>130</v>
      </c>
      <c r="D41" s="34">
        <v>141</v>
      </c>
      <c r="E41" s="10" t="s">
        <v>1258</v>
      </c>
      <c r="F41" s="23"/>
      <c r="G41" s="22" t="s">
        <v>1231</v>
      </c>
      <c r="H41" s="23"/>
      <c r="I41" s="35">
        <v>34376000</v>
      </c>
      <c r="J41" s="35">
        <v>32800433</v>
      </c>
      <c r="K41" s="35">
        <f t="shared" si="0"/>
        <v>1575567</v>
      </c>
    </row>
    <row r="42" spans="1:11" x14ac:dyDescent="0.25">
      <c r="A42" s="15">
        <v>43112</v>
      </c>
      <c r="B42" s="159">
        <v>143</v>
      </c>
      <c r="C42" s="34">
        <v>169</v>
      </c>
      <c r="D42" s="34">
        <v>143</v>
      </c>
      <c r="E42" s="10" t="s">
        <v>620</v>
      </c>
      <c r="F42" s="23"/>
      <c r="G42" s="22" t="s">
        <v>1232</v>
      </c>
      <c r="H42" s="23"/>
      <c r="I42" s="35">
        <v>64000000</v>
      </c>
      <c r="J42" s="35">
        <v>53066667</v>
      </c>
      <c r="K42" s="35">
        <f t="shared" si="0"/>
        <v>10933333</v>
      </c>
    </row>
    <row r="43" spans="1:11" x14ac:dyDescent="0.25">
      <c r="A43" s="15">
        <v>43112</v>
      </c>
      <c r="B43" s="159">
        <v>149</v>
      </c>
      <c r="C43" s="34">
        <v>147</v>
      </c>
      <c r="D43" s="34">
        <v>146</v>
      </c>
      <c r="E43" s="10" t="s">
        <v>621</v>
      </c>
      <c r="F43" s="23"/>
      <c r="G43" s="22" t="s">
        <v>1233</v>
      </c>
      <c r="H43" s="23"/>
      <c r="I43" s="35">
        <v>48000000</v>
      </c>
      <c r="J43" s="35">
        <v>45800000</v>
      </c>
      <c r="K43" s="35">
        <f t="shared" si="0"/>
        <v>2200000</v>
      </c>
    </row>
    <row r="44" spans="1:11" x14ac:dyDescent="0.25">
      <c r="A44" s="15">
        <v>43112</v>
      </c>
      <c r="B44" s="159">
        <v>90</v>
      </c>
      <c r="C44" s="34">
        <v>103</v>
      </c>
      <c r="D44" s="34">
        <v>147</v>
      </c>
      <c r="E44" s="10" t="s">
        <v>1259</v>
      </c>
      <c r="F44" s="23"/>
      <c r="G44" s="22" t="s">
        <v>1234</v>
      </c>
      <c r="H44" s="23"/>
      <c r="I44" s="35">
        <v>17600000</v>
      </c>
      <c r="J44" s="35">
        <v>16793333</v>
      </c>
      <c r="K44" s="35">
        <f t="shared" si="0"/>
        <v>806667</v>
      </c>
    </row>
    <row r="45" spans="1:11" x14ac:dyDescent="0.25">
      <c r="A45" s="15">
        <v>43116</v>
      </c>
      <c r="B45" s="159">
        <v>175</v>
      </c>
      <c r="C45" s="34">
        <v>187</v>
      </c>
      <c r="D45" s="34">
        <v>195</v>
      </c>
      <c r="E45" s="10" t="s">
        <v>622</v>
      </c>
      <c r="F45" s="23"/>
      <c r="G45" s="22" t="s">
        <v>1235</v>
      </c>
      <c r="H45" s="23"/>
      <c r="I45" s="35">
        <v>39992000</v>
      </c>
      <c r="J45" s="35">
        <v>37492500</v>
      </c>
      <c r="K45" s="35">
        <f t="shared" si="0"/>
        <v>2499500</v>
      </c>
    </row>
    <row r="46" spans="1:11" x14ac:dyDescent="0.25">
      <c r="A46" s="15">
        <v>43118</v>
      </c>
      <c r="B46" s="159">
        <v>242</v>
      </c>
      <c r="C46" s="34">
        <v>289</v>
      </c>
      <c r="D46" s="34">
        <v>254</v>
      </c>
      <c r="E46" s="10" t="s">
        <v>623</v>
      </c>
      <c r="F46" s="23"/>
      <c r="G46" s="22" t="s">
        <v>1236</v>
      </c>
      <c r="H46" s="23"/>
      <c r="I46" s="35">
        <v>17600000</v>
      </c>
      <c r="J46" s="35">
        <v>16353333</v>
      </c>
      <c r="K46" s="35">
        <f t="shared" si="0"/>
        <v>1246667</v>
      </c>
    </row>
    <row r="47" spans="1:11" x14ac:dyDescent="0.25">
      <c r="A47" s="15">
        <v>43119</v>
      </c>
      <c r="B47" s="159">
        <v>338</v>
      </c>
      <c r="C47" s="34">
        <v>350</v>
      </c>
      <c r="D47" s="34">
        <v>290</v>
      </c>
      <c r="E47" s="10" t="s">
        <v>1260</v>
      </c>
      <c r="F47" s="23"/>
      <c r="G47" s="22" t="s">
        <v>1237</v>
      </c>
      <c r="H47" s="23"/>
      <c r="I47" s="35">
        <f>48000000-25800000</f>
        <v>22200000</v>
      </c>
      <c r="J47" s="35">
        <v>20400000</v>
      </c>
      <c r="K47" s="35">
        <f t="shared" si="0"/>
        <v>1800000</v>
      </c>
    </row>
    <row r="48" spans="1:11" x14ac:dyDescent="0.25">
      <c r="A48" s="15">
        <v>43122</v>
      </c>
      <c r="B48" s="159">
        <v>367</v>
      </c>
      <c r="C48" s="34">
        <v>349</v>
      </c>
      <c r="D48" s="34">
        <v>392</v>
      </c>
      <c r="E48" s="10" t="s">
        <v>1261</v>
      </c>
      <c r="F48" s="23"/>
      <c r="G48" s="22" t="s">
        <v>1238</v>
      </c>
      <c r="H48" s="23"/>
      <c r="I48" s="35">
        <v>31256000</v>
      </c>
      <c r="J48" s="35">
        <v>28390867</v>
      </c>
      <c r="K48" s="35">
        <f t="shared" si="0"/>
        <v>2865133</v>
      </c>
    </row>
    <row r="49" spans="1:11" x14ac:dyDescent="0.25">
      <c r="A49" s="15">
        <v>43122</v>
      </c>
      <c r="B49" s="159">
        <v>64</v>
      </c>
      <c r="C49" s="34">
        <v>57</v>
      </c>
      <c r="D49" s="34">
        <v>407</v>
      </c>
      <c r="E49" s="10" t="s">
        <v>1262</v>
      </c>
      <c r="F49" s="23"/>
      <c r="G49" s="22" t="s">
        <v>1239</v>
      </c>
      <c r="H49" s="23"/>
      <c r="I49" s="35">
        <v>44800000</v>
      </c>
      <c r="J49" s="35">
        <v>15680000</v>
      </c>
      <c r="K49" s="35">
        <f t="shared" si="0"/>
        <v>29120000</v>
      </c>
    </row>
    <row r="50" spans="1:11" x14ac:dyDescent="0.25">
      <c r="A50" s="15">
        <v>43123</v>
      </c>
      <c r="B50" s="159">
        <v>434</v>
      </c>
      <c r="C50" s="34">
        <v>444</v>
      </c>
      <c r="D50" s="34">
        <v>441</v>
      </c>
      <c r="E50" s="10" t="s">
        <v>1263</v>
      </c>
      <c r="F50" s="23"/>
      <c r="G50" s="22" t="s">
        <v>1240</v>
      </c>
      <c r="H50" s="23"/>
      <c r="I50" s="35">
        <v>34400000</v>
      </c>
      <c r="J50" s="35">
        <v>31246666</v>
      </c>
      <c r="K50" s="35">
        <f t="shared" si="0"/>
        <v>3153334</v>
      </c>
    </row>
    <row r="51" spans="1:11" x14ac:dyDescent="0.25">
      <c r="A51" s="15">
        <v>43123</v>
      </c>
      <c r="B51" s="159">
        <v>573</v>
      </c>
      <c r="C51" s="34">
        <v>338</v>
      </c>
      <c r="D51" s="34">
        <v>456</v>
      </c>
      <c r="E51" s="10" t="s">
        <v>905</v>
      </c>
      <c r="F51" s="23"/>
      <c r="G51" s="22" t="s">
        <v>838</v>
      </c>
      <c r="H51" s="23"/>
      <c r="I51" s="35">
        <v>41550000</v>
      </c>
      <c r="J51" s="35">
        <v>41550000</v>
      </c>
      <c r="K51" s="35">
        <f t="shared" si="0"/>
        <v>0</v>
      </c>
    </row>
    <row r="52" spans="1:11" x14ac:dyDescent="0.25">
      <c r="A52" s="15">
        <v>43124</v>
      </c>
      <c r="B52" s="159">
        <v>200</v>
      </c>
      <c r="C52" s="34">
        <v>237</v>
      </c>
      <c r="D52" s="34">
        <v>466</v>
      </c>
      <c r="E52" s="10" t="s">
        <v>1264</v>
      </c>
      <c r="F52" s="23"/>
      <c r="G52" s="22" t="s">
        <v>1241</v>
      </c>
      <c r="H52" s="23"/>
      <c r="I52" s="35">
        <v>17600000</v>
      </c>
      <c r="J52" s="35">
        <v>15546667</v>
      </c>
      <c r="K52" s="35">
        <f t="shared" si="0"/>
        <v>2053333</v>
      </c>
    </row>
    <row r="53" spans="1:11" x14ac:dyDescent="0.25">
      <c r="A53" s="15">
        <v>43125</v>
      </c>
      <c r="B53" s="159">
        <v>496</v>
      </c>
      <c r="C53" s="34">
        <v>518</v>
      </c>
      <c r="D53" s="34">
        <v>515</v>
      </c>
      <c r="E53" s="10" t="s">
        <v>610</v>
      </c>
      <c r="F53" s="23"/>
      <c r="G53" s="22" t="s">
        <v>1242</v>
      </c>
      <c r="H53" s="23"/>
      <c r="I53" s="35">
        <v>48000000</v>
      </c>
      <c r="J53" s="35">
        <v>40533333</v>
      </c>
      <c r="K53" s="35">
        <f t="shared" si="0"/>
        <v>7466667</v>
      </c>
    </row>
    <row r="54" spans="1:11" x14ac:dyDescent="0.25">
      <c r="A54" s="15">
        <v>43126</v>
      </c>
      <c r="B54" s="159">
        <v>612</v>
      </c>
      <c r="C54" s="34">
        <v>635</v>
      </c>
      <c r="D54" s="34">
        <v>609</v>
      </c>
      <c r="E54" s="10" t="s">
        <v>1008</v>
      </c>
      <c r="F54" s="23"/>
      <c r="G54" s="22" t="s">
        <v>1178</v>
      </c>
      <c r="H54" s="23"/>
      <c r="I54" s="35">
        <v>15000000</v>
      </c>
      <c r="J54" s="35">
        <v>15000000</v>
      </c>
      <c r="K54" s="35">
        <f t="shared" si="0"/>
        <v>0</v>
      </c>
    </row>
    <row r="55" spans="1:11" x14ac:dyDescent="0.25">
      <c r="A55" s="15">
        <v>43126</v>
      </c>
      <c r="B55" s="159">
        <v>606</v>
      </c>
      <c r="C55" s="34">
        <v>624</v>
      </c>
      <c r="D55" s="34">
        <v>612</v>
      </c>
      <c r="E55" s="10" t="s">
        <v>1009</v>
      </c>
      <c r="F55" s="23"/>
      <c r="G55" s="22" t="s">
        <v>1179</v>
      </c>
      <c r="H55" s="23"/>
      <c r="I55" s="35">
        <v>4000000</v>
      </c>
      <c r="J55" s="35">
        <v>4000000</v>
      </c>
      <c r="K55" s="35">
        <f t="shared" si="0"/>
        <v>0</v>
      </c>
    </row>
    <row r="56" spans="1:11" x14ac:dyDescent="0.25">
      <c r="A56" s="15">
        <v>43126</v>
      </c>
      <c r="B56" s="159">
        <v>597</v>
      </c>
      <c r="C56" s="34">
        <v>623</v>
      </c>
      <c r="D56" s="34">
        <v>615</v>
      </c>
      <c r="E56" s="10" t="s">
        <v>1009</v>
      </c>
      <c r="F56" s="23"/>
      <c r="G56" s="22" t="s">
        <v>1181</v>
      </c>
      <c r="H56" s="23"/>
      <c r="I56" s="35">
        <v>4000000</v>
      </c>
      <c r="J56" s="35">
        <v>4000000</v>
      </c>
      <c r="K56" s="35">
        <f t="shared" si="0"/>
        <v>0</v>
      </c>
    </row>
    <row r="57" spans="1:11" x14ac:dyDescent="0.25">
      <c r="A57" s="15">
        <v>43150</v>
      </c>
      <c r="B57" s="159" t="s">
        <v>1284</v>
      </c>
      <c r="C57" s="34">
        <v>710</v>
      </c>
      <c r="D57" s="34">
        <v>721</v>
      </c>
      <c r="E57" s="10" t="s">
        <v>1274</v>
      </c>
      <c r="F57" s="23"/>
      <c r="G57" t="s">
        <v>1285</v>
      </c>
      <c r="H57" s="23"/>
      <c r="I57" s="35">
        <v>96325740</v>
      </c>
      <c r="J57" s="35">
        <v>89368881</v>
      </c>
      <c r="K57" s="35">
        <f t="shared" si="0"/>
        <v>6956859</v>
      </c>
    </row>
    <row r="58" spans="1:11" x14ac:dyDescent="0.25">
      <c r="A58" s="15">
        <v>43186</v>
      </c>
      <c r="B58" s="159" t="s">
        <v>1312</v>
      </c>
      <c r="C58" s="34">
        <v>754</v>
      </c>
      <c r="D58" s="34">
        <v>773</v>
      </c>
      <c r="E58" s="10" t="s">
        <v>1310</v>
      </c>
      <c r="F58" s="23"/>
      <c r="G58" s="22" t="s">
        <v>1310</v>
      </c>
      <c r="H58" s="23"/>
      <c r="I58" s="35">
        <v>33370000</v>
      </c>
      <c r="J58" s="35">
        <v>33370000</v>
      </c>
      <c r="K58" s="35">
        <f t="shared" si="0"/>
        <v>0</v>
      </c>
    </row>
    <row r="59" spans="1:11" x14ac:dyDescent="0.25">
      <c r="A59" s="15">
        <v>43266</v>
      </c>
      <c r="B59" s="36" t="s">
        <v>1312</v>
      </c>
      <c r="C59" s="34">
        <v>814</v>
      </c>
      <c r="D59" s="34">
        <v>874</v>
      </c>
      <c r="E59" s="10" t="s">
        <v>1373</v>
      </c>
      <c r="F59" s="23"/>
      <c r="G59" s="22" t="s">
        <v>838</v>
      </c>
      <c r="H59" s="23"/>
      <c r="I59" s="35">
        <v>10650000</v>
      </c>
      <c r="J59" s="35">
        <v>10650000</v>
      </c>
      <c r="K59" s="35">
        <f t="shared" si="0"/>
        <v>0</v>
      </c>
    </row>
    <row r="60" spans="1:11" x14ac:dyDescent="0.25">
      <c r="A60" s="15">
        <v>43308</v>
      </c>
      <c r="B60" s="36" t="s">
        <v>1442</v>
      </c>
      <c r="C60" s="34">
        <v>849</v>
      </c>
      <c r="D60" s="34">
        <v>951</v>
      </c>
      <c r="E60" s="10" t="s">
        <v>1443</v>
      </c>
      <c r="F60" s="23"/>
      <c r="G60" s="22" t="s">
        <v>1242</v>
      </c>
      <c r="H60" s="23"/>
      <c r="I60" s="35">
        <v>16000000</v>
      </c>
      <c r="J60" s="35">
        <v>0</v>
      </c>
      <c r="K60" s="35">
        <f t="shared" si="0"/>
        <v>16000000</v>
      </c>
    </row>
    <row r="61" spans="1:11" x14ac:dyDescent="0.25">
      <c r="A61" s="15">
        <v>43311</v>
      </c>
      <c r="B61" s="36" t="s">
        <v>1312</v>
      </c>
      <c r="C61" s="34">
        <v>851</v>
      </c>
      <c r="D61" s="34">
        <v>953</v>
      </c>
      <c r="E61" s="10" t="s">
        <v>1436</v>
      </c>
      <c r="F61" s="23"/>
      <c r="G61" s="22" t="s">
        <v>838</v>
      </c>
      <c r="H61" s="23"/>
      <c r="I61" s="35">
        <v>3550000</v>
      </c>
      <c r="J61" s="35">
        <v>0</v>
      </c>
      <c r="K61" s="35">
        <f t="shared" si="0"/>
        <v>3550000</v>
      </c>
    </row>
    <row r="62" spans="1:11" x14ac:dyDescent="0.25">
      <c r="A62" s="15">
        <v>43328</v>
      </c>
      <c r="B62" s="36" t="s">
        <v>1456</v>
      </c>
      <c r="C62" s="34">
        <v>794</v>
      </c>
      <c r="D62" s="34">
        <v>999</v>
      </c>
      <c r="E62" s="10" t="s">
        <v>1361</v>
      </c>
      <c r="F62" s="23"/>
      <c r="G62" s="22" t="s">
        <v>838</v>
      </c>
      <c r="H62" s="23"/>
      <c r="I62" s="35">
        <v>44200002</v>
      </c>
      <c r="J62" s="35">
        <v>0</v>
      </c>
      <c r="K62" s="35">
        <f t="shared" si="0"/>
        <v>44200002</v>
      </c>
    </row>
    <row r="63" spans="1:11" x14ac:dyDescent="0.25">
      <c r="A63" s="15">
        <v>43333</v>
      </c>
      <c r="B63" s="36" t="s">
        <v>1475</v>
      </c>
      <c r="C63" s="34">
        <v>865</v>
      </c>
      <c r="D63" s="34">
        <v>1011</v>
      </c>
      <c r="E63" s="10" t="s">
        <v>1462</v>
      </c>
      <c r="F63" s="23"/>
      <c r="G63" s="22" t="s">
        <v>1476</v>
      </c>
      <c r="H63" s="23"/>
      <c r="I63" s="35">
        <v>2463000</v>
      </c>
      <c r="J63" s="35">
        <v>2463000</v>
      </c>
      <c r="K63" s="35">
        <f t="shared" si="0"/>
        <v>0</v>
      </c>
    </row>
    <row r="64" spans="1:11" x14ac:dyDescent="0.25">
      <c r="A64" s="15">
        <v>43347</v>
      </c>
      <c r="B64" s="36" t="s">
        <v>1920</v>
      </c>
      <c r="C64" s="34">
        <v>939</v>
      </c>
      <c r="D64" s="34">
        <v>1065</v>
      </c>
      <c r="E64" s="10" t="s">
        <v>1941</v>
      </c>
      <c r="F64" s="23"/>
      <c r="G64" s="22" t="s">
        <v>1210</v>
      </c>
      <c r="H64" s="23"/>
      <c r="I64" s="35">
        <v>23200000</v>
      </c>
      <c r="J64" s="35">
        <v>0</v>
      </c>
      <c r="K64" s="35">
        <f t="shared" si="0"/>
        <v>23200000</v>
      </c>
    </row>
    <row r="65" spans="1:11" x14ac:dyDescent="0.25">
      <c r="A65" s="15">
        <v>43347</v>
      </c>
      <c r="B65" s="36" t="s">
        <v>1921</v>
      </c>
      <c r="C65" s="34">
        <v>937</v>
      </c>
      <c r="D65" s="34">
        <v>1068</v>
      </c>
      <c r="E65" s="10" t="s">
        <v>1942</v>
      </c>
      <c r="F65" s="23"/>
      <c r="G65" s="22" t="s">
        <v>1221</v>
      </c>
      <c r="H65" s="23"/>
      <c r="I65" s="35">
        <v>13153567</v>
      </c>
      <c r="J65" s="35">
        <v>0</v>
      </c>
      <c r="K65" s="35">
        <f t="shared" si="0"/>
        <v>13153567</v>
      </c>
    </row>
    <row r="66" spans="1:11" x14ac:dyDescent="0.25">
      <c r="A66" s="15">
        <v>43349</v>
      </c>
      <c r="B66" s="36" t="s">
        <v>428</v>
      </c>
      <c r="C66" s="34">
        <v>940</v>
      </c>
      <c r="D66" s="34">
        <v>1079</v>
      </c>
      <c r="E66" s="10" t="s">
        <v>1943</v>
      </c>
      <c r="F66" s="23"/>
      <c r="G66" s="22" t="s">
        <v>431</v>
      </c>
      <c r="H66" s="23"/>
      <c r="I66" s="35">
        <v>14481800</v>
      </c>
      <c r="J66" s="35">
        <v>0</v>
      </c>
      <c r="K66" s="35">
        <f t="shared" si="0"/>
        <v>14481800</v>
      </c>
    </row>
    <row r="67" spans="1:11" x14ac:dyDescent="0.25">
      <c r="A67" s="15">
        <v>43349</v>
      </c>
      <c r="B67" s="36" t="s">
        <v>1922</v>
      </c>
      <c r="C67" s="34">
        <v>944</v>
      </c>
      <c r="D67" s="34">
        <v>1085</v>
      </c>
      <c r="E67" s="10" t="s">
        <v>1944</v>
      </c>
      <c r="F67" s="23"/>
      <c r="G67" s="22" t="s">
        <v>1234</v>
      </c>
      <c r="H67" s="23"/>
      <c r="I67" s="35">
        <v>7333333</v>
      </c>
      <c r="J67" s="35">
        <v>0</v>
      </c>
      <c r="K67" s="35">
        <f t="shared" si="0"/>
        <v>7333333</v>
      </c>
    </row>
    <row r="68" spans="1:11" x14ac:dyDescent="0.25">
      <c r="A68" s="15">
        <v>43349</v>
      </c>
      <c r="B68" s="36" t="s">
        <v>1923</v>
      </c>
      <c r="C68" s="34">
        <v>942</v>
      </c>
      <c r="D68" s="34">
        <v>1086</v>
      </c>
      <c r="E68" s="10" t="s">
        <v>1945</v>
      </c>
      <c r="F68" s="23"/>
      <c r="G68" s="22" t="s">
        <v>1225</v>
      </c>
      <c r="H68" s="23"/>
      <c r="I68" s="35">
        <v>14060000</v>
      </c>
      <c r="J68" s="35">
        <v>0</v>
      </c>
      <c r="K68" s="35">
        <f t="shared" si="0"/>
        <v>14060000</v>
      </c>
    </row>
    <row r="69" spans="1:11" x14ac:dyDescent="0.25">
      <c r="A69" s="15">
        <v>43350</v>
      </c>
      <c r="B69" s="36" t="s">
        <v>1924</v>
      </c>
      <c r="C69" s="34">
        <v>938</v>
      </c>
      <c r="D69" s="34">
        <v>1093</v>
      </c>
      <c r="E69" s="10" t="s">
        <v>1946</v>
      </c>
      <c r="F69" s="23"/>
      <c r="G69" s="22" t="s">
        <v>1223</v>
      </c>
      <c r="H69" s="23"/>
      <c r="I69" s="35">
        <v>16163433</v>
      </c>
      <c r="J69" s="35">
        <v>0</v>
      </c>
      <c r="K69" s="35">
        <f t="shared" si="0"/>
        <v>16163433</v>
      </c>
    </row>
    <row r="70" spans="1:11" x14ac:dyDescent="0.25">
      <c r="A70" s="15">
        <v>43350</v>
      </c>
      <c r="B70" s="36" t="s">
        <v>1925</v>
      </c>
      <c r="C70" s="34">
        <v>943</v>
      </c>
      <c r="D70" s="34">
        <v>1094</v>
      </c>
      <c r="E70" s="10" t="s">
        <v>1947</v>
      </c>
      <c r="F70" s="23"/>
      <c r="G70" s="22" t="s">
        <v>1229</v>
      </c>
      <c r="H70" s="23"/>
      <c r="I70" s="35">
        <v>23333333</v>
      </c>
      <c r="J70" s="35">
        <v>0</v>
      </c>
      <c r="K70" s="35">
        <f t="shared" si="0"/>
        <v>23333333</v>
      </c>
    </row>
    <row r="71" spans="1:11" x14ac:dyDescent="0.25">
      <c r="A71" s="15">
        <v>43350</v>
      </c>
      <c r="B71" s="36" t="s">
        <v>1926</v>
      </c>
      <c r="C71" s="34">
        <v>941</v>
      </c>
      <c r="D71" s="34">
        <v>1095</v>
      </c>
      <c r="E71" s="10" t="s">
        <v>1948</v>
      </c>
      <c r="F71" s="23"/>
      <c r="G71" s="22" t="s">
        <v>1213</v>
      </c>
      <c r="H71" s="23"/>
      <c r="I71" s="35">
        <v>15300000</v>
      </c>
      <c r="J71" s="35">
        <v>0</v>
      </c>
      <c r="K71" s="35">
        <f t="shared" si="0"/>
        <v>15300000</v>
      </c>
    </row>
    <row r="72" spans="1:11" x14ac:dyDescent="0.25">
      <c r="A72" s="15">
        <v>43350</v>
      </c>
      <c r="B72" s="36" t="s">
        <v>1927</v>
      </c>
      <c r="C72" s="34">
        <v>936</v>
      </c>
      <c r="D72" s="34">
        <v>1096</v>
      </c>
      <c r="E72" s="10" t="s">
        <v>1949</v>
      </c>
      <c r="F72" s="23"/>
      <c r="G72" s="22" t="s">
        <v>1219</v>
      </c>
      <c r="H72" s="23"/>
      <c r="I72" s="35">
        <v>15606600</v>
      </c>
      <c r="J72" s="35">
        <v>0</v>
      </c>
      <c r="K72" s="35">
        <f t="shared" si="0"/>
        <v>15606600</v>
      </c>
    </row>
    <row r="73" spans="1:11" x14ac:dyDescent="0.25">
      <c r="A73" s="15">
        <v>43350</v>
      </c>
      <c r="B73" s="36" t="s">
        <v>1928</v>
      </c>
      <c r="C73" s="34">
        <v>945</v>
      </c>
      <c r="D73" s="34">
        <v>1100</v>
      </c>
      <c r="E73" s="10" t="s">
        <v>1950</v>
      </c>
      <c r="F73" s="23"/>
      <c r="G73" s="22" t="s">
        <v>1231</v>
      </c>
      <c r="H73" s="23"/>
      <c r="I73" s="35">
        <v>14323333</v>
      </c>
      <c r="J73" s="35">
        <v>0</v>
      </c>
      <c r="K73" s="35">
        <f t="shared" si="0"/>
        <v>14323333</v>
      </c>
    </row>
    <row r="74" spans="1:11" x14ac:dyDescent="0.25">
      <c r="A74" s="15">
        <v>43350</v>
      </c>
      <c r="B74" s="36" t="s">
        <v>1929</v>
      </c>
      <c r="C74" s="34">
        <v>949</v>
      </c>
      <c r="D74" s="34">
        <v>1101</v>
      </c>
      <c r="E74" s="10" t="s">
        <v>1951</v>
      </c>
      <c r="F74" s="23"/>
      <c r="G74" s="22" t="s">
        <v>1215</v>
      </c>
      <c r="H74" s="23"/>
      <c r="I74" s="35">
        <v>14666667</v>
      </c>
      <c r="J74" s="35">
        <v>0</v>
      </c>
      <c r="K74" s="35">
        <f t="shared" si="0"/>
        <v>14666667</v>
      </c>
    </row>
    <row r="75" spans="1:11" x14ac:dyDescent="0.25">
      <c r="A75" s="15">
        <v>43354</v>
      </c>
      <c r="B75" s="36" t="s">
        <v>1930</v>
      </c>
      <c r="C75" s="34">
        <v>1088</v>
      </c>
      <c r="D75" s="34">
        <v>1141</v>
      </c>
      <c r="E75" s="10" t="s">
        <v>1952</v>
      </c>
      <c r="F75" s="23"/>
      <c r="G75" s="22" t="s">
        <v>1222</v>
      </c>
      <c r="H75" s="23"/>
      <c r="I75" s="35">
        <v>19250000</v>
      </c>
      <c r="J75" s="35">
        <v>0</v>
      </c>
      <c r="K75" s="35">
        <f t="shared" si="0"/>
        <v>19250000</v>
      </c>
    </row>
    <row r="76" spans="1:11" x14ac:dyDescent="0.25">
      <c r="A76" s="15">
        <v>43354</v>
      </c>
      <c r="B76" s="36" t="s">
        <v>1931</v>
      </c>
      <c r="C76" s="34">
        <v>1069</v>
      </c>
      <c r="D76" s="34">
        <v>1142</v>
      </c>
      <c r="E76" s="10" t="s">
        <v>1953</v>
      </c>
      <c r="F76" s="23"/>
      <c r="G76" s="22" t="s">
        <v>1224</v>
      </c>
      <c r="H76" s="23"/>
      <c r="I76" s="35">
        <v>14060000</v>
      </c>
      <c r="J76" s="35">
        <v>0</v>
      </c>
      <c r="K76" s="35">
        <f t="shared" si="0"/>
        <v>14060000</v>
      </c>
    </row>
    <row r="77" spans="1:11" x14ac:dyDescent="0.25">
      <c r="A77" s="15">
        <v>43354</v>
      </c>
      <c r="B77" s="36" t="s">
        <v>1932</v>
      </c>
      <c r="C77" s="34">
        <v>1056</v>
      </c>
      <c r="D77" s="34">
        <v>1143</v>
      </c>
      <c r="E77" s="10" t="s">
        <v>1954</v>
      </c>
      <c r="F77" s="23"/>
      <c r="G77" s="22" t="s">
        <v>1230</v>
      </c>
      <c r="H77" s="23"/>
      <c r="I77" s="35">
        <v>18333333</v>
      </c>
      <c r="J77" s="35">
        <v>0</v>
      </c>
      <c r="K77" s="35">
        <f t="shared" si="0"/>
        <v>18333333</v>
      </c>
    </row>
    <row r="78" spans="1:11" x14ac:dyDescent="0.25">
      <c r="A78" s="15">
        <v>43354</v>
      </c>
      <c r="B78" s="36" t="s">
        <v>1933</v>
      </c>
      <c r="C78" s="34">
        <v>1061</v>
      </c>
      <c r="D78" s="34">
        <v>1149</v>
      </c>
      <c r="E78" s="10" t="s">
        <v>1955</v>
      </c>
      <c r="F78" s="23"/>
      <c r="G78" s="22" t="s">
        <v>1233</v>
      </c>
      <c r="H78" s="23"/>
      <c r="I78" s="35">
        <v>20000000</v>
      </c>
      <c r="J78" s="35">
        <v>0</v>
      </c>
      <c r="K78" s="35">
        <f t="shared" si="0"/>
        <v>20000000</v>
      </c>
    </row>
    <row r="79" spans="1:11" x14ac:dyDescent="0.25">
      <c r="A79" s="15">
        <v>43354</v>
      </c>
      <c r="B79" s="36" t="s">
        <v>1934</v>
      </c>
      <c r="C79" s="34">
        <v>1063</v>
      </c>
      <c r="D79" s="34">
        <v>1150</v>
      </c>
      <c r="E79" s="10" t="s">
        <v>1956</v>
      </c>
      <c r="F79" s="23"/>
      <c r="G79" s="22" t="s">
        <v>1220</v>
      </c>
      <c r="H79" s="23"/>
      <c r="I79" s="35">
        <v>18333333</v>
      </c>
      <c r="J79" s="35">
        <v>0</v>
      </c>
      <c r="K79" s="35">
        <f t="shared" si="0"/>
        <v>18333333</v>
      </c>
    </row>
    <row r="80" spans="1:11" x14ac:dyDescent="0.25">
      <c r="A80" s="15">
        <v>43354</v>
      </c>
      <c r="B80" s="36" t="s">
        <v>1935</v>
      </c>
      <c r="C80" s="34">
        <v>1133</v>
      </c>
      <c r="D80" s="34">
        <v>1159</v>
      </c>
      <c r="E80" s="10" t="s">
        <v>1957</v>
      </c>
      <c r="F80" s="23"/>
      <c r="G80" s="22" t="s">
        <v>1240</v>
      </c>
      <c r="H80" s="23"/>
      <c r="I80" s="35">
        <v>12756667</v>
      </c>
      <c r="J80" s="35">
        <v>0</v>
      </c>
      <c r="K80" s="35">
        <f t="shared" si="0"/>
        <v>12756667</v>
      </c>
    </row>
    <row r="81" spans="1:11" x14ac:dyDescent="0.25">
      <c r="A81" s="15">
        <v>43354</v>
      </c>
      <c r="B81" s="36" t="s">
        <v>1936</v>
      </c>
      <c r="C81" s="34">
        <v>1066</v>
      </c>
      <c r="D81" s="34">
        <v>1170</v>
      </c>
      <c r="E81" s="10" t="s">
        <v>1958</v>
      </c>
      <c r="F81" s="23"/>
      <c r="G81" s="22" t="s">
        <v>1227</v>
      </c>
      <c r="H81" s="23"/>
      <c r="I81" s="35">
        <v>30000000</v>
      </c>
      <c r="J81" s="35">
        <v>0</v>
      </c>
      <c r="K81" s="35">
        <f t="shared" si="0"/>
        <v>30000000</v>
      </c>
    </row>
    <row r="82" spans="1:11" x14ac:dyDescent="0.25">
      <c r="A82" s="15">
        <v>43354</v>
      </c>
      <c r="B82" s="36" t="s">
        <v>1937</v>
      </c>
      <c r="C82" s="34">
        <v>1059</v>
      </c>
      <c r="D82" s="34">
        <v>1181</v>
      </c>
      <c r="E82" s="10" t="s">
        <v>1959</v>
      </c>
      <c r="F82" s="23"/>
      <c r="G82" s="22" t="s">
        <v>1228</v>
      </c>
      <c r="H82" s="23"/>
      <c r="I82" s="35">
        <v>7333333</v>
      </c>
      <c r="J82" s="35">
        <v>0</v>
      </c>
      <c r="K82" s="35">
        <f t="shared" ref="K82:K88" si="1">+I82-J82</f>
        <v>7333333</v>
      </c>
    </row>
    <row r="83" spans="1:11" x14ac:dyDescent="0.25">
      <c r="A83" s="15">
        <v>43354</v>
      </c>
      <c r="B83" s="36" t="s">
        <v>1938</v>
      </c>
      <c r="C83" s="34">
        <v>1076</v>
      </c>
      <c r="D83" s="34">
        <v>1182</v>
      </c>
      <c r="E83" s="10" t="s">
        <v>1960</v>
      </c>
      <c r="F83" s="23"/>
      <c r="G83" s="22" t="s">
        <v>1218</v>
      </c>
      <c r="H83" s="23"/>
      <c r="I83" s="35">
        <v>15000000</v>
      </c>
      <c r="J83" s="35">
        <v>0</v>
      </c>
      <c r="K83" s="35">
        <f t="shared" si="1"/>
        <v>15000000</v>
      </c>
    </row>
    <row r="84" spans="1:11" x14ac:dyDescent="0.25">
      <c r="A84" s="15">
        <v>43355</v>
      </c>
      <c r="B84" s="36" t="s">
        <v>1939</v>
      </c>
      <c r="C84" s="34">
        <v>948</v>
      </c>
      <c r="D84" s="34">
        <v>1195</v>
      </c>
      <c r="E84" s="10" t="s">
        <v>1961</v>
      </c>
      <c r="F84" s="23"/>
      <c r="G84" s="22" t="s">
        <v>1238</v>
      </c>
      <c r="H84" s="23"/>
      <c r="I84" s="35">
        <v>12762867</v>
      </c>
      <c r="J84" s="35">
        <v>0</v>
      </c>
      <c r="K84" s="35">
        <f t="shared" si="1"/>
        <v>12762867</v>
      </c>
    </row>
    <row r="85" spans="1:11" x14ac:dyDescent="0.25">
      <c r="A85" s="15">
        <v>43355</v>
      </c>
      <c r="B85" s="36" t="s">
        <v>1940</v>
      </c>
      <c r="C85" s="34">
        <v>1127</v>
      </c>
      <c r="D85" s="34">
        <v>1218</v>
      </c>
      <c r="E85" s="10" t="s">
        <v>1962</v>
      </c>
      <c r="F85" s="23"/>
      <c r="G85" s="22" t="s">
        <v>1226</v>
      </c>
      <c r="H85" s="23"/>
      <c r="I85" s="35">
        <v>13638200</v>
      </c>
      <c r="J85" s="35">
        <v>0</v>
      </c>
      <c r="K85" s="35">
        <f t="shared" si="1"/>
        <v>13638200</v>
      </c>
    </row>
    <row r="86" spans="1:11" x14ac:dyDescent="0.25">
      <c r="A86" s="15">
        <v>43357</v>
      </c>
      <c r="B86" s="36" t="s">
        <v>2017</v>
      </c>
      <c r="C86" s="34">
        <v>1128</v>
      </c>
      <c r="D86" s="34">
        <v>1271</v>
      </c>
      <c r="E86" s="10" t="s">
        <v>1963</v>
      </c>
      <c r="F86" s="23"/>
      <c r="G86" s="22" t="s">
        <v>1217</v>
      </c>
      <c r="H86" s="23"/>
      <c r="I86" s="35">
        <v>12775000</v>
      </c>
      <c r="J86" s="35">
        <v>0</v>
      </c>
      <c r="K86" s="35">
        <f t="shared" si="1"/>
        <v>12775000</v>
      </c>
    </row>
    <row r="87" spans="1:11" x14ac:dyDescent="0.25">
      <c r="A87" s="15">
        <v>43357</v>
      </c>
      <c r="B87" s="36" t="s">
        <v>2018</v>
      </c>
      <c r="C87" s="34">
        <v>1130</v>
      </c>
      <c r="D87" s="34">
        <v>1290</v>
      </c>
      <c r="E87" s="10" t="s">
        <v>1964</v>
      </c>
      <c r="F87" s="23"/>
      <c r="G87" s="22" t="s">
        <v>1236</v>
      </c>
      <c r="H87" s="23"/>
      <c r="I87" s="35">
        <v>6893333</v>
      </c>
      <c r="J87" s="35">
        <v>0</v>
      </c>
      <c r="K87" s="35">
        <f t="shared" si="1"/>
        <v>6893333</v>
      </c>
    </row>
    <row r="88" spans="1:11" x14ac:dyDescent="0.25">
      <c r="A88" s="15">
        <v>43367</v>
      </c>
      <c r="B88" s="36" t="s">
        <v>2051</v>
      </c>
      <c r="C88" s="34">
        <v>1342</v>
      </c>
      <c r="D88" s="34">
        <v>1482</v>
      </c>
      <c r="E88" s="10" t="s">
        <v>2052</v>
      </c>
      <c r="F88" s="23"/>
      <c r="G88" s="22" t="s">
        <v>1241</v>
      </c>
      <c r="H88" s="23"/>
      <c r="I88" s="35">
        <v>6086667</v>
      </c>
      <c r="J88" s="35">
        <v>0</v>
      </c>
      <c r="K88" s="35">
        <f t="shared" si="1"/>
        <v>6086667</v>
      </c>
    </row>
    <row r="89" spans="1:11" ht="12.75" customHeight="1" x14ac:dyDescent="0.25">
      <c r="A89" s="15"/>
      <c r="B89" s="7"/>
      <c r="C89" s="7"/>
      <c r="D89" s="7"/>
      <c r="E89" s="10"/>
      <c r="F89" s="16"/>
      <c r="G89" s="10"/>
      <c r="H89" s="16"/>
      <c r="I89" s="43"/>
      <c r="J89" s="43">
        <v>0</v>
      </c>
      <c r="K89" s="43"/>
    </row>
    <row r="90" spans="1:11" x14ac:dyDescent="0.25">
      <c r="A90" s="25"/>
      <c r="B90" s="26"/>
      <c r="C90" s="26"/>
      <c r="D90" s="26"/>
      <c r="E90" s="26"/>
      <c r="F90" s="26"/>
      <c r="G90" s="203" t="s">
        <v>22</v>
      </c>
      <c r="H90" s="204"/>
      <c r="I90" s="44">
        <f>SUM(I17:I89)</f>
        <v>2175474775</v>
      </c>
      <c r="J90" s="44">
        <f>SUM(J17:J89)</f>
        <v>1512583046</v>
      </c>
      <c r="K90" s="44">
        <f>SUM(K17:K89)</f>
        <v>662891729</v>
      </c>
    </row>
    <row r="91" spans="1:11" ht="12.75" customHeight="1" x14ac:dyDescent="0.25">
      <c r="A91" s="25"/>
      <c r="B91" s="26"/>
      <c r="C91" s="26"/>
      <c r="D91" s="26"/>
      <c r="E91" s="26"/>
      <c r="F91" s="26"/>
      <c r="G91" s="26"/>
      <c r="H91" s="26"/>
      <c r="I91" s="30"/>
      <c r="J91" s="30"/>
      <c r="K91" s="31"/>
    </row>
    <row r="92" spans="1:11" ht="24.95" customHeight="1" x14ac:dyDescent="0.25">
      <c r="A92" s="149" t="s">
        <v>29</v>
      </c>
      <c r="B92" s="150" t="s">
        <v>23</v>
      </c>
      <c r="C92" s="149" t="s">
        <v>9</v>
      </c>
      <c r="D92" s="151" t="s">
        <v>0</v>
      </c>
      <c r="E92" s="149" t="s">
        <v>18</v>
      </c>
      <c r="F92" s="149" t="s">
        <v>25</v>
      </c>
      <c r="G92" s="149" t="s">
        <v>19</v>
      </c>
      <c r="H92" s="149" t="s">
        <v>30</v>
      </c>
      <c r="I92" s="149" t="s">
        <v>15</v>
      </c>
      <c r="J92" s="149" t="s">
        <v>31</v>
      </c>
      <c r="K92" s="149" t="s">
        <v>6</v>
      </c>
    </row>
    <row r="93" spans="1:11" ht="24.95" customHeight="1" x14ac:dyDescent="0.25">
      <c r="A93" s="152">
        <v>2300000000</v>
      </c>
      <c r="B93" s="152"/>
      <c r="C93" s="152">
        <v>0</v>
      </c>
      <c r="D93" s="153">
        <f>+A93+B93-C93</f>
        <v>2300000000</v>
      </c>
      <c r="E93" s="153">
        <f>+I90</f>
        <v>2175474775</v>
      </c>
      <c r="F93" s="154">
        <f>+E93/D93</f>
        <v>0.94585859782608694</v>
      </c>
      <c r="G93" s="153">
        <f>+I13</f>
        <v>0</v>
      </c>
      <c r="H93" s="153">
        <f>+D93-E93-G93</f>
        <v>124525225</v>
      </c>
      <c r="I93" s="153">
        <f>+J90</f>
        <v>1512583046</v>
      </c>
      <c r="J93" s="154">
        <f>+I93/D93</f>
        <v>0.65764480260869562</v>
      </c>
      <c r="K93" s="153">
        <f>+K90</f>
        <v>662891729</v>
      </c>
    </row>
    <row r="94" spans="1:11" x14ac:dyDescent="0.25">
      <c r="A94" s="155">
        <v>1</v>
      </c>
      <c r="B94" s="155">
        <v>2</v>
      </c>
      <c r="C94" s="155">
        <v>3</v>
      </c>
      <c r="D94" s="155" t="s">
        <v>5</v>
      </c>
      <c r="E94" s="155">
        <v>5</v>
      </c>
      <c r="F94" s="155" t="s">
        <v>21</v>
      </c>
      <c r="G94" s="155">
        <v>7</v>
      </c>
      <c r="H94" s="155" t="s">
        <v>12</v>
      </c>
      <c r="I94" s="155">
        <v>9</v>
      </c>
      <c r="J94" s="155" t="s">
        <v>33</v>
      </c>
      <c r="K94" s="155" t="s">
        <v>34</v>
      </c>
    </row>
    <row r="97" spans="2:11" x14ac:dyDescent="0.25">
      <c r="B97" s="113"/>
    </row>
    <row r="98" spans="2:11" x14ac:dyDescent="0.25">
      <c r="K98" s="113"/>
    </row>
  </sheetData>
  <mergeCells count="15">
    <mergeCell ref="A6:A7"/>
    <mergeCell ref="B6:B7"/>
    <mergeCell ref="D6:D7"/>
    <mergeCell ref="E6:H6"/>
    <mergeCell ref="I6:I7"/>
    <mergeCell ref="J6:K7"/>
    <mergeCell ref="E7:H7"/>
    <mergeCell ref="G90:H90"/>
    <mergeCell ref="G13:H13"/>
    <mergeCell ref="A15:A16"/>
    <mergeCell ref="E15:H15"/>
    <mergeCell ref="I15:I16"/>
    <mergeCell ref="J15:J16"/>
    <mergeCell ref="E16:F16"/>
    <mergeCell ref="G16:H16"/>
  </mergeCells>
  <printOptions horizontalCentered="1" verticalCentered="1"/>
  <pageMargins left="0.19685039370078741" right="0.19685039370078741" top="0.19685039370078741" bottom="0.39370078740157483" header="0" footer="0"/>
  <pageSetup scale="80" orientation="landscape" horizontalDpi="4294967293" r:id="rId1"/>
  <headerFooter>
    <oddHeader>&amp;R&amp;D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B3" sqref="B3:K3"/>
    </sheetView>
  </sheetViews>
  <sheetFormatPr baseColWidth="10" defaultRowHeight="15" x14ac:dyDescent="0.25"/>
  <cols>
    <col min="1" max="4" width="14.7109375" style="3" customWidth="1"/>
    <col min="5" max="5" width="15.7109375" style="3" customWidth="1"/>
    <col min="6" max="6" width="14.7109375" style="3" customWidth="1"/>
    <col min="7" max="11" width="15.7109375" style="3" customWidth="1"/>
    <col min="12" max="16384" width="11.42578125" style="3"/>
  </cols>
  <sheetData>
    <row r="1" spans="1:11" ht="12.75" customHeight="1" x14ac:dyDescent="0.25">
      <c r="A1" s="1" t="s">
        <v>32</v>
      </c>
      <c r="B1" s="1"/>
      <c r="C1" s="1"/>
      <c r="D1" s="1"/>
      <c r="E1" s="2"/>
      <c r="F1" s="1"/>
      <c r="G1" s="2"/>
      <c r="H1" s="2"/>
      <c r="I1" s="2"/>
      <c r="J1" s="2"/>
      <c r="K1" s="2"/>
    </row>
    <row r="2" spans="1:11" ht="12.75" customHeight="1" x14ac:dyDescent="0.25">
      <c r="A2" s="2"/>
      <c r="B2" s="2"/>
      <c r="C2" s="2"/>
      <c r="D2" s="2"/>
      <c r="E2" s="2"/>
      <c r="F2" s="2"/>
      <c r="G2" s="2"/>
      <c r="H2" s="2"/>
      <c r="I2" s="2"/>
      <c r="J2" s="2"/>
      <c r="K2" s="136"/>
    </row>
    <row r="3" spans="1:11" ht="15" customHeight="1" x14ac:dyDescent="0.25">
      <c r="A3" s="148" t="s">
        <v>53</v>
      </c>
      <c r="B3" s="218" t="s">
        <v>1965</v>
      </c>
      <c r="C3" s="218"/>
      <c r="D3" s="218"/>
      <c r="E3" s="218"/>
      <c r="F3" s="218"/>
      <c r="G3" s="218"/>
      <c r="H3" s="218"/>
      <c r="I3" s="218"/>
      <c r="J3" s="218"/>
      <c r="K3" s="218"/>
    </row>
    <row r="4" spans="1:11" ht="12.75" customHeight="1" x14ac:dyDescent="0.25">
      <c r="A4" s="5"/>
      <c r="B4" s="5"/>
      <c r="C4" s="5"/>
      <c r="D4" s="5"/>
      <c r="E4" s="5"/>
      <c r="F4" s="5"/>
      <c r="G4" s="5"/>
      <c r="H4" s="5"/>
      <c r="I4" s="5"/>
      <c r="J4" s="5"/>
      <c r="K4" s="6"/>
    </row>
    <row r="5" spans="1:11" x14ac:dyDescent="0.25">
      <c r="A5" s="205" t="s">
        <v>7</v>
      </c>
      <c r="B5" s="210" t="s">
        <v>35</v>
      </c>
      <c r="C5" s="49"/>
      <c r="D5" s="205" t="s">
        <v>20</v>
      </c>
      <c r="E5" s="207" t="s">
        <v>19</v>
      </c>
      <c r="F5" s="208"/>
      <c r="G5" s="208"/>
      <c r="H5" s="209"/>
      <c r="I5" s="205" t="s">
        <v>10</v>
      </c>
      <c r="J5" s="212" t="s">
        <v>28</v>
      </c>
      <c r="K5" s="213"/>
    </row>
    <row r="6" spans="1:11" x14ac:dyDescent="0.25">
      <c r="A6" s="206"/>
      <c r="B6" s="211"/>
      <c r="C6" s="50"/>
      <c r="D6" s="206"/>
      <c r="E6" s="207" t="s">
        <v>4</v>
      </c>
      <c r="F6" s="208"/>
      <c r="G6" s="208"/>
      <c r="H6" s="209"/>
      <c r="I6" s="206"/>
      <c r="J6" s="214"/>
      <c r="K6" s="215"/>
    </row>
    <row r="7" spans="1:11" ht="12.75" customHeight="1" x14ac:dyDescent="0.25">
      <c r="A7" s="7"/>
      <c r="B7" s="8"/>
      <c r="C7" s="9"/>
      <c r="D7" s="10"/>
      <c r="E7" s="8"/>
      <c r="F7" s="11"/>
      <c r="G7" s="12"/>
      <c r="H7" s="13"/>
      <c r="I7" s="14"/>
      <c r="J7" s="8"/>
      <c r="K7" s="9"/>
    </row>
    <row r="8" spans="1:11" ht="12.75" customHeight="1" x14ac:dyDescent="0.25">
      <c r="A8" s="37"/>
      <c r="B8" s="10"/>
      <c r="C8" s="16"/>
      <c r="D8" s="24"/>
      <c r="E8" s="10"/>
      <c r="F8" s="17"/>
      <c r="G8" s="18"/>
      <c r="H8" s="19"/>
      <c r="I8" s="135"/>
      <c r="J8" s="10"/>
      <c r="K8" s="16"/>
    </row>
    <row r="9" spans="1:11" ht="15" customHeight="1" x14ac:dyDescent="0.25">
      <c r="A9" s="37"/>
      <c r="B9" s="10"/>
      <c r="C9" s="16"/>
      <c r="D9" s="24"/>
      <c r="E9" s="10"/>
      <c r="F9" s="17"/>
      <c r="G9" s="18"/>
      <c r="H9" s="19"/>
      <c r="I9" s="20"/>
      <c r="J9" s="10"/>
      <c r="K9" s="16"/>
    </row>
    <row r="10" spans="1:11" ht="12.75" customHeight="1" x14ac:dyDescent="0.25">
      <c r="A10" s="15"/>
      <c r="B10" s="22"/>
      <c r="C10" s="23"/>
      <c r="D10" s="24"/>
      <c r="E10" s="10"/>
      <c r="F10" s="17"/>
      <c r="G10" s="17"/>
      <c r="H10" s="16"/>
      <c r="I10" s="20"/>
      <c r="J10" s="21"/>
      <c r="K10" s="19"/>
    </row>
    <row r="11" spans="1:11" x14ac:dyDescent="0.25">
      <c r="A11" s="25"/>
      <c r="B11" s="26"/>
      <c r="C11" s="26"/>
      <c r="D11" s="26"/>
      <c r="E11" s="26"/>
      <c r="F11" s="26"/>
      <c r="G11" s="203" t="s">
        <v>22</v>
      </c>
      <c r="H11" s="204"/>
      <c r="I11" s="27">
        <f>SUM(I8:I10)</f>
        <v>0</v>
      </c>
      <c r="J11" s="28"/>
      <c r="K11" s="29"/>
    </row>
    <row r="12" spans="1:11" x14ac:dyDescent="0.25">
      <c r="A12" s="205" t="s">
        <v>7</v>
      </c>
      <c r="B12" s="45" t="s">
        <v>16</v>
      </c>
      <c r="C12" s="51" t="s">
        <v>26</v>
      </c>
      <c r="D12" s="32" t="s">
        <v>26</v>
      </c>
      <c r="E12" s="207" t="s">
        <v>18</v>
      </c>
      <c r="F12" s="208"/>
      <c r="G12" s="208"/>
      <c r="H12" s="209"/>
      <c r="I12" s="205" t="s">
        <v>10</v>
      </c>
      <c r="J12" s="205" t="s">
        <v>8</v>
      </c>
      <c r="K12" s="51" t="s">
        <v>1</v>
      </c>
    </row>
    <row r="13" spans="1:11" x14ac:dyDescent="0.25">
      <c r="A13" s="206"/>
      <c r="B13" s="52" t="s">
        <v>17</v>
      </c>
      <c r="C13" s="52" t="s">
        <v>14</v>
      </c>
      <c r="D13" s="52" t="s">
        <v>13</v>
      </c>
      <c r="E13" s="207" t="s">
        <v>4</v>
      </c>
      <c r="F13" s="209"/>
      <c r="G13" s="207" t="s">
        <v>11</v>
      </c>
      <c r="H13" s="209"/>
      <c r="I13" s="206"/>
      <c r="J13" s="206"/>
      <c r="K13" s="52" t="s">
        <v>2</v>
      </c>
    </row>
    <row r="14" spans="1:11" ht="12.75" customHeight="1" x14ac:dyDescent="0.25">
      <c r="A14" s="33"/>
      <c r="B14" s="7"/>
      <c r="C14" s="121"/>
      <c r="D14" s="121"/>
      <c r="E14" s="10"/>
      <c r="F14" s="16"/>
      <c r="G14" s="8"/>
      <c r="H14" s="16"/>
      <c r="I14" s="35"/>
      <c r="J14" s="35"/>
      <c r="K14" s="35">
        <f>+I14-J14</f>
        <v>0</v>
      </c>
    </row>
    <row r="15" spans="1:11" x14ac:dyDescent="0.25">
      <c r="A15" s="33"/>
      <c r="B15" s="38"/>
      <c r="C15" s="132"/>
      <c r="D15" s="132"/>
      <c r="E15" s="10"/>
      <c r="F15" s="40"/>
      <c r="G15" s="41"/>
      <c r="H15" s="42"/>
      <c r="I15" s="35"/>
      <c r="J15" s="35"/>
      <c r="K15" s="35">
        <f>+I15-J15</f>
        <v>0</v>
      </c>
    </row>
    <row r="16" spans="1:11" x14ac:dyDescent="0.25">
      <c r="A16" s="37"/>
      <c r="B16" s="38"/>
      <c r="C16" s="39"/>
      <c r="D16" s="39"/>
      <c r="E16" s="112"/>
      <c r="F16" s="40"/>
      <c r="G16" s="41"/>
      <c r="H16" s="23"/>
      <c r="I16" s="35"/>
      <c r="J16" s="35"/>
      <c r="K16" s="35">
        <f>+I16-J16</f>
        <v>0</v>
      </c>
    </row>
    <row r="17" spans="1:11" x14ac:dyDescent="0.25">
      <c r="A17" s="37"/>
      <c r="B17" s="38"/>
      <c r="C17" s="39"/>
      <c r="D17" s="39"/>
      <c r="E17" s="10"/>
      <c r="F17" s="40"/>
      <c r="G17" s="134"/>
      <c r="H17" s="23"/>
      <c r="I17" s="35"/>
      <c r="J17" s="35"/>
      <c r="K17" s="35"/>
    </row>
    <row r="18" spans="1:11" x14ac:dyDescent="0.25">
      <c r="A18" s="25"/>
      <c r="B18" s="26"/>
      <c r="C18" s="26"/>
      <c r="D18" s="26"/>
      <c r="E18" s="26"/>
      <c r="F18" s="26"/>
      <c r="G18" s="203" t="s">
        <v>22</v>
      </c>
      <c r="H18" s="204"/>
      <c r="I18" s="44">
        <f>SUM(I14:I17)</f>
        <v>0</v>
      </c>
      <c r="J18" s="44">
        <f>SUM(J14:J17)</f>
        <v>0</v>
      </c>
      <c r="K18" s="44">
        <f>SUM(K14:K17)</f>
        <v>0</v>
      </c>
    </row>
    <row r="19" spans="1:11" ht="12.75" customHeight="1" x14ac:dyDescent="0.25">
      <c r="A19" s="25"/>
      <c r="B19" s="26"/>
      <c r="C19" s="26"/>
      <c r="D19" s="26"/>
      <c r="E19" s="26"/>
      <c r="F19" s="30"/>
      <c r="G19" s="26"/>
      <c r="H19" s="26"/>
      <c r="I19" s="30"/>
      <c r="J19" s="30"/>
      <c r="K19" s="31"/>
    </row>
    <row r="20" spans="1:11" ht="24.95" customHeight="1" x14ac:dyDescent="0.25">
      <c r="A20" s="149" t="s">
        <v>29</v>
      </c>
      <c r="B20" s="150" t="s">
        <v>23</v>
      </c>
      <c r="C20" s="149" t="s">
        <v>9</v>
      </c>
      <c r="D20" s="151" t="s">
        <v>0</v>
      </c>
      <c r="E20" s="149" t="s">
        <v>18</v>
      </c>
      <c r="F20" s="149" t="s">
        <v>25</v>
      </c>
      <c r="G20" s="149" t="s">
        <v>19</v>
      </c>
      <c r="H20" s="149" t="s">
        <v>30</v>
      </c>
      <c r="I20" s="149" t="s">
        <v>15</v>
      </c>
      <c r="J20" s="149" t="s">
        <v>31</v>
      </c>
      <c r="K20" s="149" t="s">
        <v>6</v>
      </c>
    </row>
    <row r="21" spans="1:11" ht="24.95" customHeight="1" x14ac:dyDescent="0.25">
      <c r="A21" s="152">
        <v>0</v>
      </c>
      <c r="B21" s="152"/>
      <c r="C21" s="152">
        <v>0</v>
      </c>
      <c r="D21" s="153">
        <f>+A21+B21-C21</f>
        <v>0</v>
      </c>
      <c r="E21" s="153">
        <f>+I18</f>
        <v>0</v>
      </c>
      <c r="F21" s="154">
        <v>0</v>
      </c>
      <c r="G21" s="153">
        <f>+I11</f>
        <v>0</v>
      </c>
      <c r="H21" s="153">
        <f>+D21-E21-G21</f>
        <v>0</v>
      </c>
      <c r="I21" s="153">
        <f>+J18</f>
        <v>0</v>
      </c>
      <c r="J21" s="154">
        <v>0</v>
      </c>
      <c r="K21" s="153">
        <f>+K18</f>
        <v>0</v>
      </c>
    </row>
    <row r="22" spans="1:11" x14ac:dyDescent="0.25">
      <c r="A22" s="155">
        <v>1</v>
      </c>
      <c r="B22" s="155">
        <v>2</v>
      </c>
      <c r="C22" s="155">
        <v>3</v>
      </c>
      <c r="D22" s="155" t="s">
        <v>5</v>
      </c>
      <c r="E22" s="155">
        <v>5</v>
      </c>
      <c r="F22" s="155" t="s">
        <v>21</v>
      </c>
      <c r="G22" s="155">
        <v>7</v>
      </c>
      <c r="H22" s="155" t="s">
        <v>12</v>
      </c>
      <c r="I22" s="155">
        <v>9</v>
      </c>
      <c r="J22" s="155" t="s">
        <v>33</v>
      </c>
      <c r="K22" s="155" t="s">
        <v>34</v>
      </c>
    </row>
    <row r="24" spans="1:11" x14ac:dyDescent="0.25">
      <c r="B24" s="113"/>
    </row>
    <row r="25" spans="1:11" x14ac:dyDescent="0.25">
      <c r="B25" s="113"/>
      <c r="I25" s="113"/>
    </row>
    <row r="26" spans="1:11" x14ac:dyDescent="0.25">
      <c r="B26" s="113"/>
    </row>
  </sheetData>
  <mergeCells count="16">
    <mergeCell ref="G18:H18"/>
    <mergeCell ref="G11:H11"/>
    <mergeCell ref="A12:A13"/>
    <mergeCell ref="E12:H12"/>
    <mergeCell ref="I12:I13"/>
    <mergeCell ref="J12:J13"/>
    <mergeCell ref="E13:F13"/>
    <mergeCell ref="G13:H13"/>
    <mergeCell ref="B3:K3"/>
    <mergeCell ref="A5:A6"/>
    <mergeCell ref="B5:B6"/>
    <mergeCell ref="D5:D6"/>
    <mergeCell ref="E5:H5"/>
    <mergeCell ref="I5:I6"/>
    <mergeCell ref="J5:K6"/>
    <mergeCell ref="E6:H6"/>
  </mergeCells>
  <printOptions horizontalCentered="1" verticalCentered="1"/>
  <pageMargins left="0.19685039370078741" right="0.19685039370078741" top="0.39370078740157483" bottom="0.39370078740157483" header="0" footer="0"/>
  <pageSetup scale="80" orientation="landscape" horizontalDpi="4294967293" verticalDpi="0" r:id="rId1"/>
  <headerFooter>
    <oddHeader>&amp;R&amp;D</oddHeader>
  </headerFooter>
  <ignoredErrors>
    <ignoredError sqref="A3"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topLeftCell="C1" workbookViewId="0">
      <selection activeCell="O25" sqref="O25"/>
    </sheetView>
  </sheetViews>
  <sheetFormatPr baseColWidth="10" defaultRowHeight="23.1" customHeight="1" x14ac:dyDescent="0.2"/>
  <cols>
    <col min="1" max="2" width="20.5703125" style="55" customWidth="1"/>
    <col min="3" max="3" width="12.7109375" style="55" customWidth="1"/>
    <col min="4" max="4" width="40.7109375" style="55" customWidth="1"/>
    <col min="5" max="6" width="18.5703125" style="55" customWidth="1"/>
    <col min="7" max="7" width="16.42578125" style="55" customWidth="1"/>
    <col min="8" max="8" width="18.5703125" style="55" customWidth="1"/>
    <col min="9" max="9" width="19.42578125" style="55" customWidth="1"/>
    <col min="10" max="10" width="15.7109375" style="55" customWidth="1"/>
    <col min="11" max="11" width="18.5703125" style="55" customWidth="1"/>
    <col min="12" max="12" width="18.7109375" style="55" customWidth="1"/>
    <col min="13" max="13" width="16.7109375" style="55" customWidth="1"/>
    <col min="14" max="14" width="12.7109375" style="55" customWidth="1"/>
    <col min="15" max="15" width="16.7109375" style="55" customWidth="1"/>
    <col min="16" max="16384" width="11.42578125" style="55"/>
  </cols>
  <sheetData>
    <row r="1" spans="1:16" ht="12.75" customHeight="1" x14ac:dyDescent="0.2">
      <c r="C1" s="56"/>
      <c r="D1" s="57"/>
      <c r="E1" s="56"/>
      <c r="F1" s="57" t="s">
        <v>432</v>
      </c>
      <c r="G1" s="56"/>
      <c r="H1" s="56"/>
      <c r="I1" s="56"/>
      <c r="J1" s="56"/>
      <c r="K1" s="56"/>
      <c r="L1" s="56"/>
      <c r="M1" s="56"/>
      <c r="N1" s="56"/>
      <c r="O1" s="108"/>
    </row>
    <row r="2" spans="1:16" ht="12.75" customHeight="1" x14ac:dyDescent="0.2">
      <c r="C2" s="56"/>
      <c r="D2" s="56"/>
      <c r="E2" s="57"/>
      <c r="F2" s="57"/>
      <c r="G2" s="56"/>
      <c r="H2" s="56"/>
      <c r="I2" s="56"/>
      <c r="J2" s="56"/>
      <c r="K2" s="56"/>
      <c r="L2" s="56"/>
      <c r="M2" s="58"/>
      <c r="N2" s="56"/>
      <c r="O2" s="147" t="s">
        <v>1965</v>
      </c>
    </row>
    <row r="3" spans="1:16" ht="33.950000000000003" customHeight="1" x14ac:dyDescent="0.2">
      <c r="A3" s="59" t="s">
        <v>62</v>
      </c>
      <c r="B3" s="59" t="s">
        <v>54</v>
      </c>
      <c r="C3" s="59" t="s">
        <v>3</v>
      </c>
      <c r="D3" s="59" t="s">
        <v>37</v>
      </c>
      <c r="E3" s="80" t="s">
        <v>29</v>
      </c>
      <c r="F3" s="59" t="s">
        <v>23</v>
      </c>
      <c r="G3" s="59" t="s">
        <v>9</v>
      </c>
      <c r="H3" s="80" t="s">
        <v>0</v>
      </c>
      <c r="I3" s="60" t="s">
        <v>18</v>
      </c>
      <c r="J3" s="80" t="s">
        <v>25</v>
      </c>
      <c r="K3" s="61" t="s">
        <v>19</v>
      </c>
      <c r="L3" s="80" t="s">
        <v>30</v>
      </c>
      <c r="M3" s="62" t="s">
        <v>8</v>
      </c>
      <c r="N3" s="80" t="s">
        <v>31</v>
      </c>
      <c r="O3" s="80" t="s">
        <v>6</v>
      </c>
    </row>
    <row r="4" spans="1:16" ht="38.25" customHeight="1" x14ac:dyDescent="0.2">
      <c r="B4" s="80" t="s">
        <v>71</v>
      </c>
      <c r="C4" s="93" t="s">
        <v>55</v>
      </c>
      <c r="D4" s="63" t="s">
        <v>40</v>
      </c>
      <c r="E4" s="81">
        <f>+'1131'!A361</f>
        <v>8900000000</v>
      </c>
      <c r="F4" s="81">
        <f>+'1131'!B361</f>
        <v>1900000000</v>
      </c>
      <c r="G4" s="81">
        <f>+'1131'!C361</f>
        <v>0</v>
      </c>
      <c r="H4" s="81">
        <f>+'1131'!D361</f>
        <v>10800000000</v>
      </c>
      <c r="I4" s="81">
        <f>+'1131'!E361</f>
        <v>9899045954</v>
      </c>
      <c r="J4" s="64">
        <f>+'1131'!F361</f>
        <v>0.91657832907407411</v>
      </c>
      <c r="K4" s="81">
        <f>+'1131'!G361</f>
        <v>314904490</v>
      </c>
      <c r="L4" s="81">
        <f>+'1131'!H361</f>
        <v>586049556</v>
      </c>
      <c r="M4" s="81">
        <f>+'1131'!I361</f>
        <v>6795869417</v>
      </c>
      <c r="N4" s="64">
        <f>+'1131'!J361</f>
        <v>0.62924716824074078</v>
      </c>
      <c r="O4" s="81">
        <f>+'1131'!K361</f>
        <v>3103176537</v>
      </c>
    </row>
    <row r="5" spans="1:16" ht="38.25" customHeight="1" x14ac:dyDescent="0.2">
      <c r="B5" s="80" t="s">
        <v>72</v>
      </c>
      <c r="C5" s="95" t="s">
        <v>56</v>
      </c>
      <c r="D5" s="63" t="s">
        <v>42</v>
      </c>
      <c r="E5" s="81">
        <f>+'1128'!A361</f>
        <v>7741687000</v>
      </c>
      <c r="F5" s="81">
        <f>+'1128'!B361</f>
        <v>900000000</v>
      </c>
      <c r="G5" s="81">
        <f>+'1128'!C361</f>
        <v>0</v>
      </c>
      <c r="H5" s="81">
        <f>+'1128'!D361</f>
        <v>8641687000</v>
      </c>
      <c r="I5" s="81">
        <f>+'1128'!E361</f>
        <v>8516887466</v>
      </c>
      <c r="J5" s="64">
        <f>+'1128'!F361</f>
        <v>0.98555842927428405</v>
      </c>
      <c r="K5" s="81">
        <f>+'1128'!G361</f>
        <v>34329567</v>
      </c>
      <c r="L5" s="81">
        <f>+'1128'!H361</f>
        <v>90469967</v>
      </c>
      <c r="M5" s="81">
        <f>+'1128'!I361</f>
        <v>5658669140</v>
      </c>
      <c r="N5" s="64">
        <f>+'1128'!J361</f>
        <v>0.65481070304906897</v>
      </c>
      <c r="O5" s="81">
        <f>+'1128'!K361</f>
        <v>2858218326</v>
      </c>
    </row>
    <row r="6" spans="1:16" ht="38.25" customHeight="1" x14ac:dyDescent="0.2">
      <c r="B6" s="80" t="s">
        <v>74</v>
      </c>
      <c r="C6" s="92" t="s">
        <v>57</v>
      </c>
      <c r="D6" s="63" t="s">
        <v>45</v>
      </c>
      <c r="E6" s="81">
        <f>+'1120'!A71</f>
        <v>5300000000</v>
      </c>
      <c r="F6" s="81">
        <f>+'1120'!B71</f>
        <v>0</v>
      </c>
      <c r="G6" s="81">
        <f>+'1120'!C71</f>
        <v>0</v>
      </c>
      <c r="H6" s="81">
        <f>+'1120'!D71</f>
        <v>5300000000</v>
      </c>
      <c r="I6" s="81">
        <f>+'1120'!E71</f>
        <v>3386037861</v>
      </c>
      <c r="J6" s="64">
        <f>+'1120'!F71</f>
        <v>0.6388750681132076</v>
      </c>
      <c r="K6" s="81">
        <f>+'1120'!G71</f>
        <v>227883662</v>
      </c>
      <c r="L6" s="81">
        <f>+'1120'!H71</f>
        <v>1686078477</v>
      </c>
      <c r="M6" s="81">
        <f>+'1120'!I71</f>
        <v>1504542049</v>
      </c>
      <c r="N6" s="64">
        <f>+'1120'!J71</f>
        <v>0.28387585830188677</v>
      </c>
      <c r="O6" s="81">
        <f>+'1120'!K71</f>
        <v>1881495812</v>
      </c>
    </row>
    <row r="7" spans="1:16" ht="38.25" customHeight="1" x14ac:dyDescent="0.2">
      <c r="B7" s="80" t="s">
        <v>73</v>
      </c>
      <c r="C7" s="96" t="s">
        <v>58</v>
      </c>
      <c r="D7" s="63" t="s">
        <v>48</v>
      </c>
      <c r="E7" s="81">
        <f>+'1094'!A460</f>
        <v>25000000000</v>
      </c>
      <c r="F7" s="81">
        <f>+'1094'!B460</f>
        <v>-2800000000</v>
      </c>
      <c r="G7" s="81">
        <f>+'1094'!C460</f>
        <v>0</v>
      </c>
      <c r="H7" s="81">
        <f>+'1094'!D460</f>
        <v>22200000000</v>
      </c>
      <c r="I7" s="81">
        <f>+'1094'!E460</f>
        <v>17717117735</v>
      </c>
      <c r="J7" s="64">
        <f>+'1094'!F460</f>
        <v>0.79806836644144141</v>
      </c>
      <c r="K7" s="81">
        <f>+'1094'!G460</f>
        <v>212872800</v>
      </c>
      <c r="L7" s="81">
        <f>+'1094'!H460</f>
        <v>4270009465</v>
      </c>
      <c r="M7" s="81">
        <f>+'1094'!I460</f>
        <v>10973090430</v>
      </c>
      <c r="N7" s="64">
        <f>+'1094'!J460</f>
        <v>0.49428335270270268</v>
      </c>
      <c r="O7" s="81">
        <f>+'1094'!K460</f>
        <v>6744027305</v>
      </c>
    </row>
    <row r="8" spans="1:16" ht="38.25" customHeight="1" x14ac:dyDescent="0.2">
      <c r="B8" s="80" t="s">
        <v>75</v>
      </c>
      <c r="C8" s="94" t="s">
        <v>59</v>
      </c>
      <c r="D8" s="63" t="s">
        <v>51</v>
      </c>
      <c r="E8" s="81">
        <f>+'1129'!A93</f>
        <v>2300000000</v>
      </c>
      <c r="F8" s="81">
        <f>+'1129'!B93</f>
        <v>0</v>
      </c>
      <c r="G8" s="81">
        <f>+'1129'!C93</f>
        <v>0</v>
      </c>
      <c r="H8" s="81">
        <f>+'1129'!D93</f>
        <v>2300000000</v>
      </c>
      <c r="I8" s="81">
        <f>+'1129'!E93</f>
        <v>2175474775</v>
      </c>
      <c r="J8" s="64">
        <f>+'1129'!F93</f>
        <v>0.94585859782608694</v>
      </c>
      <c r="K8" s="81">
        <f>+'1129'!G93</f>
        <v>0</v>
      </c>
      <c r="L8" s="81">
        <f>+'1129'!H93</f>
        <v>124525225</v>
      </c>
      <c r="M8" s="81">
        <f>+'1129'!I93</f>
        <v>1512583046</v>
      </c>
      <c r="N8" s="64">
        <f>+'1129'!J93</f>
        <v>0.65764480260869562</v>
      </c>
      <c r="O8" s="81">
        <f>+'1129'!K93</f>
        <v>662891729</v>
      </c>
    </row>
    <row r="9" spans="1:16" ht="38.25" customHeight="1" x14ac:dyDescent="0.2">
      <c r="B9" s="82"/>
      <c r="C9" s="83"/>
      <c r="D9" s="78" t="s">
        <v>60</v>
      </c>
      <c r="E9" s="71">
        <f>SUM(E4:E8)</f>
        <v>49241687000</v>
      </c>
      <c r="F9" s="71">
        <f>SUM(F4:F8)</f>
        <v>0</v>
      </c>
      <c r="G9" s="71">
        <f>SUM(G4:G8)</f>
        <v>0</v>
      </c>
      <c r="H9" s="71">
        <f>SUM(H4:H8)</f>
        <v>49241687000</v>
      </c>
      <c r="I9" s="71">
        <f>SUM(I4:I8)</f>
        <v>41694563791</v>
      </c>
      <c r="J9" s="66">
        <f>+I9/H9</f>
        <v>0.84673304939775929</v>
      </c>
      <c r="K9" s="71">
        <f>SUM(K4:K8)</f>
        <v>789990519</v>
      </c>
      <c r="L9" s="71">
        <f>SUM(L4:L8)</f>
        <v>6757132690</v>
      </c>
      <c r="M9" s="71">
        <f>SUM(M4:M8)</f>
        <v>26444754082</v>
      </c>
      <c r="N9" s="66">
        <f>+M9/H9</f>
        <v>0.5370399694470257</v>
      </c>
      <c r="O9" s="71">
        <f>SUM(O4:O8)</f>
        <v>15249809709</v>
      </c>
    </row>
    <row r="10" spans="1:16" ht="38.25" customHeight="1" x14ac:dyDescent="0.2">
      <c r="B10" s="82"/>
      <c r="C10" s="83"/>
      <c r="D10" s="70" t="s">
        <v>61</v>
      </c>
      <c r="E10" s="71">
        <f>+E9</f>
        <v>49241687000</v>
      </c>
      <c r="F10" s="71">
        <f t="shared" ref="F10:O10" si="0">+F9</f>
        <v>0</v>
      </c>
      <c r="G10" s="71">
        <f t="shared" si="0"/>
        <v>0</v>
      </c>
      <c r="H10" s="71">
        <f t="shared" si="0"/>
        <v>49241687000</v>
      </c>
      <c r="I10" s="71">
        <f t="shared" si="0"/>
        <v>41694563791</v>
      </c>
      <c r="J10" s="66">
        <f>+I10/H10</f>
        <v>0.84673304939775929</v>
      </c>
      <c r="K10" s="71">
        <f t="shared" si="0"/>
        <v>789990519</v>
      </c>
      <c r="L10" s="71">
        <f t="shared" si="0"/>
        <v>6757132690</v>
      </c>
      <c r="M10" s="71">
        <f t="shared" si="0"/>
        <v>26444754082</v>
      </c>
      <c r="N10" s="66">
        <f>+M10/H10</f>
        <v>0.5370399694470257</v>
      </c>
      <c r="O10" s="71">
        <f t="shared" si="0"/>
        <v>15249809709</v>
      </c>
    </row>
    <row r="11" spans="1:16" ht="38.25" customHeight="1" x14ac:dyDescent="0.2">
      <c r="B11" s="84"/>
      <c r="C11" s="85"/>
      <c r="D11" s="70" t="s">
        <v>63</v>
      </c>
      <c r="E11" s="71">
        <f>+PASIVOS!A21</f>
        <v>0</v>
      </c>
      <c r="F11" s="71">
        <f>+PASIVOS!B21</f>
        <v>0</v>
      </c>
      <c r="G11" s="71">
        <f>+PASIVOS!C21</f>
        <v>0</v>
      </c>
      <c r="H11" s="71">
        <f>+PASIVOS!D21</f>
        <v>0</v>
      </c>
      <c r="I11" s="71">
        <f>+PASIVOS!E21</f>
        <v>0</v>
      </c>
      <c r="J11" s="66">
        <f>+PASIVOS!F21</f>
        <v>0</v>
      </c>
      <c r="K11" s="71">
        <f>+PASIVOS!G21</f>
        <v>0</v>
      </c>
      <c r="L11" s="71">
        <f>+PASIVOS!H21</f>
        <v>0</v>
      </c>
      <c r="M11" s="71">
        <f>+PASIVOS!I21</f>
        <v>0</v>
      </c>
      <c r="N11" s="66">
        <f>+PASIVOS!J21</f>
        <v>0</v>
      </c>
      <c r="O11" s="71">
        <f>+PASIVOS!K21</f>
        <v>0</v>
      </c>
    </row>
    <row r="12" spans="1:16" ht="38.25" customHeight="1" x14ac:dyDescent="0.2">
      <c r="B12" s="84"/>
      <c r="C12" s="85"/>
      <c r="D12" s="78" t="s">
        <v>27</v>
      </c>
      <c r="E12" s="65">
        <f>+E11+E10</f>
        <v>49241687000</v>
      </c>
      <c r="F12" s="65">
        <f>+F11+F10</f>
        <v>0</v>
      </c>
      <c r="G12" s="65">
        <f>+G11+G10</f>
        <v>0</v>
      </c>
      <c r="H12" s="65">
        <f>+H11+H10</f>
        <v>49241687000</v>
      </c>
      <c r="I12" s="65">
        <f>+I11+I10</f>
        <v>41694563791</v>
      </c>
      <c r="J12" s="66">
        <f>+I12/H12</f>
        <v>0.84673304939775929</v>
      </c>
      <c r="K12" s="65">
        <f>+K11+K10</f>
        <v>789990519</v>
      </c>
      <c r="L12" s="65">
        <f>+L11+L10</f>
        <v>6757132690</v>
      </c>
      <c r="M12" s="138">
        <f>+M11+M10</f>
        <v>26444754082</v>
      </c>
      <c r="N12" s="66">
        <f>+M12/H12</f>
        <v>0.5370399694470257</v>
      </c>
      <c r="O12" s="138">
        <f>+O11+O10</f>
        <v>15249809709</v>
      </c>
    </row>
    <row r="13" spans="1:16" ht="27" customHeight="1" x14ac:dyDescent="0.2">
      <c r="B13" s="103"/>
      <c r="C13" s="104"/>
      <c r="D13" s="105"/>
      <c r="E13" s="106"/>
      <c r="F13" s="106"/>
      <c r="G13" s="106"/>
      <c r="H13" s="106"/>
      <c r="I13" s="106"/>
      <c r="J13" s="107"/>
      <c r="K13" s="106"/>
      <c r="L13" s="106"/>
      <c r="M13" s="106"/>
      <c r="N13" s="107"/>
      <c r="O13" s="106"/>
    </row>
    <row r="14" spans="1:16" ht="27" customHeight="1" x14ac:dyDescent="0.2">
      <c r="B14" s="97"/>
      <c r="C14" s="98"/>
      <c r="D14" s="99"/>
      <c r="E14" s="100"/>
      <c r="F14" s="100"/>
      <c r="G14" s="100"/>
      <c r="H14" s="100"/>
      <c r="I14" s="100"/>
      <c r="J14" s="100"/>
      <c r="K14" s="100"/>
      <c r="L14" s="100"/>
      <c r="M14" s="100"/>
      <c r="N14" s="100"/>
      <c r="O14" s="100"/>
      <c r="P14" s="100"/>
    </row>
    <row r="15" spans="1:16" ht="27" customHeight="1" x14ac:dyDescent="0.2">
      <c r="B15" s="97"/>
      <c r="C15" s="98"/>
      <c r="D15" s="99"/>
      <c r="E15" s="100"/>
      <c r="F15" s="100"/>
      <c r="G15" s="100"/>
      <c r="H15" s="100"/>
      <c r="I15" s="100"/>
      <c r="J15" s="100"/>
      <c r="K15" s="100"/>
      <c r="L15" s="100"/>
      <c r="M15" s="100"/>
      <c r="N15" s="100"/>
      <c r="O15" s="100"/>
    </row>
    <row r="16" spans="1:16" ht="38.25" customHeight="1" x14ac:dyDescent="0.2">
      <c r="B16" s="86" t="s">
        <v>64</v>
      </c>
      <c r="C16" s="87"/>
      <c r="D16" s="101" t="s">
        <v>64</v>
      </c>
      <c r="E16" s="71">
        <v>12328530000</v>
      </c>
      <c r="F16" s="71">
        <v>486328236</v>
      </c>
      <c r="G16" s="71">
        <v>0</v>
      </c>
      <c r="H16" s="71">
        <v>12814858236</v>
      </c>
      <c r="I16" s="71">
        <v>9684394900</v>
      </c>
      <c r="J16" s="102">
        <v>0.75571611653059256</v>
      </c>
      <c r="K16" s="71">
        <v>1405806460</v>
      </c>
      <c r="L16" s="71">
        <v>1724656876</v>
      </c>
      <c r="M16" s="71">
        <v>5232847843</v>
      </c>
      <c r="N16" s="102">
        <v>0.4083422341965266</v>
      </c>
      <c r="O16" s="71">
        <v>4451547057</v>
      </c>
    </row>
    <row r="17" spans="2:16" ht="38.25" customHeight="1" x14ac:dyDescent="0.2">
      <c r="B17" s="88" t="s">
        <v>65</v>
      </c>
      <c r="C17" s="89"/>
      <c r="D17" s="72" t="s">
        <v>65</v>
      </c>
      <c r="E17" s="73">
        <v>85080455000</v>
      </c>
      <c r="F17" s="73">
        <v>-486328236</v>
      </c>
      <c r="G17" s="73">
        <v>0</v>
      </c>
      <c r="H17" s="73">
        <v>84594126764</v>
      </c>
      <c r="I17" s="73">
        <v>50445093093</v>
      </c>
      <c r="J17" s="74">
        <v>0.59631909474911071</v>
      </c>
      <c r="K17" s="73">
        <v>38715507</v>
      </c>
      <c r="L17" s="73">
        <v>34110318164</v>
      </c>
      <c r="M17" s="73">
        <v>50435779375</v>
      </c>
      <c r="N17" s="74">
        <v>0.59620899587633691</v>
      </c>
      <c r="O17" s="73">
        <v>9313718</v>
      </c>
    </row>
    <row r="18" spans="2:16" ht="38.25" customHeight="1" x14ac:dyDescent="0.2">
      <c r="B18" s="88" t="s">
        <v>66</v>
      </c>
      <c r="C18" s="89"/>
      <c r="D18" s="75" t="s">
        <v>66</v>
      </c>
      <c r="E18" s="76">
        <v>62534631000</v>
      </c>
      <c r="F18" s="76">
        <v>-486328236</v>
      </c>
      <c r="G18" s="76">
        <v>0</v>
      </c>
      <c r="H18" s="76">
        <v>62048302764</v>
      </c>
      <c r="I18" s="76">
        <v>39775599405</v>
      </c>
      <c r="J18" s="77">
        <v>0.64104250451919742</v>
      </c>
      <c r="K18" s="76">
        <v>0</v>
      </c>
      <c r="L18" s="76">
        <v>22272703359</v>
      </c>
      <c r="M18" s="76">
        <v>39775535687</v>
      </c>
      <c r="N18" s="77">
        <v>0.64104147760956154</v>
      </c>
      <c r="O18" s="76">
        <v>63718</v>
      </c>
    </row>
    <row r="19" spans="2:16" ht="38.25" customHeight="1" x14ac:dyDescent="0.2">
      <c r="B19" s="88" t="s">
        <v>67</v>
      </c>
      <c r="C19" s="89"/>
      <c r="D19" s="75" t="s">
        <v>67</v>
      </c>
      <c r="E19" s="76">
        <v>562489000</v>
      </c>
      <c r="F19" s="76">
        <v>0</v>
      </c>
      <c r="G19" s="76">
        <v>0</v>
      </c>
      <c r="H19" s="76">
        <v>562489000</v>
      </c>
      <c r="I19" s="76">
        <v>342047000</v>
      </c>
      <c r="J19" s="77">
        <v>0.60809544719985631</v>
      </c>
      <c r="K19" s="76">
        <v>36066000</v>
      </c>
      <c r="L19" s="76">
        <v>184376000</v>
      </c>
      <c r="M19" s="76">
        <v>342047000</v>
      </c>
      <c r="N19" s="77">
        <v>0.60809544719985631</v>
      </c>
      <c r="O19" s="76">
        <v>0</v>
      </c>
    </row>
    <row r="20" spans="2:16" ht="38.25" customHeight="1" x14ac:dyDescent="0.2">
      <c r="B20" s="88" t="s">
        <v>68</v>
      </c>
      <c r="C20" s="89"/>
      <c r="D20" s="75" t="s">
        <v>68</v>
      </c>
      <c r="E20" s="76">
        <v>27192000</v>
      </c>
      <c r="F20" s="76">
        <v>0</v>
      </c>
      <c r="G20" s="76">
        <v>0</v>
      </c>
      <c r="H20" s="76">
        <v>27192000</v>
      </c>
      <c r="I20" s="76">
        <v>26916667</v>
      </c>
      <c r="J20" s="77">
        <v>0.98987448514268905</v>
      </c>
      <c r="K20" s="76">
        <v>0</v>
      </c>
      <c r="L20" s="76">
        <v>275333</v>
      </c>
      <c r="M20" s="76">
        <v>17666667</v>
      </c>
      <c r="N20" s="77">
        <v>0.64970090467784647</v>
      </c>
      <c r="O20" s="76">
        <v>9250000</v>
      </c>
    </row>
    <row r="21" spans="2:16" ht="38.25" customHeight="1" x14ac:dyDescent="0.2">
      <c r="B21" s="88" t="s">
        <v>69</v>
      </c>
      <c r="C21" s="89"/>
      <c r="D21" s="75" t="s">
        <v>601</v>
      </c>
      <c r="E21" s="76">
        <v>249391000</v>
      </c>
      <c r="F21" s="76">
        <v>0</v>
      </c>
      <c r="G21" s="76">
        <v>0</v>
      </c>
      <c r="H21" s="76">
        <v>249391000</v>
      </c>
      <c r="I21" s="76">
        <v>0</v>
      </c>
      <c r="J21" s="77">
        <v>0</v>
      </c>
      <c r="K21" s="76">
        <v>0</v>
      </c>
      <c r="L21" s="76">
        <v>249391000</v>
      </c>
      <c r="M21" s="76">
        <v>0</v>
      </c>
      <c r="N21" s="77">
        <v>0</v>
      </c>
      <c r="O21" s="76">
        <v>0</v>
      </c>
    </row>
    <row r="22" spans="2:16" ht="38.25" customHeight="1" x14ac:dyDescent="0.2">
      <c r="B22" s="88" t="s">
        <v>69</v>
      </c>
      <c r="C22" s="89"/>
      <c r="D22" s="75" t="s">
        <v>69</v>
      </c>
      <c r="E22" s="76">
        <v>21706752000</v>
      </c>
      <c r="F22" s="76">
        <v>0</v>
      </c>
      <c r="G22" s="76">
        <v>0</v>
      </c>
      <c r="H22" s="76">
        <v>21706752000</v>
      </c>
      <c r="I22" s="76">
        <v>10300530021</v>
      </c>
      <c r="J22" s="77">
        <v>0.47453115145923258</v>
      </c>
      <c r="K22" s="76">
        <v>2649507</v>
      </c>
      <c r="L22" s="76">
        <v>11403572472</v>
      </c>
      <c r="M22" s="76">
        <v>10300530021</v>
      </c>
      <c r="N22" s="77">
        <v>0.47453115145923258</v>
      </c>
      <c r="O22" s="76">
        <v>0</v>
      </c>
    </row>
    <row r="23" spans="2:16" ht="38.25" customHeight="1" x14ac:dyDescent="0.2">
      <c r="B23" s="88" t="s">
        <v>36</v>
      </c>
      <c r="C23" s="89"/>
      <c r="D23" s="75" t="s">
        <v>36</v>
      </c>
      <c r="E23" s="76">
        <v>0</v>
      </c>
      <c r="F23" s="76">
        <v>0</v>
      </c>
      <c r="G23" s="76">
        <v>0</v>
      </c>
      <c r="H23" s="76">
        <v>0</v>
      </c>
      <c r="I23" s="76">
        <v>0</v>
      </c>
      <c r="J23" s="77">
        <v>0</v>
      </c>
      <c r="K23" s="76">
        <v>0</v>
      </c>
      <c r="L23" s="76">
        <v>0</v>
      </c>
      <c r="M23" s="76">
        <v>0</v>
      </c>
      <c r="N23" s="77">
        <v>0</v>
      </c>
      <c r="O23" s="76">
        <v>0</v>
      </c>
    </row>
    <row r="24" spans="2:16" ht="38.25" customHeight="1" x14ac:dyDescent="0.2">
      <c r="B24" s="88" t="s">
        <v>70</v>
      </c>
      <c r="C24" s="89"/>
      <c r="D24" s="78" t="s">
        <v>70</v>
      </c>
      <c r="E24" s="65">
        <v>97408985000</v>
      </c>
      <c r="F24" s="65">
        <v>0</v>
      </c>
      <c r="G24" s="65">
        <v>0</v>
      </c>
      <c r="H24" s="65">
        <v>97408985000</v>
      </c>
      <c r="I24" s="67">
        <v>60129487993</v>
      </c>
      <c r="J24" s="79">
        <v>0.61728892866505081</v>
      </c>
      <c r="K24" s="68">
        <v>1444521967</v>
      </c>
      <c r="L24" s="65">
        <v>35834975040</v>
      </c>
      <c r="M24" s="69">
        <v>55668627218</v>
      </c>
      <c r="N24" s="79">
        <v>0.5714937612582659</v>
      </c>
      <c r="O24" s="65">
        <v>4460860775</v>
      </c>
    </row>
    <row r="25" spans="2:16" ht="38.25" customHeight="1" x14ac:dyDescent="0.2">
      <c r="B25" s="90"/>
      <c r="C25" s="91"/>
      <c r="D25" s="78" t="s">
        <v>24</v>
      </c>
      <c r="E25" s="65">
        <f>+E12+E24</f>
        <v>146650672000</v>
      </c>
      <c r="F25" s="65">
        <f>+F12+F24</f>
        <v>0</v>
      </c>
      <c r="G25" s="65">
        <f>+G12+G24</f>
        <v>0</v>
      </c>
      <c r="H25" s="65">
        <f>+H12+H24</f>
        <v>146650672000</v>
      </c>
      <c r="I25" s="67">
        <f>+I12+I24</f>
        <v>101824051784</v>
      </c>
      <c r="J25" s="66">
        <f>+I25/H25</f>
        <v>0.69433061843726163</v>
      </c>
      <c r="K25" s="68">
        <f>+K12+K24</f>
        <v>2234512486</v>
      </c>
      <c r="L25" s="65">
        <f>+L12+L24</f>
        <v>42592107730</v>
      </c>
      <c r="M25" s="139">
        <f>+M12+M24</f>
        <v>82113381300</v>
      </c>
      <c r="N25" s="66">
        <f>+M25/H25</f>
        <v>0.55992502577826575</v>
      </c>
      <c r="O25" s="138">
        <f>+O12+O24</f>
        <v>19710670484</v>
      </c>
    </row>
    <row r="26" spans="2:16" ht="23.1" customHeight="1" x14ac:dyDescent="0.2">
      <c r="F26" s="110"/>
      <c r="H26" s="110"/>
      <c r="I26" s="111"/>
      <c r="M26" s="110"/>
    </row>
    <row r="27" spans="2:16" ht="23.1" customHeight="1" x14ac:dyDescent="0.2">
      <c r="E27" s="110"/>
      <c r="F27" s="110"/>
      <c r="G27" s="110"/>
      <c r="H27" s="110"/>
      <c r="I27" s="110"/>
      <c r="J27" s="110"/>
      <c r="K27" s="110"/>
      <c r="L27" s="110"/>
      <c r="M27" s="110"/>
      <c r="N27" s="110"/>
      <c r="O27" s="110"/>
      <c r="P27" s="110"/>
    </row>
    <row r="28" spans="2:16" ht="23.1" customHeight="1" x14ac:dyDescent="0.2">
      <c r="E28" s="110"/>
      <c r="F28" s="110"/>
      <c r="G28" s="110"/>
      <c r="H28" s="110"/>
      <c r="I28" s="110"/>
      <c r="J28" s="110"/>
      <c r="K28" s="110"/>
      <c r="L28" s="110"/>
      <c r="M28" s="110"/>
      <c r="N28" s="110"/>
      <c r="O28" s="110"/>
    </row>
  </sheetData>
  <printOptions horizontalCentered="1" verticalCentered="1"/>
  <pageMargins left="0.59055118110236227" right="0.19685039370078741" top="0.19685039370078741" bottom="0.19685039370078741" header="0" footer="0"/>
  <pageSetup paperSize="14" scale="60" orientation="landscape" r:id="rId1"/>
  <headerFooter>
    <oddHeader>&amp;L&amp;D&amp;R&amp;D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1131</vt:lpstr>
      <vt:lpstr>1128</vt:lpstr>
      <vt:lpstr>1120</vt:lpstr>
      <vt:lpstr>1094</vt:lpstr>
      <vt:lpstr>1129</vt:lpstr>
      <vt:lpstr>PASIVOS</vt:lpstr>
      <vt:lpstr>TOTAL</vt:lpstr>
      <vt:lpstr>'1094'!Área_de_impresión</vt:lpstr>
      <vt:lpstr>'1120'!Área_de_impresión</vt:lpstr>
      <vt:lpstr>'1128'!Área_de_impresión</vt:lpstr>
      <vt:lpstr>'1129'!Área_de_impresión</vt:lpstr>
      <vt:lpstr>'1131'!Área_de_impresión</vt:lpstr>
      <vt:lpstr>PASIVOS!Área_de_impresión</vt:lpstr>
      <vt:lpstr>TOTAL!Área_de_impresión</vt:lpstr>
      <vt:lpstr>'1094'!Títulos_a_imprimir</vt:lpstr>
      <vt:lpstr>'1128'!Títulos_a_imprimir</vt:lpstr>
      <vt:lpstr>'1131'!Títulos_a_imprimir</vt:lpstr>
      <vt:lpstr>PASIVOS!Títulos_a_imprimir</vt:lpstr>
      <vt:lpstr>TOTAL!Títulos_a_imprimir</vt:lpstr>
    </vt:vector>
  </TitlesOfParts>
  <Company>secretaria de gobierno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presupuesto</dc:creator>
  <cp:lastModifiedBy>Sandra Mary Pereira Lizcano</cp:lastModifiedBy>
  <cp:lastPrinted>2017-10-27T19:53:29Z</cp:lastPrinted>
  <dcterms:created xsi:type="dcterms:W3CDTF">2002-01-22T18:31:49Z</dcterms:created>
  <dcterms:modified xsi:type="dcterms:W3CDTF">2018-10-13T00:31:45Z</dcterms:modified>
</cp:coreProperties>
</file>