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410" windowWidth="9180" windowHeight="4515" tabRatio="882" activeTab="6"/>
  </bookViews>
  <sheets>
    <sheet name="1131" sheetId="1" r:id="rId1"/>
    <sheet name="1128" sheetId="2" r:id="rId2"/>
    <sheet name="1120" sheetId="3" r:id="rId3"/>
    <sheet name="1094" sheetId="4" r:id="rId4"/>
    <sheet name="1129" sheetId="5" r:id="rId5"/>
    <sheet name="PASIVOS" sheetId="6" r:id="rId6"/>
    <sheet name="TOTAL" sheetId="7" r:id="rId7"/>
  </sheets>
  <definedNames>
    <definedName name="_xlnm.Print_Area" localSheetId="3">'1094'!$A$1:$K$280</definedName>
    <definedName name="_xlnm.Print_Area" localSheetId="2">'1120'!$A$1:$K$52</definedName>
    <definedName name="_xlnm.Print_Area" localSheetId="1">'1128'!$A$1:$K$222</definedName>
    <definedName name="_xlnm.Print_Area" localSheetId="4">'1129'!$A$1:$K$65</definedName>
    <definedName name="_xlnm.Print_Area" localSheetId="0">'1131'!$A$1:$K$206</definedName>
    <definedName name="_xlnm.Print_Area" localSheetId="5">'PASIVOS'!$A$1:$K$22</definedName>
    <definedName name="_xlnm.Print_Area" localSheetId="6">'TOTAL'!$B$3:$O$25</definedName>
    <definedName name="_xlnm.Print_Titles" localSheetId="3">'1094'!$20:$21</definedName>
    <definedName name="_xlnm.Print_Titles" localSheetId="1">'1128'!$19:$20</definedName>
    <definedName name="_xlnm.Print_Titles" localSheetId="0">'1131'!$15:$16</definedName>
    <definedName name="_xlnm.Print_Titles" localSheetId="5">'PASIVOS'!$12:$13</definedName>
    <definedName name="_xlnm.Print_Titles" localSheetId="6">'TOTAL'!$1:$3</definedName>
  </definedNames>
  <calcPr fullCalcOnLoad="1"/>
</workbook>
</file>

<file path=xl/sharedStrings.xml><?xml version="1.0" encoding="utf-8"?>
<sst xmlns="http://schemas.openxmlformats.org/spreadsheetml/2006/main" count="2021" uniqueCount="1376">
  <si>
    <t>APROPIACION DISPONIBLE</t>
  </si>
  <si>
    <t>SALDO POR</t>
  </si>
  <si>
    <t>GIRAR</t>
  </si>
  <si>
    <t xml:space="preserve">CODIGO </t>
  </si>
  <si>
    <t>OBJETO</t>
  </si>
  <si>
    <t>4 = (1+2-3)</t>
  </si>
  <si>
    <t>SALDO POR GIRAR</t>
  </si>
  <si>
    <t>FECHA</t>
  </si>
  <si>
    <t>GIROS</t>
  </si>
  <si>
    <t>SUSPENSION</t>
  </si>
  <si>
    <t>VALOR</t>
  </si>
  <si>
    <t>CONTRATISTA</t>
  </si>
  <si>
    <t>8 = (4-5-7)</t>
  </si>
  <si>
    <t>REGISTRO</t>
  </si>
  <si>
    <t>CDP</t>
  </si>
  <si>
    <t>TOTAL GIROS</t>
  </si>
  <si>
    <t xml:space="preserve">COMPROMISO </t>
  </si>
  <si>
    <t>TIPO Y No.</t>
  </si>
  <si>
    <t>COMPROMISOS</t>
  </si>
  <si>
    <t>CDP POR COMPROMETER</t>
  </si>
  <si>
    <t>No. C.D.P.</t>
  </si>
  <si>
    <t>6 = (5 / 4)</t>
  </si>
  <si>
    <t>TOTAL</t>
  </si>
  <si>
    <t>MODIFICACION</t>
  </si>
  <si>
    <t>TOTAL ENTIDAD</t>
  </si>
  <si>
    <t>% EJECUCION</t>
  </si>
  <si>
    <t>No.</t>
  </si>
  <si>
    <t>TOTAL INVERSION</t>
  </si>
  <si>
    <t>OBSERVACIONES</t>
  </si>
  <si>
    <t>APROPIACION INICIAL</t>
  </si>
  <si>
    <t>SALDO DISPONIBLE</t>
  </si>
  <si>
    <t>% GIROS</t>
  </si>
  <si>
    <t>EJECUCION DETALLADA DE UN PROYECTO DE INVERSION</t>
  </si>
  <si>
    <t>10 = (9 / 4)</t>
  </si>
  <si>
    <t>11 = (5 - 9)</t>
  </si>
  <si>
    <t>SOLICITANTE</t>
  </si>
  <si>
    <t>PASIVOS EXIGIBLES</t>
  </si>
  <si>
    <t xml:space="preserve">PROYECTO  </t>
  </si>
  <si>
    <t>Promoción, protección y garantía de derechos humanos</t>
  </si>
  <si>
    <t>1131-152</t>
  </si>
  <si>
    <t>Construcción de una Bogotá que vive los Derechos Humanos</t>
  </si>
  <si>
    <t>1128-185</t>
  </si>
  <si>
    <t>Fortalecimiento de la capacidad institucional</t>
  </si>
  <si>
    <t>Fortalecimiento a la gestión pública efectiva y eficiente</t>
  </si>
  <si>
    <t>1120-192</t>
  </si>
  <si>
    <t>Implementación del modelo de gestión de tecnología de la información para el fortalecimiento institucional</t>
  </si>
  <si>
    <t>Fortalecimiento institucional a través del uso de TIC</t>
  </si>
  <si>
    <t>1094-196</t>
  </si>
  <si>
    <t>Fortalecimiento de la capacidad institucional de las Alcaldías Locales</t>
  </si>
  <si>
    <t>Fortalecimiento local, gobernabilidad, gobernanza y participación ciudadana</t>
  </si>
  <si>
    <t>1129-194</t>
  </si>
  <si>
    <t>Fortalecimiento de las relaciones estratégicas del Distrito Capital con actores políticos y sociales</t>
  </si>
  <si>
    <t>Agenciamiento político</t>
  </si>
  <si>
    <t>3-3-4</t>
  </si>
  <si>
    <t>DEPENDENCIA</t>
  </si>
  <si>
    <t>1131 - 152</t>
  </si>
  <si>
    <t>1128 - 185</t>
  </si>
  <si>
    <t>1120 - 192</t>
  </si>
  <si>
    <t>1094 - 196</t>
  </si>
  <si>
    <t>1129 -194</t>
  </si>
  <si>
    <t>TOTAL "BOGOTÁ MEJOR PARA TODOS"</t>
  </si>
  <si>
    <t>TOTAL INVERSIÓN DIRECTA</t>
  </si>
  <si>
    <t>SUBSECRETARÍA</t>
  </si>
  <si>
    <t>PASIVOS EXIGIBLES (INVERSION)</t>
  </si>
  <si>
    <t>GASTOS GENERALES</t>
  </si>
  <si>
    <t>SERVICIOS PERSONALES</t>
  </si>
  <si>
    <t>NOMINA</t>
  </si>
  <si>
    <t>HONORARIOS</t>
  </si>
  <si>
    <t>REMUNERACION SERVICIOS TECNICOS</t>
  </si>
  <si>
    <t>APORTES PATRONALES</t>
  </si>
  <si>
    <t>TOTAL FUNCIONAMIENTO</t>
  </si>
  <si>
    <t>Subsecretaría para la Gobernabilidad y la Garantía de Derechos</t>
  </si>
  <si>
    <t>Subsecretaría de  Gestión Institucional</t>
  </si>
  <si>
    <t>Subsecretaría de Gestión Local</t>
  </si>
  <si>
    <t>Subsecretaría de Gestión Institucional</t>
  </si>
  <si>
    <t>Director de Relaciones Políticas</t>
  </si>
  <si>
    <t>C.P.S 33</t>
  </si>
  <si>
    <t>C.P.S 35</t>
  </si>
  <si>
    <t>C.P.S. 52</t>
  </si>
  <si>
    <t>C.P.S 148</t>
  </si>
  <si>
    <t>C.P.S. 161</t>
  </si>
  <si>
    <t>C.P.S 203</t>
  </si>
  <si>
    <t>C.P.S 60</t>
  </si>
  <si>
    <t>C.P.S 156</t>
  </si>
  <si>
    <t>C.P.S 165</t>
  </si>
  <si>
    <t>C.P.S 158</t>
  </si>
  <si>
    <t>C.P.S 166</t>
  </si>
  <si>
    <t>C.P.S 176</t>
  </si>
  <si>
    <t>FACTURAS 4936153430</t>
  </si>
  <si>
    <t>FACTURAS 4949671049</t>
  </si>
  <si>
    <t>FACTURAS 4939638580</t>
  </si>
  <si>
    <t>FACTURAS 2530071681</t>
  </si>
  <si>
    <t>C.P.S 152</t>
  </si>
  <si>
    <t>C.P.S 181</t>
  </si>
  <si>
    <t>C.P.S 186</t>
  </si>
  <si>
    <t>C.P.S 188</t>
  </si>
  <si>
    <t>C.P.S 191</t>
  </si>
  <si>
    <t>C.P.S 190</t>
  </si>
  <si>
    <t>C.P.S 187</t>
  </si>
  <si>
    <t>C.P.S 173</t>
  </si>
  <si>
    <t>C.P.S 164</t>
  </si>
  <si>
    <t>C.P.S 193</t>
  </si>
  <si>
    <t>C.P.S 198</t>
  </si>
  <si>
    <t>C.P.S 205</t>
  </si>
  <si>
    <t>C.P.S 206</t>
  </si>
  <si>
    <t>FACTURAS 9268937613</t>
  </si>
  <si>
    <t>C.P.S 197</t>
  </si>
  <si>
    <t>C.P.S 202</t>
  </si>
  <si>
    <t>C.P.S 209</t>
  </si>
  <si>
    <t>C.P.S 212</t>
  </si>
  <si>
    <t>C.P.S 216</t>
  </si>
  <si>
    <t>C.P.S 167</t>
  </si>
  <si>
    <t>C.P.S 218</t>
  </si>
  <si>
    <t>C.P.S 208</t>
  </si>
  <si>
    <t>C.P.S 210</t>
  </si>
  <si>
    <t>C.P.S 207</t>
  </si>
  <si>
    <t>Yira Alexandra Morante Gomez</t>
  </si>
  <si>
    <t>Julian Alberto Vasquez Grajales</t>
  </si>
  <si>
    <t>Maria Del Rosario Perea Garces</t>
  </si>
  <si>
    <t>Erickc David Ruiz Acosta</t>
  </si>
  <si>
    <t>Yina Natalia Poveda Rodriguez</t>
  </si>
  <si>
    <t>Sandra Lucia Rojas Garzon</t>
  </si>
  <si>
    <t>Ana Gabriela Mojica Londoño</t>
  </si>
  <si>
    <t>Edwin  Caicedo Marinez</t>
  </si>
  <si>
    <t>Codensa S. A. Esp</t>
  </si>
  <si>
    <t>Empresa De Acueducto Alcantarillado Y Aseo De Bogota Esp</t>
  </si>
  <si>
    <t>Laura  Gomez Cruz</t>
  </si>
  <si>
    <t>Angela Patricia Cruz Vargas</t>
  </si>
  <si>
    <t>Victor Alfonso Angarita</t>
  </si>
  <si>
    <t>Diana Carolina Rua Rangel</t>
  </si>
  <si>
    <t>Bethsy  Hinestroza Mosquera</t>
  </si>
  <si>
    <t>Carlos Ariel Valencia Mosquera</t>
  </si>
  <si>
    <t>Jorge Enrique Grosso Perez</t>
  </si>
  <si>
    <t>Maria Angelica Ramirez Celis</t>
  </si>
  <si>
    <t>Luz Amanda Guzman Mojica</t>
  </si>
  <si>
    <t>Sandra Heleanne Riascos Rivas</t>
  </si>
  <si>
    <t>Maria Camila Parra Patiño</t>
  </si>
  <si>
    <t>Carlos Yesid Gordillo Pitre</t>
  </si>
  <si>
    <t>Blanca Yaneth Uribe Neuta</t>
  </si>
  <si>
    <t>Vicky Johanna Cogua Nova</t>
  </si>
  <si>
    <t>Bernardo Alfredo Prieto Ruiz</t>
  </si>
  <si>
    <t>Julieth Paola Mateus Mendoza</t>
  </si>
  <si>
    <t>Yhaser Sadat Yurgaqui Posso</t>
  </si>
  <si>
    <t>Marcus Antony Hooker Martinez</t>
  </si>
  <si>
    <t>Lorena Piedad Campos Cuesta</t>
  </si>
  <si>
    <t>Melissa Maria Moore Diaz</t>
  </si>
  <si>
    <t>Alina Santos Aragon Pinedo</t>
  </si>
  <si>
    <t>Yury Marcela Tapiero Garcia</t>
  </si>
  <si>
    <t>Maria Ruviela Aguirre Cifuentes</t>
  </si>
  <si>
    <t>Maria Fernanda Torres Arevalo</t>
  </si>
  <si>
    <t>C.P.S 7</t>
  </si>
  <si>
    <t>C.P.S 9</t>
  </si>
  <si>
    <t>C.P.S 11</t>
  </si>
  <si>
    <t>C.P.S 5</t>
  </si>
  <si>
    <t>C.P.S 6</t>
  </si>
  <si>
    <t>C.P.S 12</t>
  </si>
  <si>
    <t>C.P.S 2</t>
  </si>
  <si>
    <t>C.P.S 13</t>
  </si>
  <si>
    <t>C.P.S 16</t>
  </si>
  <si>
    <t>C.P.S 3</t>
  </si>
  <si>
    <t>C.P.S 17</t>
  </si>
  <si>
    <t>C.P.S 18</t>
  </si>
  <si>
    <t>C.P.S 28</t>
  </si>
  <si>
    <t>C.P.S 32</t>
  </si>
  <si>
    <t>C.P.S 23</t>
  </si>
  <si>
    <t>C.P.S 31</t>
  </si>
  <si>
    <t>C.P.S 55</t>
  </si>
  <si>
    <t>C.P.S 54</t>
  </si>
  <si>
    <t>C.P.S 61</t>
  </si>
  <si>
    <t>C.P.S 56</t>
  </si>
  <si>
    <t>C.P.S 27</t>
  </si>
  <si>
    <t>C.P.S 67</t>
  </si>
  <si>
    <t>C.P.S 8</t>
  </si>
  <si>
    <t>C.P.S 30</t>
  </si>
  <si>
    <t>C.P.S 53</t>
  </si>
  <si>
    <t>C.P.S 66</t>
  </si>
  <si>
    <t>C.P.S 75</t>
  </si>
  <si>
    <t>C.P.S 72</t>
  </si>
  <si>
    <t>C.P.S 79</t>
  </si>
  <si>
    <t>C.P.S 68</t>
  </si>
  <si>
    <t>C.P.S 76</t>
  </si>
  <si>
    <t>C.P.S 38</t>
  </si>
  <si>
    <t>C.P.S 40</t>
  </si>
  <si>
    <t>C.P.S 25</t>
  </si>
  <si>
    <t>C.P.S 89</t>
  </si>
  <si>
    <t>C.P.S 94</t>
  </si>
  <si>
    <t>C.P.S 99</t>
  </si>
  <si>
    <t>C.P.S 34</t>
  </si>
  <si>
    <t>C.P.S 41</t>
  </si>
  <si>
    <t>C.P.S 42</t>
  </si>
  <si>
    <t>C.P.S 43</t>
  </si>
  <si>
    <t>C.P.S 69</t>
  </si>
  <si>
    <t>C.P.S 107</t>
  </si>
  <si>
    <t>C.P.S 24</t>
  </si>
  <si>
    <t>C.P.S 29</t>
  </si>
  <si>
    <t>C.P.S 82</t>
  </si>
  <si>
    <t>C.P.S 83</t>
  </si>
  <si>
    <t>C.P.S 113</t>
  </si>
  <si>
    <t>C.P.S 36</t>
  </si>
  <si>
    <t>C.P.S 115</t>
  </si>
  <si>
    <t>C.P.S 37</t>
  </si>
  <si>
    <t>C.P.S 39</t>
  </si>
  <si>
    <t>C.P.S 85</t>
  </si>
  <si>
    <t>C.P.S 98</t>
  </si>
  <si>
    <t>C.P.S 117</t>
  </si>
  <si>
    <t>C.P.S 118</t>
  </si>
  <si>
    <t>C.P.S 91</t>
  </si>
  <si>
    <t>C.P.S 84</t>
  </si>
  <si>
    <t>C.P.S 109</t>
  </si>
  <si>
    <t>C.P.S 122</t>
  </si>
  <si>
    <t>C.P.S 106</t>
  </si>
  <si>
    <t>C.P.S 121</t>
  </si>
  <si>
    <t>C.P.S 123</t>
  </si>
  <si>
    <t>C.P.S 128</t>
  </si>
  <si>
    <t>C.P.S 130</t>
  </si>
  <si>
    <t>C.P.S 114</t>
  </si>
  <si>
    <t>C.P.S 44</t>
  </si>
  <si>
    <t>C.P.S 132</t>
  </si>
  <si>
    <t>C.P.S 133</t>
  </si>
  <si>
    <t>C.P.S 135</t>
  </si>
  <si>
    <t>C.P.S 140</t>
  </si>
  <si>
    <t>C.P.S 141</t>
  </si>
  <si>
    <t>C.P.S 150</t>
  </si>
  <si>
    <t>C.P.S 74</t>
  </si>
  <si>
    <t>C.P.S 102</t>
  </si>
  <si>
    <t>C.P.S 147</t>
  </si>
  <si>
    <t>C.P.S 151</t>
  </si>
  <si>
    <t>C.P.S 153</t>
  </si>
  <si>
    <t>C.P.S 101</t>
  </si>
  <si>
    <t>C.P.S 136</t>
  </si>
  <si>
    <t>C.P.S 163</t>
  </si>
  <si>
    <t>C.P.S 170</t>
  </si>
  <si>
    <t>C.P.S 180</t>
  </si>
  <si>
    <t>C.P.S 142</t>
  </si>
  <si>
    <t>C.P.S 169</t>
  </si>
  <si>
    <t>C.P.S 146</t>
  </si>
  <si>
    <t>Lizeth Jahira Gonzalez Vargas</t>
  </si>
  <si>
    <t>Ruby Lorena Cruz Cruz</t>
  </si>
  <si>
    <t>Lilyam Beatriz Rodriguez Alvarez</t>
  </si>
  <si>
    <t>Juan Carlos Agreda Botina</t>
  </si>
  <si>
    <t>Paola  Ospina Castañeda</t>
  </si>
  <si>
    <t>Jose Gregorio Rey Amador</t>
  </si>
  <si>
    <t>Wilmar Jose Valencia Suarez</t>
  </si>
  <si>
    <t>Anderson Albey Acosta Torres</t>
  </si>
  <si>
    <t>Juan Camilo Ramirez Jaramillo</t>
  </si>
  <si>
    <t>Edna Rocio Mora Rojas</t>
  </si>
  <si>
    <t>Victor Alfonso Garrido Velilla</t>
  </si>
  <si>
    <t>Maria Fernanda Camargo Jimenez</t>
  </si>
  <si>
    <t>Gheiner Saul Cardenas Manzanares</t>
  </si>
  <si>
    <t>Duglas  Moreno Cardona</t>
  </si>
  <si>
    <t>Yeny  Yañez Bolivar</t>
  </si>
  <si>
    <t>Yaira Milena Quintero Caucali</t>
  </si>
  <si>
    <t>Nancy Magaly Guerrero Gutierrez</t>
  </si>
  <si>
    <t>Jose Carlos Chaparro Firacative</t>
  </si>
  <si>
    <t>Daniela  Pachon Laverde</t>
  </si>
  <si>
    <t>Hector Julio Sichaca Castelblanco</t>
  </si>
  <si>
    <t>Nancy Paola Bolivar Cuchia</t>
  </si>
  <si>
    <t>Juan Carlos Rodriguez Guzman</t>
  </si>
  <si>
    <t>Eydi Viviana Ramirez Gomez</t>
  </si>
  <si>
    <t>Sebastian  Bello Alfaro</t>
  </si>
  <si>
    <t>Anjulibed  Gonzalez Ariza</t>
  </si>
  <si>
    <t>Cesar Fabian Ortiz Fonseca</t>
  </si>
  <si>
    <t>Joaquin Alvaro Florez Bernal</t>
  </si>
  <si>
    <t>Cristian David Pardo Martinez</t>
  </si>
  <si>
    <t>Franci Nathaly Diaz Soto</t>
  </si>
  <si>
    <t>Luis Eduardo Gomez Narvaez</t>
  </si>
  <si>
    <t>Miguel  Agudelo</t>
  </si>
  <si>
    <t>Magda Bolena Rojas Ballesteros</t>
  </si>
  <si>
    <t>Andres Felipe Lopez Reyes</t>
  </si>
  <si>
    <t>Alejandro Zapata Villalobos</t>
  </si>
  <si>
    <t>Johanna Marcela Rodriguez Ruiz</t>
  </si>
  <si>
    <t>Maritza Milena Noguera Simijaca</t>
  </si>
  <si>
    <t>Daniel Alejandro Rubiano Sosa</t>
  </si>
  <si>
    <t>Sandy Lorena Calderon Martinez</t>
  </si>
  <si>
    <t>Astrid Dalila Camargo Vargas</t>
  </si>
  <si>
    <t>Miguel Angel Vargas Medina</t>
  </si>
  <si>
    <t>Ivan Andres Fonseca Peña</t>
  </si>
  <si>
    <t>Jenny Carolina Herrera Cagua</t>
  </si>
  <si>
    <t>Hugo Alberto Zamora Contreras</t>
  </si>
  <si>
    <t>Astrid Lorena Castañeda Peña</t>
  </si>
  <si>
    <t>Hernan David Cervera Pabon</t>
  </si>
  <si>
    <t>Edison Guiovanni Clavijo Martinez</t>
  </si>
  <si>
    <t>Sandra Patricia Espitia Garcia</t>
  </si>
  <si>
    <t>Marco Andrei Guacaneme Boada</t>
  </si>
  <si>
    <t>Mauricio Antonio Pava Linares</t>
  </si>
  <si>
    <t>Juan Sebastian Jimenez Castro</t>
  </si>
  <si>
    <t>Juan Pablo Escobar Roa</t>
  </si>
  <si>
    <t>Claudia Viviana Villalobos Fagua</t>
  </si>
  <si>
    <t>Mariela  Guzman Huertas</t>
  </si>
  <si>
    <t>Jeisson Ferney Zubieta Diaz</t>
  </si>
  <si>
    <t>Miriam  Lizarazo Arocha</t>
  </si>
  <si>
    <t>Daniela  Rodriguez Mejia</t>
  </si>
  <si>
    <t>Angie Johanna Granada Castro</t>
  </si>
  <si>
    <t>Catherine  Alvarez Escovar</t>
  </si>
  <si>
    <t>Carlos Alberto Lopez Rodriguez</t>
  </si>
  <si>
    <t>Natali  Mossos Reyes</t>
  </si>
  <si>
    <t>Loren Liliana Chaves Santos</t>
  </si>
  <si>
    <t>Lina Marcela Hernandez Valencia</t>
  </si>
  <si>
    <t>Melissa  Ocampo Cardona</t>
  </si>
  <si>
    <t>Linda Lorena Sarmiento Lopez</t>
  </si>
  <si>
    <t>Alejandra Patricia Serrano Guzman</t>
  </si>
  <si>
    <t>Juan Carlos Callejas Gomez</t>
  </si>
  <si>
    <t>Juan Guillermo Herrera Luna</t>
  </si>
  <si>
    <t>Laureano Jose Cerro Turrizo</t>
  </si>
  <si>
    <t>Santiago Rafael Poveda Quintero</t>
  </si>
  <si>
    <t>Liliana Paola Perea Cristancho</t>
  </si>
  <si>
    <t>Nancy Jeanet Cardenas Leon</t>
  </si>
  <si>
    <t>Sandra Liliana Osorio Barreto</t>
  </si>
  <si>
    <t>Daissy Tatiana Santos Yate</t>
  </si>
  <si>
    <t>Maite Daniela Duque Arciniegas</t>
  </si>
  <si>
    <t>German Andres Caro Lagos</t>
  </si>
  <si>
    <t>Juan Pablo Linares Vargas</t>
  </si>
  <si>
    <t>Augusto Cesar Moscarella Riascos</t>
  </si>
  <si>
    <t>Guiomar Luzette Oliveros Rengifo</t>
  </si>
  <si>
    <t>Yenny Andrea Penagos Cely</t>
  </si>
  <si>
    <t>Nelcy Aleyda Mesa Albarracin</t>
  </si>
  <si>
    <t>David Arturo Parra Villate</t>
  </si>
  <si>
    <t>Diego Mauricio Rey Jimenez</t>
  </si>
  <si>
    <t>Angela Viviana Castillo Alarcon</t>
  </si>
  <si>
    <t>Omar Arturo Calderon Zaque</t>
  </si>
  <si>
    <t>Oswaldo Hernan Suarez Sanchez</t>
  </si>
  <si>
    <t>Ariel Ramiro Polania Medina</t>
  </si>
  <si>
    <t>Lady Johana Arevalo Niampira</t>
  </si>
  <si>
    <t>Jose Ernesto Ariza Fernandez</t>
  </si>
  <si>
    <t>Nancy Beatriz Montañez Gomez</t>
  </si>
  <si>
    <t>C.P.S 145</t>
  </si>
  <si>
    <t>Juan Carlos Riveros Morales</t>
  </si>
  <si>
    <t>Nex Computer Sas</t>
  </si>
  <si>
    <t>Enrique  Calderon Pava</t>
  </si>
  <si>
    <t>Isis Catalina Bernal Cepeda</t>
  </si>
  <si>
    <t>Mary Luz Rodriguez Calderon</t>
  </si>
  <si>
    <t>Sandra Mary Pereira Lizcano</t>
  </si>
  <si>
    <t>Jairo Hernando Puentes Fernandez</t>
  </si>
  <si>
    <t>C.P.S 103</t>
  </si>
  <si>
    <t>C. CV 592</t>
  </si>
  <si>
    <t>C.P.S 174</t>
  </si>
  <si>
    <t>C.P.S 171</t>
  </si>
  <si>
    <t>C.P.S 178</t>
  </si>
  <si>
    <t>C.P.S 192</t>
  </si>
  <si>
    <t>C.P.S 179</t>
  </si>
  <si>
    <t>C. CV 585</t>
  </si>
  <si>
    <t>C.P.S 10</t>
  </si>
  <si>
    <t>C.P.S 15</t>
  </si>
  <si>
    <t>C.P.S 1</t>
  </si>
  <si>
    <t>C.P.S 14</t>
  </si>
  <si>
    <t>C.P.S 26</t>
  </si>
  <si>
    <t>C.P.S 21</t>
  </si>
  <si>
    <t>C.P.S 49</t>
  </si>
  <si>
    <t>C.P.S 50</t>
  </si>
  <si>
    <t>C.P.S 58</t>
  </si>
  <si>
    <t>C.P.S 57</t>
  </si>
  <si>
    <t>C.P.S 48</t>
  </si>
  <si>
    <t>C.P.S 78</t>
  </si>
  <si>
    <t>C.P.S 81</t>
  </si>
  <si>
    <t>C.P.S 87</t>
  </si>
  <si>
    <t>C.P.S 51</t>
  </si>
  <si>
    <t>C.P.S 88</t>
  </si>
  <si>
    <t>C.P.S 86</t>
  </si>
  <si>
    <t>C.P.S 92</t>
  </si>
  <si>
    <t>C.P.S 45</t>
  </si>
  <si>
    <t>C.P.S 100</t>
  </si>
  <si>
    <t>C.P.S 112</t>
  </si>
  <si>
    <t>C.P.S 46</t>
  </si>
  <si>
    <t>C.P.S 120</t>
  </si>
  <si>
    <t>C.P.S 111</t>
  </si>
  <si>
    <t>C.P.S 131</t>
  </si>
  <si>
    <t>C.P.S 22</t>
  </si>
  <si>
    <t>C.P.S 137</t>
  </si>
  <si>
    <t>C.P.S 155</t>
  </si>
  <si>
    <t>C.P.S 159</t>
  </si>
  <si>
    <t>C.P.S 80</t>
  </si>
  <si>
    <t>C.P.S 144</t>
  </si>
  <si>
    <t>C.P.S 139</t>
  </si>
  <si>
    <t>C.P.S 162</t>
  </si>
  <si>
    <t>C.P.S 177</t>
  </si>
  <si>
    <t>C.P.S 185</t>
  </si>
  <si>
    <t>C.P.S 154</t>
  </si>
  <si>
    <t>C.P.S 157</t>
  </si>
  <si>
    <t>C.P.S 138</t>
  </si>
  <si>
    <t>C.P.S 168</t>
  </si>
  <si>
    <t>C.P.S 204</t>
  </si>
  <si>
    <t>C.P.S 219</t>
  </si>
  <si>
    <t>C.P.S 220</t>
  </si>
  <si>
    <t>Juan Sabastian Castro Gaona</t>
  </si>
  <si>
    <t>Carlos Alberto Osorio Cifuentes</t>
  </si>
  <si>
    <t>Ruben Dario Carrillo Caicedo</t>
  </si>
  <si>
    <t>Javier  Prieto Tristancho</t>
  </si>
  <si>
    <t>Jorge German Estacio Rodriguez</t>
  </si>
  <si>
    <t>Maria Fernanda Hurtado Caycedo</t>
  </si>
  <si>
    <t>Angelica Maria Segura Bonell</t>
  </si>
  <si>
    <t>Manuel Jose Medina Mendoza</t>
  </si>
  <si>
    <t>Mauricio Ortiz Coronado</t>
  </si>
  <si>
    <t>Daniela De Los Angeles Vargas Cano</t>
  </si>
  <si>
    <t>Jeison Andres Plazas Romero</t>
  </si>
  <si>
    <t>Fabian Leonardo Luna Filizzola</t>
  </si>
  <si>
    <t>Lester Eduardo Tamayo Lopez</t>
  </si>
  <si>
    <t>Lisseth Maria Ibañez Rolong</t>
  </si>
  <si>
    <t>Rubby Esperanza Vasquez Herrera</t>
  </si>
  <si>
    <t>Luisa Fernanda Tanco Cruz</t>
  </si>
  <si>
    <t>Diana Maritza Quitian Cubides</t>
  </si>
  <si>
    <t>Carlos Arturo Lopez Ospina</t>
  </si>
  <si>
    <t>Camilo Alfredo D Costa Rodriguez</t>
  </si>
  <si>
    <t>Lina Maria Echeverri Lombana</t>
  </si>
  <si>
    <t>Jacqueline  Friede Villaroel</t>
  </si>
  <si>
    <t>Angelica Maria Ballesteros Saray</t>
  </si>
  <si>
    <t>Diego Edinson Roldan Solano</t>
  </si>
  <si>
    <t>Juan Pablo Celis Duarte</t>
  </si>
  <si>
    <t>Adriana  Conti Diaz</t>
  </si>
  <si>
    <t>John Fredy Silva Tenorio</t>
  </si>
  <si>
    <t>Tatiana Gisela Lopez Ospina</t>
  </si>
  <si>
    <t>Nathali  Rodriguez Orduz</t>
  </si>
  <si>
    <t>Leydy Lucia Largo Alvarado</t>
  </si>
  <si>
    <t>Yuliana  Molano Franco</t>
  </si>
  <si>
    <t>Alfonso  Moreno Buitrago</t>
  </si>
  <si>
    <t>Nashly  Peinado Malagon</t>
  </si>
  <si>
    <t>Jenny Mireya Chaparro Ortiz</t>
  </si>
  <si>
    <t>Valeria  Muñeton Tamayo</t>
  </si>
  <si>
    <t>Angie Stefann Perez Barbosa</t>
  </si>
  <si>
    <t>Maria Beatriz Alvarez Guerrero</t>
  </si>
  <si>
    <t>Alisson Daniela Caicedo Serna</t>
  </si>
  <si>
    <t>Andres Felipe Castellanos Mosquera</t>
  </si>
  <si>
    <t>Nancy  Acosta Torres</t>
  </si>
  <si>
    <t>Diana Paola Matiz Castillo</t>
  </si>
  <si>
    <t>Javier Alejandro Zuñiga Rojas</t>
  </si>
  <si>
    <t>Gloria Alejandra Castañeda Alvarez</t>
  </si>
  <si>
    <t>Sebastian  Osorio Jimenez</t>
  </si>
  <si>
    <t>C.P.S 4</t>
  </si>
  <si>
    <t>C.P.S 20</t>
  </si>
  <si>
    <t>C.P.S 59</t>
  </si>
  <si>
    <t>Andres Camilo Reynosa Carrero</t>
  </si>
  <si>
    <t>Oscar David Pulecio Diaz</t>
  </si>
  <si>
    <t>Veronica Maria Gutierrez Ustariz</t>
  </si>
  <si>
    <t>RESUMEN EJECUCION DE GASTOS DE INVERSION - VIGENCIA 2018</t>
  </si>
  <si>
    <t>Subsecretaria para la gobernabilidad y Garantía de Derechos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</si>
  <si>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</si>
  <si>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C.P.S 183</t>
  </si>
  <si>
    <t>C.P.S 194</t>
  </si>
  <si>
    <t>C.P.S 184</t>
  </si>
  <si>
    <t>C.P.S 214</t>
  </si>
  <si>
    <t>Maria Carmenza Ussa Tunubala</t>
  </si>
  <si>
    <t>Laura Alejandra Samaca Caro</t>
  </si>
  <si>
    <t>Jose Virgilio Mena Mena</t>
  </si>
  <si>
    <t>Nidia Patricia Varela Arismendy</t>
  </si>
  <si>
    <t>Saldo</t>
  </si>
  <si>
    <t>C.P.S 217</t>
  </si>
  <si>
    <t>C.P.S 195</t>
  </si>
  <si>
    <t>Mabel Rocio Bravo Leon</t>
  </si>
  <si>
    <t>Javier  Bautista Perdomo</t>
  </si>
  <si>
    <t>Prestar los servicios profesionales para la implementación, acompañamiento y seguimiento de las políticas, planes y proyectos formulados por la administración distrital para el fortalecimiento de la capacidad institucional de  las alcaldías locales</t>
  </si>
  <si>
    <t>C.P.S 2015</t>
  </si>
  <si>
    <t>Andrea Marcela Rodriguez Arango</t>
  </si>
  <si>
    <t>Prestar los servicios de apoyo a la gestión en la dirección jurídica en los diferentes trámites administrativos y de gestión que se requieran en el grupo de tutelas.</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</si>
  <si>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</si>
  <si>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como abogado (a) en la dirección jurídica de la secretaría distrital de gobierno, para atender lo correspondiente al requerimiento, intervención y cumplimiento de las acciones de grupo y acciones populares.</t>
  </si>
  <si>
    <t>Prestar los servicios profesionales especializados en la subsecretaria de gestion institucional en las tematicas lideradas por la dependencia, tendientes al fortalecimiento de la capacidad institucional y resultados de gestion</t>
  </si>
  <si>
    <t>Prestar servicios profesionales en la subsecretaria de gestion institucional para el seguimiento al modelo integral de planeacion y gestion institucional y sectorial</t>
  </si>
  <si>
    <t>Prestar los servicios profesionales para apoyar la gestion contractual que adelante la entidad</t>
  </si>
  <si>
    <t>Prestar servicios de apoyo a la gestion en la subsecretaria de gestion institucional para el seguimiento al modelo integral de planeacion y gestion institucional y sectorial</t>
  </si>
  <si>
    <t>Prestar los servicios profesionales al despacho de la secretaria distrital de gobierno en seguimiento de las relaciones con las corporaciones administrativas distritales y demas actores</t>
  </si>
  <si>
    <t>Prestar servicios profesionales especializados en la subsecretaria de gestion institucional para el seguimiento al modelo integral de planeacion y gestion institucional y sectorial</t>
  </si>
  <si>
    <t>Prestar los servicios profesionales especializados al despacho de la secretaria distrital de gobierno en seguimiento de las relaciones interinstitucionales que se desarrollen con actores sociales y comunales,  dentro del marco del modelo integral de planeacion y gestion institucional</t>
  </si>
  <si>
    <t>Asesorar y asistir al secretario de gobierno en la coordinacion de su gestion frente a entidades y organismos de orden distrital , territorial, nacional e internacional</t>
  </si>
  <si>
    <t>Prestar los servicios profesionales a la direccion de gestion del talento humano con el fin de brindar apoyo juridico  en los procesos a cargo  de la direccion</t>
  </si>
  <si>
    <t>Prestar los servicios profesionales a la direccion de gestion del talento humano con el fin de brindar apoyo juridico en los procesos a cargo de la direccion</t>
  </si>
  <si>
    <t>Prestar los servicios profesionales a la dirección de contratación en las diferentes etapas de los procesos contractuales que adelante la secretaria distrital de gobierno para el cumplimiento de su misión</t>
  </si>
  <si>
    <t>Prestar los servicios de apoyo a la gestión y seguimiento en los diferentes trámites administrativos que requiera la dirección de contratación de la secretaría distrital de gobierno</t>
  </si>
  <si>
    <t>Prestar los servicios profesionales en la proyeccion, seguimiento y ejecucion de los procesos, procedimientos y actividades propias de la direccion financiera</t>
  </si>
  <si>
    <t>Prestar servicios profesionales en la proyección, seguimiento y ejecución de los procesos, procedimientos y actividades propias de la dirección financiera</t>
  </si>
  <si>
    <t>Prestar los servicios profesionales en la direccion de gestion  del talento humano para apoyar la elaboracion  y liquidacion de la nomina de la secretaria distrital de gobierno</t>
  </si>
  <si>
    <t>Prestar los servicios profesionales a la direccion de gestion del talento humano en los temas relacionados con los procesos de seguridad y salud en el trabajo</t>
  </si>
  <si>
    <t>Prestar los servicios profesionales en la direccion juridica de la secretaria distrital de gobierno, para apoyar actividades relacionadas con el sistema integrado de gestion, cobro persuasivo, prestamo del uso de plaza de bolivar y permiso unificado para filmaciones audiovisuales pufa.</t>
  </si>
  <si>
    <t>Prestar servicios profesionales en la proyeccion, seguimiento y ejecucion de los procesos, procedimientos y actividades propias de la direccion financiera</t>
  </si>
  <si>
    <t>Prestar servicios profesionales en aspectos juridicos y normativos que requiere la subsecretaria de gestion institucional dentro del marco de implementacion del modelo integral de planeacion y gestion institucional y sectorial</t>
  </si>
  <si>
    <t>Prestar servicios de apoyo a la gestion a la subsecretaria de gestion institucional en los puntos de atencion a la ciudadania de la secretaria distrital de gobierno para la implementacion de la politica publica distrital de atencion a la ciudadania</t>
  </si>
  <si>
    <t>Prestar servicios de apoyo a la gestion a la subsecretaria de gestion institucional en los puntos de atenciona la ciudadania de la secretaria distrital de gobierno para la implementacion de la politica publica distrital de atencion a la ciudadania</t>
  </si>
  <si>
    <t>Prestar los servicios profesionales a la dirección administrativa de la secretaria distrital de gobierno en los asuntos jurídicos y legales que requieran los procesos misionales y administrativos que se adelantan en la dirección</t>
  </si>
  <si>
    <t>Prestar servicios profesionales en la subsecretaria de gestion institucional para apoyar la estructuracion de lineamientos necesarios para la articulacion de buenas practicas de gestion y buen gobierno en la entidad</t>
  </si>
  <si>
    <t>Prestar los servicios profesionales como abogado (a) en la dirección jurídica de la secretaría distrital de gobierno, para representar judicial y extrajudicialmente a la entidad y sus representadas, en los procesos que le sean asignados, así como en las demás actuaciones administrativas que se requieran.</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</si>
  <si>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</si>
  <si>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Prestar los servicios profesionales en la oficina asesora de planeación en el acompañamiento técnico en la implementación de los lineamiento y herramientas que soportan las fases de las políticas públicas y de los proyectos de inversión que es responsable la secretaría distrital de gobierno.</t>
  </si>
  <si>
    <t>Prestar los servicios profesionales a la dirección administrativa de la secretaría distrital de gobierno en el diagnóstico,  apoyo técnico y administrativo en lo relacionado al mantenimiento y buen funcionamiento de la infraestructura de los predios de propiedad de la entidad.</t>
  </si>
  <si>
    <t>Prestar los servicios profesionales como abogada a la direccion juridica de la secretaria distrital de gobierno y sus representadas, para representar judicial y extrajudicialmente a la entidad en los procesos que sean asignados, asi como en las demas actuaciones administrativas que se requieran</t>
  </si>
  <si>
    <t>Prestar servicios de apoyo a la gestion a la subsecretaria  de gestion institucional en los puntos de atencion a la ciudadania de la secretaria distrital de gobierno para la implementacion de la politica publica de atencion a la ciudadania</t>
  </si>
  <si>
    <t>Prestar servicios de apoyo a la gestion a la  subsecretaria de gestion institucional en los puntos de atencion a la ciudadania de la secretaria distrital de gobierno para la implementacion de la politica publica distrital de atencion a la ciudadania</t>
  </si>
  <si>
    <t>Prestar los servicios profesionales en la oficina asesora de planeación, como apoyo en la implementación del modelo integrado de planeación y gestión institucional, en cumplimiento de las responsabilidades asignadas en el plan de trabajo correspondiente con enfasis en las dimensiones de evaluación y resultados y control interno, y sus correspondientes políticas de gestión y desempeño institucional</t>
  </si>
  <si>
    <t>Prestar los servicios profesionales en la oficina asesora de planeación en el acompañamiento técnico en la implementación de los lineamiento y herramientas que soportan las fases de las políticas públicas de las que es responsable liderar la secretaría distrital de gobierno.</t>
  </si>
  <si>
    <t>Prestar los servicios profesionales en la oficina asesora de planeación acompañando en la implementación de las herramientas que soportan la planeación, ejecución y seguimiento de los proyectos de inversión de la secretaría distrital de gobierno y de la planeación sectorial.</t>
  </si>
  <si>
    <t>Prestar los servicios profesionales a la subsecretaria de gestion institucional para la implementacion de la politica publica distrital de atencion a la ciudadania</t>
  </si>
  <si>
    <t>Prestar los servicios profesionales como abogado en la dirección jurídica dando trámite a las acciones de tutela y demás requerimientos relacionados con la materia, así como la proyección de actos administrativos que se encuentren dentro del marco de competencia de la dirección jurídica de la secretaría distrital de gobierno</t>
  </si>
  <si>
    <t>Prestar los servicios profesionales en la oficina asesora de planeación, como apoyo en la implementación del modelo integrado de planeación y gestión institucional, en cumplimiento de las responsabilidades asignadas en el plan de trabajo correspondiente - con enfasis en las dimensiones de talento humano y gestión con valores para resultados, y sus correspondientes políticas de gestión y desempeño institucional</t>
  </si>
  <si>
    <t>Prestar servicios de apoyo a la gestion de la subsecretaria de gestion institucional en los puntos de atencion a la ciudadania de la secretaria distrital de gobierno para la implementacion  de la politica publica distrital de atencion a la ciudadania</t>
  </si>
  <si>
    <t>Prrestar los servicios profesionales como abogado (a) en la direccion juridica de la secretaria distrital de gobierno, para representar judicial y extrajudicialmente  a la entidad y sus representadas, en los procesos que sean asignados, asi como en los demas actuaciones administrativas que se requieran</t>
  </si>
  <si>
    <t>Prestar los servicios profesionales como abogado (a) en la direccion juridica de la secretaria distrital de gobierno, para representar judicial y extrajudialmente a la entidad y sus representadas, en los procesos que sean asignados, asi como en las demas actuaciones administrativas que se requieran</t>
  </si>
  <si>
    <t>Prestar los servicios profesionales en la oficina asesora de planeación, como apoyo en el diseño e implementación del modelo integrado de planeación y gestión institucional, en cumplimiento de las responsabilidades asignadas en el plan de trabajo correspondiente, con enfasis en la la formulación, ejecución, seguimiento y mejora continua de las herramientas que conforman la gestión ambiental institucional</t>
  </si>
  <si>
    <t>Prestar servicios de apoyo a la gestion de la subsecretaria de gestion institucional en los puntos de atencion a la ciudadania de la secretaria distrital de gobierno para la implementacion de la politica publica distrital de atencion a la ciudadania</t>
  </si>
  <si>
    <t>Prestar los servicios profesionales para  la planeación, organización y seguimiento de  eventos y agendas desarrolladas en el orden distrital, local y/o las realizadas en conjunto con la nación en el marco del desarrollo institucional de la secretaria distrital de gobierno</t>
  </si>
  <si>
    <t>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t>
  </si>
  <si>
    <t>Prestación de servicios profesionales para dar acompañamiento jurídico a todos los trámites requeridos para dar respuesta a las solicitudes relacionadas con las aglomeraciones.</t>
  </si>
  <si>
    <t>Prestar los servicios de apoyo a la gestión en lo relacionado con la pre-producción, producción y post-producción de material audiovisual conforme a la estrategia de comunicaciones de la secretaria distrital de gobierno</t>
  </si>
  <si>
    <t>Prestar los servicios profesionales como abogado en la dirección jurídica dando trámite a las acciones de tutela y demás requerimientos relacionados con la materia, así como la proyección de actos administrativos que se encuentren dentro del marco de competencia de la dirección jurídica de la secretaría distrital de gobierno.</t>
  </si>
  <si>
    <t>Prestación de servicios profesionales para adelantar los trámites requeridos para dar respuesta a las solicitudes relacionadas con aglomeraciones.</t>
  </si>
  <si>
    <t>Prestar los servicios profesionales para  apoyar la divulgacion de los planes y programas previstos en la estrategia de comunicaciones de la secretaria distrital de gobierno, a partir de la elaboracion de los contenidos escritos y audiovisuales</t>
  </si>
  <si>
    <t>Prestar los servicios técnicos para apoyar la realización de productos audiovisuales de acuerdo con las necesidades de la secretaría distrital de gobierno y demás dependencias de la entidad en el marco de la implementación y desarrollo del plan estratégico de comunicaciones</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</si>
  <si>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</si>
  <si>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Prestar los servicios profesionales en el desarrollo de piezas gráficas y contenidos audiovisuales para las campañas realizadas en la secretaría distrital de gobierno y las diferentes dependencias.</t>
  </si>
  <si>
    <t>Prestar servicios profesionales en el análisis, verificación y evaluación de la eficiencia, eficacia y efectividad del  sistema de control interno y de las actividades relacionadas con la articulación del nuevo enfoque del modelo integrado de planeación y gestión en la operación de la oficina de control interno, específicamente con la dimensión de control interno, en coherencia con los roles de la oficina de control interno</t>
  </si>
  <si>
    <t>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t>
  </si>
  <si>
    <t>Prestar los servicios profesionales para la edición, producción y realización de material audiovisual de las diferentes actividades organizadas por la secretaría distrital de gobierno, que responda al plan estratégico de comunicaciones</t>
  </si>
  <si>
    <t>Prestar los servicios profesionales en la dirección jurídica para dar trámite a las acciones de tutela y demás requerimientos relacionados con la materia, así como la proyección de actos administrativos que se encuentren dentro del marco de competencia de la dirección jurídica de la secretaría distrital de gobierno.</t>
  </si>
  <si>
    <t>Prestar los servicios profesionales a la secretaría distrital de gobierno para apoyar la elaboración y ejecución del plan de modernización de las sedes administrativas de las alcaldías locales</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</si>
  <si>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</si>
  <si>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dirección administrativa de la secretaría distrital de gobierno en las actividades relacionadas con la organización del inventario de bienes de propiedad de la entidad</t>
  </si>
  <si>
    <t>Prestar los servicios de apoyo a la gestión como camarógrafo, para la realización, producción y postproducción de contenidos audiovisuales y sistematización de archivo de piezas audiovisuales que se requieran en la secretaria distrital de gobierno</t>
  </si>
  <si>
    <t>Prestar los servicios profesionales en relación con temas jurídicos y especialmente en la sustanciación, acompañamiento y revisión de los procesos disciplinarios que para el trámite de la segunda instancia se remitan a la dirección jurídica.</t>
  </si>
  <si>
    <t>Presentar servicios profesionales realizando el seguimiento a los procesos, procedimientos, y demás asuntos de la dirección administrativa de la secretaría distrital de gobierno.</t>
  </si>
  <si>
    <t>Prestar los servicios de apoyo a la gestión y seguimiento de los aplicativos tecnológicos de la dirección jurídica de la secretaría distrital de gobierno, en los diferentes trámites administrativos y de gestión que se requieran.</t>
  </si>
  <si>
    <t>Prestar sus servicios de apoyo a la gestión en la dirección jurídica en los diferentes trámites administrativos y de gestión que se requieran en el grupo de tutelas.</t>
  </si>
  <si>
    <t>Prestar servicios profesionales en la dirección administrativa en las actividades de seguimiento,  monitoreo y control de las funciones propias de la dependencia</t>
  </si>
  <si>
    <t>Prestar servicios de apoyo a la gestión en la subdirección de asuntos étnicos para apoyar la implementación de las estrategias de territorialización de asuntos étnicos con énfasis en los planes de acciones afirmativas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</si>
  <si>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</si>
  <si>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Prestar servicios profesionales en la subdirección de asuntos étnicos para atender a la ciudadanía que acuda a los espacios de atención diferenciada grupos étnicos del distrito con énfasis en el fortalecimiento de capacidades, y gestión de cooperación para fortalecimiento de las comunidades étnicas</t>
  </si>
  <si>
    <t>Prestar servicios profesionales en la subdirección de asuntos étnicos para apoyar la implementación de las acciones a cargo de la subdirección de asuntos étnicos con énfasis en los planes de acciones afirmativas.</t>
  </si>
  <si>
    <t>Prestar servicios profesionales especializados en la subsecretaría para la gobernabilidad y la garantía de derechos para apoyar la coordinación de la formulación, seguimiento e implementación de asuntos estratégicos, misionales y políticas públicas a cargo de la subsecretaría.</t>
  </si>
  <si>
    <t>Prestar servicios profesionales especializados en la subsecretaría para la gobernabilidad y la garantía de derechos para apoyar la coordinación de la formulación e implementación técnica y operativa de los procesos orientados al fortalecimiento de políticas públicas a cargo de la subsecretaría en el marco del modelo de gestión de la entidad.</t>
  </si>
  <si>
    <t>Prestar servicios profesionales en la dirección de derechos humanos para garantizar la atención jurídica en la implementación de rutas de atención a defensores(as) de derechos humanos, sectores lgbti, y víctimas de trata que demanden medidas de prevención o protección</t>
  </si>
  <si>
    <t>Prestación de servicios de apoyo a la gestión a la dirección de derechos humanos para elaborar bases de datos y sistematizar la información de los procesos de atención y oferta institucional.</t>
  </si>
  <si>
    <t>Prestar servicios profesionales en la dirección de derechos humanos como referente de la articulación de políticas públicas y atención a víctimas del delito de trata de personas en el marco del componente de prevención y protección</t>
  </si>
  <si>
    <t>Prestar servicios profesionales en la dirección de derechos humanos para garantizar la atención jurídica y seguimiento a la implementación de rutas de atención a defensores(as) de derechos humanos, sectores lgbti, y víctimas de trata que demanden medidas de prevención o protección.</t>
  </si>
  <si>
    <t>Prestar servicios profesionales en la dirección de derechos humanos para apoyar la atención psicosocial a defensores y defensoras de derechos humanos, sectores lgbti, y víctimas de trata que demanden medidas de prevención o protección</t>
  </si>
  <si>
    <t>Prestar servicios profesionales en la subdirección de asuntos étnicos para apoyar la coordinación del seguimiento a la implementación de los planes de acciones afirmativas para grupos étnicos y de las políticas públicas relacionadas con asuntos étnicos.</t>
  </si>
  <si>
    <t>Nueve (9) facturas de servicios publicos de codensa s.a. esp inicia con n°.493615343-0predio ubicado en la cl 9 n° 9 60 - casa de pensamiento indigenaperiodo facturado del 22 de noviembre al 21 de diciembre de 2017total a pagar $154.750</t>
  </si>
  <si>
    <t>Factura de servicio publico de codensa s.a. esp  n°.494967104-9predio ubicado en la kr 3 n° 30a sur  06 - confiaperiodo facturado del 04 de diciembre de 2017  al 04 de enero de 2018total a pagar $28.930</t>
  </si>
  <si>
    <t>Factura de servicio publico de codensa s.a. esp  n°.493963858-0predio ubicado en la cl 9 n° 4 70 - confiaperiodo facturado del 24 de noviembre al 26 de diciembre de 2017total a pagar $339.130</t>
  </si>
  <si>
    <t>Factura de servicio publico de acueducto agua alcantarillado y aseo de bogota s.a. esp con n°.25300716815predio ubicado en la kr 3 n° 30a  sur 06 - confiaperiodo facturado del 16 de septiembre al 15 de noviembre de 2017total a pagar $76.690</t>
  </si>
  <si>
    <t>Prestar servicios profesionales en la dirección de derechos humanos para garantizar la atención social a la implementación de rutas de atención a defensores(as) de derechos humanos, sectores lgbti y víctimas de trata que demanden medidas de prevención o protección.</t>
  </si>
  <si>
    <t>Prestar servicios profesionales en la subdirección de asuntos étnicos para apoyar el proceso de seguimiento a la implementación de planes integrales de acciones afirmativas para grupos étnicos y acompañar la gestión de las políticas públicas o estrategias distritales relacionadas con asuntos étnicos</t>
  </si>
  <si>
    <t>Prestación de servicios de apoyo a la gestión en la dirección de derechos humanos para la organización documental del sistema distrital de derechos humanos.</t>
  </si>
  <si>
    <t>Prestar servicios profesionales en la dirección de derechos humanos para realizar las gestiones jurídicas requeridas para el impulso de las acciones estratégicas y misionales a su cargo en cumplimiento del plan distrital de desarrollo bogotá mejor para todos.</t>
  </si>
  <si>
    <t>Prestar servicios profesionales en la subdirección de asuntos étnicos para atender a la ciudadanía que acuda a los espacios de atención diferenciada grupos étnicos del distrito con énfasis en los aspectos jurídicos</t>
  </si>
  <si>
    <t>Prestar servicios de apoyo a la gestión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</si>
  <si>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Prestar servicios profesionales en la dirección de derechos humanos para garantizar la gestión y seguimiento social a la implementación de rutas de atención a defensores(as) de derechos humanos, sectores lgbti, y víctimas de trata que demanden medidas de prevención o protección.</t>
  </si>
  <si>
    <t>Prestar servicios profesionales en la dirección de derechos humanos para garantizar la atención psicosocial y seguimiento a la implementación de rutas de atención a defensores(as) de derechos humanos, sectores lgbti, y víctimas de trata que demanden medidas de prevención o protección.</t>
  </si>
  <si>
    <t>Prestar servicios de apoyo a la gestión en la subdirección de asuntos étnicos para desarrollar actividades administrativas requeridas para la operación de los espacios de atención diferencial para comunidades étnicas del distrito</t>
  </si>
  <si>
    <t>Factura de servicio publico de acueducto agua alcantarillado y aseo de bogota s.a. esp con n°.9268937613servicio de aseopredio ubicado en la kr 3 n° 30a  sur 06 - confiaperiodo facturado del 19 de agosto al 17 de octubre de 2017total a pagar $50.720</t>
  </si>
  <si>
    <t>Prestar servicios profesionales especializados en la dirección de derechos humanos para apoyar la coordinación de la implementación del sistema distrital de derechos humanos y las acciones territoriales y poblacionales a cargo de la dirección.</t>
  </si>
  <si>
    <t>Prestar servicios profesionales en la dirección de derechos humanos para apoyar la coordinación de la implementación de la mesa y el plan distrital de prevención y protección, así como las acciones de asistencia para prevención y protección de vulneración de los derechos de la  población lgbti, víctimas del delito de trata de personas y defensores(as) de derechos humanos a partir de un enfoque diferencial.</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</si>
  <si>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</si>
  <si>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a la subsecretaría para la gobernabilidad y la garantía de derechos para apoyar el seguimiento a la implementación de las políticas públicas y estrategias previstas en el plan de desarrollo bogotá mejor para todos.</t>
  </si>
  <si>
    <t>Prestar servicios profesionales en la dirección de derechos humanos como referente de la articulación de políticas públicas y atención a defensoras y defensores de derechos humanos en el marco del plan distrital de prevención y protección</t>
  </si>
  <si>
    <t>Prestar servicios profesionales especializados en la dirección de derechos humanos para apoyar los aspectos técnicos y jurídicos de la formulación de la política pública distrital de derechos humanos y la implementación del sistema distrital de derechos humanos</t>
  </si>
  <si>
    <t>Prestación de servicios de apoyo a la gestión en la dirección de derechos humanos para el seguimiento y reporte de información de atención de víctimas del delito de trata de personas, sectores lgbti, defensores(as) de derechos humanos y víctimas del conflicto armado.</t>
  </si>
  <si>
    <t>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t>
  </si>
  <si>
    <t>Realizar la adición y prorroga del contrato de compraventa no. 592 de 2017 suscrito por la secretaría distrital de gobierno y ut compugobierno 2017</t>
  </si>
  <si>
    <t>Realizar la adición y prorroga del contrato de compraventa no.585 de 2017 suscrito entre la secretaría distrital de gobierno y nex computer s.a.</t>
  </si>
  <si>
    <t>Prestar los servicios profesionales en las actividades de soporte y monitoreo de la infraestructura tecnológica en la secretaria distrital de gobierno</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</si>
  <si>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</si>
  <si>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realizando el acompañamiento y apoyo para el desarrollo, implementación y puesta en producción del sistemas para el código nacional de policía y convivencia, así como el seguimiento a la depuración del si actua actual</t>
  </si>
  <si>
    <t>Prestar los servicios de apoyo a la gestión para el soporte técnico, actualización, acompañamiento y entrenamiento de los sitios web con los que cuenta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</si>
  <si>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</si>
  <si>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de apoyo a la gestión en las actividades de levantamiento y análisis de requerimientos, elaboración de casos de uso, elaboración y ejecución de planes de pruebas, entrenamiento y soporte, en los aplicativos y servicios asignados</t>
  </si>
  <si>
    <t>Prestar los servicios profesionales en la dirección de tecnologías e información realizando seguimiento y recomendaciones a la implementación de la estrategia de gobierno en línea (gel) en la secretaría distrital de gobierno</t>
  </si>
  <si>
    <t>Prestar los servicios profesionales especializados para apoyar juridicamente la implementacion del modelo de gestion local, con el fin de fortalecer la capacidad institucional de las alcaldias locales</t>
  </si>
  <si>
    <t>Prestar los servicios profesionales para apoyar la implementacion tecnica y estrategica de las politicas y lineamientos orientados al fortalecimiento de la capacidad institucional de las alcaldias locales, en el marco del modelo de gestion local</t>
  </si>
  <si>
    <t>Prestar los servicios profesionales especializados con el fin de brindar apoyo juridico , frente a la gestion y procesos a cargo de la direccion para la gestion policiva</t>
  </si>
  <si>
    <t>Prestar los servicios profesionales apoyando a la dirección de gestión policiva en el seguimiento a las actividades de inspección, vigilancia y control ivc que efectúan la alcaldías locales y/o las autoridades de polícia a cargo de la secretaría distrital de gobierno</t>
  </si>
  <si>
    <t>Prestar los servicios profesionales especializados a la dirección para la gestión policiva, en temas de carácter ambiental y protección de recursos naturales, asociados a  las inspecciones de policía y las alcaldías locales para el fortalecimiento de las gestión institucional de las mismas</t>
  </si>
  <si>
    <t>Prestar los servicios profesionales a la dirección para la gestión policiva, en temas de carácter ambiental y protección de recursos naturales, asociados a  las inspecciones de policía y las alcaldías locales para el fortalecimiento de las gestión institucional de las mismas</t>
  </si>
  <si>
    <t>Prestar los servicios de apoyo a la gestión en la dirección para la gestión policiva de la secretaria distrital de gobierno, en el desarrollo del proceso de intervención en gestión documental, cargue en el aplicativo si actua y digitalización de las actuaciones administrativas existentes en las alcaldías locales</t>
  </si>
  <si>
    <t>Prestar los servicios de apoyo a la gestión para adelantar las acciones logísticas, temáticas y de seguimiento requeridas para los consejos de alcaldes locales y/o escuelas de gobierno local dirigidas al mejoramiento de la gestión pública local y la consolidación de los procesos de la gobernabilidad local</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</si>
  <si>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</si>
  <si>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apoyando técnicamente la dirección para la gestión del desarrollo local en el seguimiento a la inversión local de los fondos de desarrollo local</t>
  </si>
  <si>
    <t>Prestar los servicios de apoyo a la gestión en la dirección para la gestión policiva de la secretaria distrital de gobierno, acompañando al equipo jurídico dial en las labores operativas que genera el proceso de impulso de las actuaciones administrativas existentes en las diferentes alcaldías locales</t>
  </si>
  <si>
    <t>Prestar los servicios profesionales especializados a la subsecretaria de gestion local para apoyar la implementacion tecnica y operativa de la politica publica y planes de accion necesarios para el fortalecimiento de la capacidad institucional de las alcaldia locales en el marco del modelo de gestion local</t>
  </si>
  <si>
    <t>Prestar servicios profesionales especializados a la direccion de contratacion en los diferentes asuntos juridicos en las diferentes etapas de los procesos contractuales que adelanten la secretaria distrital de gobierno y los fondos de desarrollo local</t>
  </si>
  <si>
    <t>Prestar los servicios profesionales especializados a la direccion de contratacion en los diferentes asuntos juridicos en las diferentes etapas de los procesos contractuales que adelanten la secretaria distrital de gobierno y los fondos de desarrollo local</t>
  </si>
  <si>
    <t>Prestar los servicios profesionales especializados para apoyar las actividades interinstitucionales con las alcaldias locales y con los demas organismos y entidades competentes para el desarrollo de acciones y estrategias de gestion territorial, en el marco del modelo de gestion local</t>
  </si>
  <si>
    <t>Prestar los servicios profesionales para apoyar juridicamente la implementacion del modelo de gestion local, con el fin de fortalecer la capacidad institucional de las alcaldias locales</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</si>
  <si>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</si>
  <si>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los servicios profesionales especializados a la dirección para la gestión policiva para apoyar el funcionamiento los procesos de inspección, vigilancia y control coordinados por la dirección para el fortalecimiento institucional de las alcaldías locales y/o las inspecciones de policía</t>
  </si>
  <si>
    <t>Prestar los servicios profesionales para apoyar la implementacion tecnica y estrategica de la politica y lineamientos orientados al fortalecimiento de la capacidad institucional de las alcaldias locales, en el marco del modelo de gestion local</t>
  </si>
  <si>
    <t>Prestar los servicios profesionales para apoyar la implementacion de las politicas y lineamientos orientados al fortalecimiento de la capacidad institucional de las alcaldias locales, en el marco del modelo de gestion local</t>
  </si>
  <si>
    <t>Prestar los servicios profesionales para apoyar las actividades interinstitucionales con las alcaldias locales y con los demas organismos y entidades competentes para el desarrollo de acciones y estrategias de embellecimiento, recuperacion y sostenimiento del espacio publico, en el marco del modelo de geston</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</si>
  <si>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</si>
  <si>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a la dirección para la gestión del desarrollo local - fdl en los temas relacionados con el fortalecimiento de la capacidad institucional de los fondos de desarrollo local - alcaldías locales.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</si>
  <si>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</si>
  <si>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apoyando jurídicamente a la dirección para la gestión del desarrollo local - dgdl en las actividades de asistencia técnica a los fondos de desarrollo local - fdl</t>
  </si>
  <si>
    <t>Prestar los servicios profesionales especializados para apoyar juridicamente en los aspectos relacionados con las etapas precontratual, contractual y poscontractual de los procesos de seleccion asociados a la implementacion del modelo de gestion de las alcaldias locales</t>
  </si>
  <si>
    <t>Prestar los servicios profesionales para apoyar juridicamente a la subsecretaria de gestion local en los procesos de contratacion que se adelanten, con el fin de fortalecer la capacidad institucional de las alcaldias locales</t>
  </si>
  <si>
    <t>Prestar los servicios profesionales apoyando técnicamente la dirección para la gestión del desarrollo local - dgdl en las actividades de asistencia técnica a los fondos de desarrollo local - fdl</t>
  </si>
  <si>
    <t>Prestar los servicios profesionales para apoyar juridicamente la implementacion estrategica del modelo de gestion local , con el fin de fortalecer la capacidad institucional de las alcaldias locales</t>
  </si>
  <si>
    <t>Prestar los servicios profesionales especializados a la dirección para la gestión policiva, en el apoyo y desarrollo de acciones encaminadas al fortalecimiento institucional de las alcaldías locales en temas ambientales.</t>
  </si>
  <si>
    <t>Prestar los servicios profesionales a la dirección para la gestión policiva con el fin de apoyar el funcionamiento de todos los procesos de inspección, vigilancia y control coordinados por la dirección para fortalecer institucionalmente a las alcaldías locales y/o las inspecciones de policía</t>
  </si>
  <si>
    <t>Prestar los servicios de apoyo a la gestión como técnico en la dirección para la gestión policiva de la secretaria distrital de gobierno, en la verificación, clasificación, organización, cargue en aplicativos y digitalización de la documentación que soporta las actuaciones administrativas existentes en las alcaldías locales</t>
  </si>
  <si>
    <t>Prestar los servicios profesionales brindando apoyo jurídico frente a la gestión y procesos generales a cargo de la dirección para la gestión policiva</t>
  </si>
  <si>
    <t>Prestar los servicios de apoyo a la gestión a la subsecretaría de gestión local en las actividades administrativas y operativas, en el marco del modelo de gestión para las alcaldías locales.</t>
  </si>
  <si>
    <t>Prestar los servicios profesionales a la dirección para la gestión del desarrollo local - dgdl, apoyando el seguimiento a las metas, planes, procesos y procedimientos en el marco del proyecto 1094.</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</si>
  <si>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</si>
  <si>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</si>
  <si>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</si>
  <si>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en el seguimiento, gestión y desarrollo de los trámites y servicios a cargo de la secretaría distrital de gobierno que efectúa la dirección</t>
  </si>
  <si>
    <t>Dirección de Relaciones Políticas</t>
  </si>
  <si>
    <t>Subsecretaría de Gestión local</t>
  </si>
  <si>
    <t>OTROS GASTOS DE PERSONAL</t>
  </si>
  <si>
    <t>Prestar los servicios profesionales especializados a la direccion de relaciones politicas, para realizar las actividades de evaluacion, seguimiento, analisis y consolidacion de documentos sobre las agendas estrategicas de las corporaciones de eleccion popular</t>
  </si>
  <si>
    <t>Prestar los servicios profesionales para atender y gestionar los asuntos relacionados con la gestion del control politico, audiencias publicas y estudios de proyectos de ley y/o actos legislativos que adelante el congreso de la republica de interes para el distrito, de conformidad con la normatividad vigente y los lineamientos que sobre esta materia esten reglamentados en la secretaria distrital de gobierno</t>
  </si>
  <si>
    <t>Prestar los servicios profesionales para atender los requerimientos en el trámite de los proyectos de acuerdo que se adelanten el concejo de bogotá, de conformidad con la normatividad vigente y los procedimientos que tenga adoptados la dirección de relaciones políticas.</t>
  </si>
  <si>
    <t>Pagos Servicios públicos de los Espacios de Atención Diferencia de la Subdirección de Asuntos Étnicos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</si>
  <si>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</si>
  <si>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servicios profesionales en la dirección de derechos humanos para realizar la gestión y el seguimiento contractual de los procesos requeridos para dar cumplimiento a las metas del plan de desarrollo</t>
  </si>
  <si>
    <t>C.P.S 455</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</si>
  <si>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</si>
  <si>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</si>
  <si>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a la dirección relaciones políticas para la consolidación y elaboración de documentos que permitan el relacionamiento del distrito capital con los actores estratégicos de la ciudad-región bajo una visión conjunta del territorio y los lineamientos que disponga el observatorio de asuntos políticos de la entidad.</t>
  </si>
  <si>
    <t>Prestar los servicios de profesionales apoyo para fortalecer la gestión territorial, adelantando acciones de  socialización y presencia institucional en terreno,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</si>
  <si>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</si>
  <si>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RA 4</t>
  </si>
  <si>
    <t>RA 5</t>
  </si>
  <si>
    <t>Prestar los servicios profesionales para avanzar en la elaboración de un documento que permita evaluar y fortalecer las relaciones políticas y estratégicas de la administración distrital con actores de la sociedad civil</t>
  </si>
  <si>
    <t>Prestar los servicios profesionales en la realización del análisis sobre el panorama político de la administración distrital</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</si>
  <si>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</si>
  <si>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de apoyo a la gestión en el acompañamiento a las agendas de concertación con actores políticos, económicos y sociales para análisis y transformación de problema, según los lineamientos de la dirección de relaciones políticas</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</si>
  <si>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</si>
  <si>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en la dirección de relaciones políticas que permitan avanzar en la evaluación y fortalecimiento de las relaciones políticas y estratégicas de la administración distrital con actores de la sociedad civil</t>
  </si>
  <si>
    <t>Prestar los servicios profesionales en el acompañamiento a las agendas de concertación con actores políticos (jal) para análisis y transformación de problema, según los lineamientos de la dirección de relaciones políticas</t>
  </si>
  <si>
    <t>Prestar los servicios profesionales para hacer seguimientos, apoyar y reportar los asuntos relacionados con la gestión en el ejercicio de la función control político, trámite de los proyectos de ley y/o actos legislativos que adelante el congreso de conformidad con la normatividad vigente y los lineamientos que sobre esta materia estén reglamentados en la secretaría distrital de gobierno</t>
  </si>
  <si>
    <t>Prestar los servicios de apoyo a la gestión documental que se genere en el acompañamiento de procesos de concertación con actores políticos, económicos y sociales para la resolución de problemas identificados por la dirección de relaciones políticas</t>
  </si>
  <si>
    <t>Dilia Melissa Muñoz Rodriguez</t>
  </si>
  <si>
    <t>Nelly Johana Rivera Taquinas</t>
  </si>
  <si>
    <t>Ruth Yaneth Roa Torres</t>
  </si>
  <si>
    <t>Sandra Marcela Rojas Macias</t>
  </si>
  <si>
    <t>Nur Fannery Valencia Mosquera</t>
  </si>
  <si>
    <t>Laura Yadira Acevedo Lopez</t>
  </si>
  <si>
    <t>Camilo Ernesto Ramirez Chaves</t>
  </si>
  <si>
    <t>Ruben Fabian Vega Acevedo</t>
  </si>
  <si>
    <t>Katerin  Pacheco Reyes</t>
  </si>
  <si>
    <t>Ximena Alexandra Correal Cabezas</t>
  </si>
  <si>
    <t>Ana Dalila Gomez Baos</t>
  </si>
  <si>
    <t>Luis Henry Rodriguez Forero</t>
  </si>
  <si>
    <t>Sandra Milena De La Alegria Rojas Hernandez</t>
  </si>
  <si>
    <t>Victor Rafael Mendoza Zarate</t>
  </si>
  <si>
    <t>Jeison Herley Camacho Tellez</t>
  </si>
  <si>
    <t>Jeannette Lucia Castro Hernandez</t>
  </si>
  <si>
    <t>Ali  Serrano Cervantes</t>
  </si>
  <si>
    <t>Viviana Carolina Montaña Carvajal</t>
  </si>
  <si>
    <t>Eliana Del Pilar Gonzalez Dagua</t>
  </si>
  <si>
    <t>Edna Lizbeth Batta Moreno</t>
  </si>
  <si>
    <t>Yismar  Salas Araujo</t>
  </si>
  <si>
    <t>Juan Felipe Rodriguez Maury</t>
  </si>
  <si>
    <t>Santiago  Silva Schlesinger</t>
  </si>
  <si>
    <t>Santiago  Mejia Narvaez</t>
  </si>
  <si>
    <t>Jose Gabriel Osorio Alvarez</t>
  </si>
  <si>
    <t>Karen  Tovar Beltran</t>
  </si>
  <si>
    <t>Maria Ines Reina</t>
  </si>
  <si>
    <t>Nelson Gilberto Tuntaquimba Quinche</t>
  </si>
  <si>
    <t>Doris Yohanna Guerrero Perez</t>
  </si>
  <si>
    <t>Maria Fernanda Cantor Ortiz</t>
  </si>
  <si>
    <t>Miguel Bernardo Veloz Cabrera</t>
  </si>
  <si>
    <t>Angela Maria Moya Cuesta</t>
  </si>
  <si>
    <t>Yerson Andres Mojica Cogollos</t>
  </si>
  <si>
    <t>Sandra Ximena Ortiz Muñoz</t>
  </si>
  <si>
    <t>Paula Andrea Beltran Rodriguez</t>
  </si>
  <si>
    <t>Yenifer Andrea Chiquiza Nivia</t>
  </si>
  <si>
    <t>Delfa Paulina Majin Jimenez</t>
  </si>
  <si>
    <t>Alcira Leonor Herrera Gualteros</t>
  </si>
  <si>
    <t>Freddy Oswaldo Vargas Santana</t>
  </si>
  <si>
    <t>Ingrid Rocio Torres Triana</t>
  </si>
  <si>
    <t>Arcesio  Velez Garzon</t>
  </si>
  <si>
    <t>Adriana  Peña Garcia</t>
  </si>
  <si>
    <t>Seguridad Nueva Era Ltda</t>
  </si>
  <si>
    <t>Juliana  Ballesteros Casilimas</t>
  </si>
  <si>
    <t>Laura Marie Vega Garcia</t>
  </si>
  <si>
    <t>Rosembert  Ovalle Maldonado</t>
  </si>
  <si>
    <t>Ilba Yaneth Meza Castañeda</t>
  </si>
  <si>
    <t>Liliana Milena Hernandez Rojas</t>
  </si>
  <si>
    <t>Angelica Maria Cardenas Botero</t>
  </si>
  <si>
    <t>Judith  Valencia Aparicio</t>
  </si>
  <si>
    <t>Jailder  Cespedes Ruiz</t>
  </si>
  <si>
    <t>Irene Salome Burbano Delgadillo</t>
  </si>
  <si>
    <t>Orlando Antonio Chingate Cabrera</t>
  </si>
  <si>
    <t>Deysi Mayerli Tavera Acevedo</t>
  </si>
  <si>
    <t>Lizeth Catalina Caicedo Serna</t>
  </si>
  <si>
    <t>Fredy David Morillo Guzman</t>
  </si>
  <si>
    <t>Emir  Carpio Luvieza</t>
  </si>
  <si>
    <t>Jenniffer Alejandra Lozada Arboleda</t>
  </si>
  <si>
    <t>Laura Camila Pachon Pinzon</t>
  </si>
  <si>
    <t>Fernando  Florez Mora</t>
  </si>
  <si>
    <t>Mayoli  Suarez Hernandez</t>
  </si>
  <si>
    <t>Dora Emilia Parra Robledo</t>
  </si>
  <si>
    <t>Jackeline  Rosero Lopez</t>
  </si>
  <si>
    <t>Vivian Nayibe Castro Romero</t>
  </si>
  <si>
    <t>Yimmy Alberto Corredor Chiguasuque</t>
  </si>
  <si>
    <t>Karen Lorena Mora Forero</t>
  </si>
  <si>
    <t>Jose Reinerio Galeano Lemus</t>
  </si>
  <si>
    <t>Jose Rene Neuta Alonso</t>
  </si>
  <si>
    <t>Jose Argemiro Anzola Escalante</t>
  </si>
  <si>
    <t>Jesus Antonio Farias Fonseca</t>
  </si>
  <si>
    <t>Diana Giselle Osorio Rozo</t>
  </si>
  <si>
    <t>Amanda Lucia Sabogal Baez</t>
  </si>
  <si>
    <t>Danny Alexander Rappy Mayorga</t>
  </si>
  <si>
    <t>Maria Camila Carrillo Prieto</t>
  </si>
  <si>
    <t>Dina Luz Pulido Herrera</t>
  </si>
  <si>
    <t>Maria Alejandra Velasquez Buritica</t>
  </si>
  <si>
    <t>Sergio Andres Palacios Moreno</t>
  </si>
  <si>
    <t>Edith Julieth Bermudez Silva</t>
  </si>
  <si>
    <t>Kraren Viviana Stephany Franco Castañeda</t>
  </si>
  <si>
    <t>Rosaliana Mercedes Correa Cantillo</t>
  </si>
  <si>
    <t>Viviana Andrea Rodriguez Pereira</t>
  </si>
  <si>
    <t>Maria Jose Polanco Henao</t>
  </si>
  <si>
    <t>Luz Estuard Hurtado Lemus</t>
  </si>
  <si>
    <t>Felix Eduardo Murillo Plata</t>
  </si>
  <si>
    <t>Nicolas  Riaño</t>
  </si>
  <si>
    <t>Carmen Andrea Castro Hernandez</t>
  </si>
  <si>
    <t>Lucia Beatriz Suarez Camargo</t>
  </si>
  <si>
    <t>Astrid Paola Patiño Forero</t>
  </si>
  <si>
    <t>Ana Maria Manzanares Mendez</t>
  </si>
  <si>
    <t>Bleidy Johanna Cardenas Teran</t>
  </si>
  <si>
    <t>Linda Gissela Chacon Ortiz</t>
  </si>
  <si>
    <t>Anderson  Guerrero Trujillo</t>
  </si>
  <si>
    <t>Carlos Alberto Moreno Otero</t>
  </si>
  <si>
    <t>Jilmar David Robledo Caicedo</t>
  </si>
  <si>
    <t>Alba Dulfary Quevedo Rada</t>
  </si>
  <si>
    <t>Karen Milena Lopez Lopez</t>
  </si>
  <si>
    <t>Luz Andrea Ardila Ariza</t>
  </si>
  <si>
    <t>Angie Yuliet Guevara Herrera</t>
  </si>
  <si>
    <t>Sebastian David Rodriguez Luna</t>
  </si>
  <si>
    <t>Jenny Paola Morales Duarte</t>
  </si>
  <si>
    <t>Sayra Guinette Aldana Hernandez</t>
  </si>
  <si>
    <t>Aura Maria Carballo Sierra</t>
  </si>
  <si>
    <t>Maria Isabel Moreno Perea</t>
  </si>
  <si>
    <t>Hernando  Maldonado Pachon</t>
  </si>
  <si>
    <t>Yuvi Alejandra Velandia Hidalgo</t>
  </si>
  <si>
    <t>Daniel Felipe Alonso Lopez</t>
  </si>
  <si>
    <t>Patricia Eugenia Carrera Diaz</t>
  </si>
  <si>
    <t>Darling Damaris Diaz Diaz</t>
  </si>
  <si>
    <t>Viviana  Manrique Zuluaga</t>
  </si>
  <si>
    <t>Liana Milena Baquero Hernandez</t>
  </si>
  <si>
    <t>Laura Milena Negrete Londoño</t>
  </si>
  <si>
    <t>Jordan Leandro Diaz Soto</t>
  </si>
  <si>
    <t>Erika Julieth Rodriguez Gomez</t>
  </si>
  <si>
    <t>Amalia  Rodriguez Segura</t>
  </si>
  <si>
    <t>Diana Alejandra Quigua Gonzalez</t>
  </si>
  <si>
    <t>Johanna Carolina Cañas Leal</t>
  </si>
  <si>
    <t>Yenifer Catherin Moreno Arias</t>
  </si>
  <si>
    <t/>
  </si>
  <si>
    <t>Prestación de servicios de apoyo a la gestión en la dirección de derechos humanos para la organización documental de los expedientes de atención de víctimas del delito de trata de personas, sectores lgbti, defensores(as) de derechos humanos, y ciudadanía en general.</t>
  </si>
  <si>
    <t>Prestar servicios profesionales especializados en la dirección de convivencia y diálogo social para la formulación, seguimiento y sistematización de las iniciativas ciudadanas, la consolidación de la red distrital de derechos humanos, diálogo y convivencia, y la territorialización de los asuntos estratégicos y misionales de la dirección.</t>
  </si>
  <si>
    <t>Prestar servicios profesionales en la subdirección de asuntos étnicos para apoyar la coordinación transversal del seguimiento a la implementación de los planes de acciones afirmativas y la operación de espacios de atención diferenciada para grupos étnicos</t>
  </si>
  <si>
    <t>Prestar servicios de apoyo a la gestión en la dirección de derechos humanos para desarrollar actividades administrativas, logísticas y de gestión documental relacionadas con la gestión territorial y poblacional de las acciones a cargo de la dirección.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</si>
  <si>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</si>
  <si>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implementar el sistema distrital de derechos humanos, el programa distrital de educación en derechos humanos para la paz y la reconciliación y las acciones estratégicas de la dirección a partir de un enfoque territorial y poblacional.</t>
  </si>
  <si>
    <t>Prestar servicios profesionales en la dirección de derechos humanos para la formulación,  implementación y seguimiento a los procesos de formación y sensibilización del programa distrital de educación en derechos humanos para la paz y reconciliación</t>
  </si>
  <si>
    <t>Prestar servicios profesionales en la dirección de derechos humanos como referente de la articulación de políticas públicas y atención a personas lgbti víctimas de violencias por orientación sexual o identidad de género en el marco del componente de prevención y protección</t>
  </si>
  <si>
    <t>Prestar servicios profesionales especializados en la dirección de derechos humanos para apoyar la coordinación del proceso de formulación de la política distrital de derechos humanos y del sistema distrital de derechos humanos</t>
  </si>
  <si>
    <t>Prestar servicios de apoyo a la gestión en la subdirección de asuntos étnicos para contribuir a la ejecución de las estrategias de territorialización de asuntos étnicos con énfasis en los planes de acciones afirmativas.</t>
  </si>
  <si>
    <t>Prestar servicios de apoyo a la gestión en la subdirección de asuntos étnicos para apoyar el seguimiento y desarrollo a las actividades administrativas requeridas para la operación de los espacios de atención diferencial para comunidades étnicas del distrito</t>
  </si>
  <si>
    <t>Prestar servicios profesionales en la subdirección de asuntos étnicos para apoyar el proceso de seguimiento a la implementación de planes integrales de acciones afirmativas para grupos étnicos y acompañar la gestión de las políticas públicas o estrategias distritales relacionadas con asuntos étnicos.</t>
  </si>
  <si>
    <t>Prestar servicios profesionales en la subdirección de asuntos étnicos para atender a la ciudadanía que acuda a los espacios de atención diferenciada de grupos étnicos del distrito con énfasis en el fortalecimiento de capacidades, y gestión de cooperación para fortalecimiento de las comunidades étnicas.</t>
  </si>
  <si>
    <t>Prestar servicios profesionales en la subdirección de asuntos étnicos para apoyar la coordinación y articulación institucional a nivel distrital, nacional y cooperación internacional relacionada con asuntos étnicos y la estrategia -bogotá vive el decenio afro-</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</si>
  <si>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</si>
  <si>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sus servicios profesionales en la subdirección de asuntos de la libertad religiosa y de conciencia, con el fin de apoyar la consolidación de la política pública distrital de libertades fundamentales de religión, culto y conciencia, así como los demás asuntos estratégicos y misionales a cargo de la subdirección.</t>
  </si>
  <si>
    <t>Prestar servicios profesionales en la subdirección de asuntos étnicos para atender a la ciudadanía que acuda a los espacios de atención diferenciada grupos étnicos del distrito con énfasis en el  apoyo de la operación de la casa de pensamiento indígena</t>
  </si>
  <si>
    <t>Prestar servicios profesionales en la subdirección de asuntos de libertad religiosa y de conciencia - dirección de derechos humanos para realizar gestión administrativa para el desarrollo de los procesos y actividades estratégicas o misionales a su cargo.</t>
  </si>
  <si>
    <t>Prestar servicios profesionales especializados en la dirección de convivencia y diálogo social para apoyar la coordinación de la implementación de iniciativas ciudadanas, la consolidación de la red distrital de derechos humanos, diálogo y convivencia, así como la territorialización de los asuntos estratégicos y misionales de la dirección.</t>
  </si>
  <si>
    <t>Prestar servicios profesionales en la dirección de derechos humanos para apoyar la coordinación de la implementación de los procesos de formación y sensibilización del programa distrital de educación en derechos humanos para la paz y reconciliación</t>
  </si>
  <si>
    <t>Adicion y prorroga no. 2 contrato de prestacion de servicios no. 392 de 2017 suscrito con seguridad nueva era ltda</t>
  </si>
  <si>
    <t>Prestar servicios de apoyo en la dirección de derechos humanos para colaborar en el proceso de formulación de la política pública y el sistema distrital de derechos humanos</t>
  </si>
  <si>
    <t>Prestar servicios de apoyo a la gestión en la subdirección de asuntos étnicos para desarrollar actividades administrativas requeridas para la operación de la casa de pensamiento indígena como espacio de atención diferenciada para comunidades indígenas</t>
  </si>
  <si>
    <t>Prestar servicios profesionales en la subdirección de asuntos étnicos para atender a la ciudadanía que acuda a los espacios de atención diferenciada grupos étnicos del distrito con énfasis en los aspectos psicosociales.</t>
  </si>
  <si>
    <t>Prestar servicios profesionales especializados en la dirección de derechos humanos para acompañar técnica y metodológicamente la formulación de la política pública distrital de derechos humanos a partir de la producción de los documentos requeridos</t>
  </si>
  <si>
    <t>Factura de servicio publico de acueducto agua alcantarillado y aseo de bogota s.a. esp con n°.30702516219predio ubicado en la cl 9 n° 4   70 - centro de orientación y fortalecimiento integral afrobogotano - confiaperiodo facturado del 19 de octubre al 16 de diciembre de 2017total a pagar $261.710</t>
  </si>
  <si>
    <t>Factura de servicio publico de acueducto agua alcantarillado y aseo de bogota s.a. esp con n°.24634310015predio ubicado en la cl 9 n° 9   60 - casa de pensamiento indigenaperiodo facturado del 15 de octubre al 14 de diciembre de 2017total a pagar $401.470</t>
  </si>
  <si>
    <t>Prestar los servicios de apoyo a la gestión como sabedor tradicional en el desarrollo de actividades de socialización y participación de las costumbres propias de la comunidad indígena en el marco de procesos de consulta previa desarrollados en el distrito de bogotá.</t>
  </si>
  <si>
    <t>Prestar sus servicios profesionales en la subdirección de asuntos de la libertad religiosa y de conciencia, con el fin de apoyar la formulación e implementación de los aspectos jurídicos de las acciones a cargo de la dependencia, con énfasis en la política pública distrital de libertades fundamentales de religión, culto y conciencia.</t>
  </si>
  <si>
    <t>Prestar servicios profesionales en la dirección de derechos humanos y sus subdirecciones adscritas para realizar las gestiones jurídicas requeridas para el impulso de las acciones estratégicas y misionales a su cargo en cumplimiento del plan distrital de desarrollo bogotá mejor para todos.</t>
  </si>
  <si>
    <t>Entregar a título de arrendamiento a la secretaría distrital de gobierno, el uso y goce del inmueble ubicado en la calle 9 n° 9-60 de la localidad de la candelaria - bogotá d.c., identificado con el folio de matrícula inmobiliaria no. 50c-1502436</t>
  </si>
  <si>
    <t>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t>
  </si>
  <si>
    <t>Prestar servicios profesionales a la subsecretaría para la gobernabilidad y la garantía de derechos para apoyar jurídicamente la implementación de las políticas públicas y estrategias previstas en el plan de desarrollo bogotá mejor para todos</t>
  </si>
  <si>
    <t>Prestar servicios de apoyo a la gestión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</si>
  <si>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</si>
  <si>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servicios profesionales en la dirección de derechos humanos para formular la política pública distrital de derechos humanos</t>
  </si>
  <si>
    <t>Prestar servicios profesionales en la dirección de derechos humanos para implementar el sistema distrital de derechos humanos, el programa distrital de educación en derechos humanos para la paz y la reconciliación y las acciones estratégicas de la  dirección a partir de un enfoque territorial y poblacional.</t>
  </si>
  <si>
    <t>Prestar servicios profesionales especializados en la dirección de convivencia y diálogo social para apoyar la coordinación de las acciones estratégicas y misionales a su cargo en cumplimiento del plan distrital de desarrollo - bogotá mejor para todos</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</si>
  <si>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</si>
  <si>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de apoyo a la gestión en la subdirección de asuntos étnicos para desarrollar actividades administrativas requeridas para la operación de los espacios de atención diferencial para comunidades étnicas del distrito.</t>
  </si>
  <si>
    <t>Prestar servicios profesionales en la subdirección de asuntos étnicos para apoyar la coordinación de acciones para la creación y operación de los espacios de atención diferenciada y sus procesos de atención para las comunidades étnicas de la ciudad.</t>
  </si>
  <si>
    <t>Prestar servicios profesionales en la dirección de derechos humanos para garantizar la atención psicosocial a defensores(as) de derechos humanos, sectores lgbti, y víctimas de trata que demanden medidas de prevención o protección..</t>
  </si>
  <si>
    <t>Prestar servicios profesionales en la dirección de derechos humanos para apoyar la formulación de la política pública distrital de derechos humanos</t>
  </si>
  <si>
    <t>Prestar servicios profesionales en la dirección de convivencia y diálogo social para apoyar la formulación de estrategias para fortalecimiento de la cultura ciudadana en el marco de la operación de la red distrital de derechos humanos, diálogo y convivencia, así como acompañar los demás procesos misionales o estratégicos o cargo de la dirección.</t>
  </si>
  <si>
    <t>Prestar servicios de apoyo a la gestión en la dirección de derechos humanos para contribuir a la  formulación de la política pública distrital de derechos humanos</t>
  </si>
  <si>
    <t>Prestar servicios profesionales en la subdirección de asuntos étnicos para apoyar la atención a la ciudadanía que acuda a los espacios de atención diferenciada grupos étnicos del distrito con énfasis en los aspectos jurídicos.</t>
  </si>
  <si>
    <t>Prestar servicios profesionales especializados en la dirección de convivencia y diálogo social para apoyar el mapeo de actores y estrategias para el fortalecimiento de la red distrital de derechos humanos, diálogo y convivencia.</t>
  </si>
  <si>
    <t>Prestar servicios profesionales en la dirección de convivencia y diálogo social para la ejecución de los procesos contractuales y las gestiones administrativas requeridas para el cumplimiento de las metas del plan de desarrollo y asuntos misionales a cargo de la dirección</t>
  </si>
  <si>
    <t>Prestar servicios profesionales en la dirección de derechos humanos para la difusión y seguimiento a la implementación de los procesos de formación y sensibilización del programa distrital de educación en derechos humanos para la paz y reconciliación y de los planes integrales de acciones afirmativas.</t>
  </si>
  <si>
    <t>Prestar los servicios profesionales para asesorar a la subsecretaría para la gobernabilidad y la garantía de derechos en la formulación de indicadores de medición y evaluación de las políticas públicas a cargo de la subsecretaría, de acuerdo a los nuevos lineamientos distritales, así como en la implementación de la estrategia territorial de participación</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</si>
  <si>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</si>
  <si>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derechos humanos como referente de género en la articulación de políticas públicas y estrategias de atención en el marco del componente de prevención y protección</t>
  </si>
  <si>
    <t>Prestar servicios profesionales a la dirección de convivencia y dialogo social de la secretaria distrital de gobierno monitoreando  permanentemente las aglomeraciones de alta complejidad, así como las situaciones de conflictividad social, propiciando procesos de articulación interinstitucional en aras de establecer una respuesta integral hacia las comunidades involucradas</t>
  </si>
  <si>
    <t>Pedro Luis Bedoya Duarte</t>
  </si>
  <si>
    <t>Sandra Milena Gonzalez Forero</t>
  </si>
  <si>
    <t>Diana Marcela Alvarado Delgadillo</t>
  </si>
  <si>
    <t>Maria Alexandra Rodriguez Novoa</t>
  </si>
  <si>
    <t>Himelda Viviana Camacho Buitrago</t>
  </si>
  <si>
    <t>Gina Paola Benavides Galindo</t>
  </si>
  <si>
    <t>Luz Angela Gomez Guerrero</t>
  </si>
  <si>
    <t>Helena Maritza Lopez</t>
  </si>
  <si>
    <t>Yesid  Medina Olarte</t>
  </si>
  <si>
    <t>Guillermo  Hernandez Quintero</t>
  </si>
  <si>
    <t>Liliana Jeanneth Cañola Tovar</t>
  </si>
  <si>
    <t>Robinson Mauricio Giraldo Giraldo</t>
  </si>
  <si>
    <t>Ediel  Aguirre Herrera</t>
  </si>
  <si>
    <t>Josue David Hernandez Bonilla</t>
  </si>
  <si>
    <t>Jenny Paola Cortes Beltran</t>
  </si>
  <si>
    <t>Luisa Fernanda Galarza Solano</t>
  </si>
  <si>
    <t>Libia Jeannette Alarcon Villalobos</t>
  </si>
  <si>
    <t>Cristhy Mairene Viera Tortoza</t>
  </si>
  <si>
    <t>Manuel Francisco Contreras Heredia</t>
  </si>
  <si>
    <t>Maribel  Pinzon Rodriguez</t>
  </si>
  <si>
    <t>Maria Victoria Buitrago Cepeda</t>
  </si>
  <si>
    <t>Bismarck Alfredo Caicedo Mendez</t>
  </si>
  <si>
    <t>Fabio Adnres Rojas Espindola</t>
  </si>
  <si>
    <t>Claudia Patricia Poblador Vargas</t>
  </si>
  <si>
    <t>Hernan David Bonet Martinez</t>
  </si>
  <si>
    <t>Esteban Fabian Rojas Ordoñez</t>
  </si>
  <si>
    <t>Jorge Augusto Rey Prieto</t>
  </si>
  <si>
    <t>Yilver Esneider Jovel Hernandez</t>
  </si>
  <si>
    <t>Cesar Hernando Mojica Cogollos</t>
  </si>
  <si>
    <t>Yeimy Lorena Espinosa Velosa</t>
  </si>
  <si>
    <t>2Waycomm Sas</t>
  </si>
  <si>
    <t>Hector Guillermo Grande Reina</t>
  </si>
  <si>
    <t>German Alonso Amado Niño</t>
  </si>
  <si>
    <t>Johanna  Vargas Gomez</t>
  </si>
  <si>
    <t>Tomas  Barrero Ramirez</t>
  </si>
  <si>
    <t>Francisco Orlando Herrera Torres</t>
  </si>
  <si>
    <t>Andres Felipe Duque Paez</t>
  </si>
  <si>
    <t>Julio Cesar Tonte Quintero</t>
  </si>
  <si>
    <t>Gina Marcela Rubio Rodriguez</t>
  </si>
  <si>
    <t>Olga Elena Mendoza Navarro</t>
  </si>
  <si>
    <t>Harold Yesid Ramos Roldan</t>
  </si>
  <si>
    <t>Alberto Andres Gomez Amin</t>
  </si>
  <si>
    <t>Johanna Patricia Plazas Avila</t>
  </si>
  <si>
    <t>Argelio Ramiro Pacheco Perez</t>
  </si>
  <si>
    <t>Transportes Especiales F.S.G S.A.S</t>
  </si>
  <si>
    <t>Brahan Eduardo Garcia Lopez</t>
  </si>
  <si>
    <t>Rafael Ricardo Beltran Guerrero</t>
  </si>
  <si>
    <t>Patricia  Pecha Quimbay</t>
  </si>
  <si>
    <t>Daniel Rolando Cossio Diaz</t>
  </si>
  <si>
    <t>Andres Octavio Rodriguez Reyes</t>
  </si>
  <si>
    <t>Fanny Edilia Ariza Ariza</t>
  </si>
  <si>
    <t>Maria Doris Jeaneth Villalobos Romero</t>
  </si>
  <si>
    <t>Carlos Mario Avendaño Quintero</t>
  </si>
  <si>
    <t>Edwin Roberto De Narvaez Gonzalez</t>
  </si>
  <si>
    <t>Juan Manuel Rodriguez Parra</t>
  </si>
  <si>
    <t>Andres Alberto Jaimes Garcia</t>
  </si>
  <si>
    <t>Adriana Rocio Lopez Rincon</t>
  </si>
  <si>
    <t>Alvaro Fabian Alejo Martinez</t>
  </si>
  <si>
    <t>Myriam Ruth Taborda Gonzalez</t>
  </si>
  <si>
    <t>Enyi Yinet Jimenez Urbina</t>
  </si>
  <si>
    <t>Apple Tree Communications Colombia S A S</t>
  </si>
  <si>
    <t>Wilson  Capera Rodriguez</t>
  </si>
  <si>
    <t>Maulyn Itxayanna Zapata Miño</t>
  </si>
  <si>
    <t>Nadya Catalina Sanchez Cardozo</t>
  </si>
  <si>
    <t>Hugo Andres Ferro Forero</t>
  </si>
  <si>
    <t>Alejandra Patricia Rodriguez Benavides</t>
  </si>
  <si>
    <t>Olga Milena Corzo Estepa</t>
  </si>
  <si>
    <t>Aura Fernanda Barriga Pacheco</t>
  </si>
  <si>
    <t>Monica Yaneth Cortes</t>
  </si>
  <si>
    <t>Sindy Julieth Tovar Torres</t>
  </si>
  <si>
    <t>Story Inc S A S</t>
  </si>
  <si>
    <t>Maria Luselia Toloza Martinez</t>
  </si>
  <si>
    <t>Rigoberto Quintero Medina</t>
  </si>
  <si>
    <t>Martin Bermudez Asociados S A</t>
  </si>
  <si>
    <t>Jefferson David Carreño Zarate</t>
  </si>
  <si>
    <t>Martha Stephanny Barreto Mantilla</t>
  </si>
  <si>
    <t>Sandra Milena Ramirez Martinez</t>
  </si>
  <si>
    <t>Jeremy Javier Avila Cubides</t>
  </si>
  <si>
    <t>Luis Fernando Caicedo Diaz</t>
  </si>
  <si>
    <t>Hans Walter Cabra Hernandez</t>
  </si>
  <si>
    <t>Fabio Enrique Paez Villamizar</t>
  </si>
  <si>
    <t>Orlando Humberto Sierra Ordoñez</t>
  </si>
  <si>
    <t>Berner  Castro</t>
  </si>
  <si>
    <t>Johan Camilo Cruz Marin</t>
  </si>
  <si>
    <t>Luis Francisco Borja Quiroga</t>
  </si>
  <si>
    <t>Gloria Tatiana Duque Ramirez</t>
  </si>
  <si>
    <t>Jackson Daniel Calderón</t>
  </si>
  <si>
    <t>Julio Cesar Granados Alvarez</t>
  </si>
  <si>
    <t>Wilson Hernan Muñoz Buitrago</t>
  </si>
  <si>
    <t>Lina Fernanda Sanchez Alvarado</t>
  </si>
  <si>
    <t>Lina Ines Ricardo Marriaga</t>
  </si>
  <si>
    <t>Nancy Hellevid Gutierrez Rodriguez</t>
  </si>
  <si>
    <t>Fabio Humberto Monroy Garcia</t>
  </si>
  <si>
    <t>Luis Jefferson Garcia Soto</t>
  </si>
  <si>
    <t>Maria  Tellez</t>
  </si>
  <si>
    <t>Uriel Eduardo Velasquez Avila</t>
  </si>
  <si>
    <t>Nicolas  Villa Moya</t>
  </si>
  <si>
    <t>Jose Vicente Ramirez Quevedo</t>
  </si>
  <si>
    <t>Royser Octavio Barandica Orozco</t>
  </si>
  <si>
    <t>Nidia Marcela Carrillo Vela</t>
  </si>
  <si>
    <t>Jawin Siver Tunjano Tamayo</t>
  </si>
  <si>
    <t>Madelene  Prado Rodriguez</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</si>
  <si>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</si>
  <si>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</si>
  <si>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sus servicios de apoyo al proceso de gestión del patrimonio documental de la dirección administrativa en el control de la calidad de la producción e intervención documental</t>
  </si>
  <si>
    <t>Prestación de servicios profesionales de asesoría estratégica &amp; acompañamiento táctico en la actualización e implementación de la estrategia de comunicación y relacionamiento de la secretaría distrital de gobierno para el año 2018</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</si>
  <si>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</si>
  <si>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Prestar los servicios profesionales en la oficina de asuntos disciplinarios de la secretaria distrital de gobierno, apoyando en la gestión jurídica, seguimiento, control y revisión necesaria para definir la situación disciplinaria de los servidores públicos vinculados en los procesos que se adelantan en esta dependencia</t>
  </si>
  <si>
    <t>Prestar los servicios profesionales en la oficina de asuntos disciplinarios de la secretaria distrital de gobierno, realizando la gestión jurídica, seguimiento, control y revisión necesaria de los procesos que se adelantan en dicha dependencia</t>
  </si>
  <si>
    <t>Prestar  servicios profesionales para asesorar a la dirección jurídica de la secretaria distrital de gobierno</t>
  </si>
  <si>
    <t>Prestar los servicios de apoyo a la gestión a la secretaría distrital de gobierno en lo relacionado con el cubrimiento periodístico de la gestión desarrollada por las 20 localidades</t>
  </si>
  <si>
    <t>Adicion no. 1 al contrato de prestacion de servicios  no 573 de 2017 suscrito con transportes especiales f.s.g. s.a.s</t>
  </si>
  <si>
    <t>Prestar los servicios de apoyo a la gestión  en  la  oficina  de  asuntos  disciplinarios  de  la  secretaria  distrital  de gobierno, en lo relacionado a  trámites de organización, clasificación y seguimiento de los expedientes</t>
  </si>
  <si>
    <t>Prestar sus servicios profesionales en la dirección administrativa apoyando desde lo investigativo e histórico al proceso de gestión del patrimonio documental</t>
  </si>
  <si>
    <t>Prestar servicios profesionales para la evaluación de la eficacia, eficiencia y efectividad del sistema de control interno, de acuerdo con los roles asignados a la oficina de control interno de la secretaría distrital de gobierno</t>
  </si>
  <si>
    <t>Por la cual se ordena dar cumplimiento a una providencia de la jurisdicción de lo contencioso administrativoarticulo 1 ordenese a la dirección financiera de la secretaria distrital de gobierno dar cumplimiento a la sentencia proferida el 20 de septiembre de 2017 por el tribunal administrativo de cundinamarca, sección tercera, subsección "c", dentro del proceso con radicación número 11001-33-36-038-2014-00257-01 de myriam ruth taborda gonzalez contra bogotá d.c. - secretaria distrital de gobiernopago de sentencia dentro del proceso de controversias contractuales no. 2014-00257 emitida por el tribunal administrativo de cundinamarca, demandate miriam ruth taborda gonzález</t>
  </si>
  <si>
    <t>Prestación de servicios profesionales para brindar acompañamiento y apoyo a la secretaria distrital de gobierno en la implementación de la estrategia de divulgación de sus planes y programas a través de canales digitales de la entidad</t>
  </si>
  <si>
    <t>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t>
  </si>
  <si>
    <t>Prestar sus servicios profesionales en la dirección administrativa apoyando desde lo jurídico al proceso de gestión del patrimonio documental</t>
  </si>
  <si>
    <t>Prestar los servicios profesionales especializados generando espacios para desarrollar las capacidades de liderazgo de los equipos de trabajo, mediante la aplicación de herramientas que generen sentido de compromiso y pertenencia frente a la misión y visión de la entidad</t>
  </si>
  <si>
    <t>Prestacion de servicios profesionales en la subsecretaria de gestion institucional en la ejecución del proceso de correspondencia que se genera en las oficinas de radicación de la sdg, de conformidad con los estudios previos</t>
  </si>
  <si>
    <t>Prestar servicios profesionales de asesoría jurídica permanente, con plena autonomía técnica y administrativa, a la dirección de contratación y la dirección jurídica en temas de derecho administrativo, derecho constitucional y contratación estatal absolviendo consultas y conceptos, revisando documentos, asistiendo a reuniones, realizando capacitaciones y estructurando estrategias de defensa judicial o administrativa para el nivel central y las alcaldías locales.</t>
  </si>
  <si>
    <t>Prestar los servicios  de apoyo a la dirección administrativa en el levantamiento de la verificación física de inventarios de los bienes de la secretaria distrital de gobierno que se encuentra  en el nivel central.</t>
  </si>
  <si>
    <t>Prestar los servicios  de apoyo a la dirección administrativa en el levantamiento de la verificación física de inventarios de los bienes de la secretaria distrital de gobierno que se encuentra en el nivel central.</t>
  </si>
  <si>
    <t>Prestar los servicios profesionales en la oficina asesora de planeación, como apoyo en el diseño e implementación del modelo integrado de planeación y gestión institucional, en cumplimiento de las responsabilidades asignadas en el plan de trabajo correspondiente - con enfasis en la dimensión de información y comunicación y direccionamiento estratégico y planeación, y sus correspondientes políticas de gestión y desempeño institucional</t>
  </si>
  <si>
    <t>Prestar los servicios profesionales para apoyar a la oficina asesora de comunicaciones en la elaboración, corrección de estilo, edición, redacción de contenidos y publicaciones de la secretaria de gobierno en el marco de la estrategia de comunicaciones de la entidad</t>
  </si>
  <si>
    <t>Prestar los servicios de edición, producción, post producción, del contenido audiovisual, para las plataformas digitales y canales internos de la secretaría de gobierno</t>
  </si>
  <si>
    <t>Prestar los servicios  de apoyo a la dirección administrativa en el levantamiento de la verificación física de inventarios de los bienes de la secretaria distrital de gobierno que se encuentra enen el nivel central</t>
  </si>
  <si>
    <t>Prestar los servicios profesionales a la oficina asesora de planeación para la definición, implementación y seguimiento del modelo integrado de planeación y gestión institucional</t>
  </si>
  <si>
    <t>Prestar los servicios profesionales a la dirección administrativa apoyando la implementación del sistema integrado de conservación - sic en la secretaría distrital de gobierno</t>
  </si>
  <si>
    <t>Prestar los servicios profesionales para la formular del proyecto de estudio técnico para la modificación planta de personal de la secretaría distrital de gobierno para las alcaldías locales y las inspecciones de policía</t>
  </si>
  <si>
    <t>Prestar servicios de apoyo a la gestión como conductor del vehículo que le sea asignado, para el desplazamiento de diferentes funcionarios de la secretaría distrital de gobierno</t>
  </si>
  <si>
    <t>Prestar los servicios de apoyo a las labores de mantenimiento locativo, preventivo y correctivo, y reparaciones y adecuaciones que se presenten en las sedes del nivel central de la secretaria distrital de gobierno.</t>
  </si>
  <si>
    <t>Prestar servicios profesionales a la oficina asesora de comunicaciones en términos de desarrollo, producción, diagramación de contenidos editoriales, realización de piezas gráficas, liderazgo y conceptualización creativa, sobre la gestión de las dependencias de la secretaría distrital de gobierno.</t>
  </si>
  <si>
    <t>Prestar los servicios técnicos en fotografía, para el cubrimiento de eventos de la secretaria distrital de gobierno y sus dependencias</t>
  </si>
  <si>
    <t>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t>
  </si>
  <si>
    <t>Prestar los servicios de apoyo a las labores de mantenimiento de las instalaciones electricas que se presenten en las sedes del nivel central de la sdg.</t>
  </si>
  <si>
    <t>Prestacion de servicios profesionales de apoyo a la gestión en la subsecretaria de gestion institucional en la ejecución del proceso de correspondencia que se genera en las oficinas de radicación de la sdg, de conformidad con los estudios previos</t>
  </si>
  <si>
    <t>Prestar los servicios  de apoyo a la dirección administrativa en el levantamiento de la verificación física de inventarios de los bienes de la secretaria distrital de gobierno que se encuentra  en el nivel central</t>
  </si>
  <si>
    <t>Prestar sus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</si>
  <si>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</si>
  <si>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 dirección tecnología e información como apoyo en la  administración de la seguridad tecnológica en la secretaria distrital de gobierno</t>
  </si>
  <si>
    <t>Prestar los servicios profesionales realizando las actividades de soporte, mantenimiento y desarrollo para el sistema de información de administración de personal de la secretaría distrital de gobierno</t>
  </si>
  <si>
    <t>Prestar los servicios profesionales en la gestión y seguimiento de los planes, proyectos  y actividades de la dirección tecnología e información</t>
  </si>
  <si>
    <t>Prestar los servicios profesionales en la dirección tecnología e información como apoyo en el uso y apropiación de la tecnológía y sistemas de información en la sdg</t>
  </si>
  <si>
    <t>Prestar los servicios profesionales para la dirección de tecnologías e información realizando las actividades de desarrollo, soporte y mantenimiento para el módulo limay de si capital</t>
  </si>
  <si>
    <t>Prestar los servicios de apoyo a la gestión  en las actividades de soporte y monitoreo de la infraestructura tecnológica en la secretaria distrital de gobierno</t>
  </si>
  <si>
    <t>Prestar los servicios profesionales en la dirección tecnología e información como apoyo en la  administración de la mesa de servicios</t>
  </si>
  <si>
    <t>Prestar los servicios profesionales en la dirección tecnología e información como apoyo en implementación de la solución de inteligencia de negocios en la sdg</t>
  </si>
  <si>
    <t>UT Compugobierno 2017</t>
  </si>
  <si>
    <t>Zulma Gineth Ramos Ramirez</t>
  </si>
  <si>
    <t>Franz Edwar Rojas Montañez</t>
  </si>
  <si>
    <t>Ana Mercedes Orjuela Rodriguez</t>
  </si>
  <si>
    <t>Edgar  Forero Granados</t>
  </si>
  <si>
    <t>David Antonio Robles Cervantes</t>
  </si>
  <si>
    <t>Mauricio  Sotelo Orduña</t>
  </si>
  <si>
    <t>Cristhian Camilo Gordillo Saavedra</t>
  </si>
  <si>
    <t>Edwin Maximino Forero Bohorquez</t>
  </si>
  <si>
    <t>Venancio Jose Esquiaqui Felipe</t>
  </si>
  <si>
    <t>Prestar los servicios profesionales a la dirección para la gestión del desarrollo local en las actividades de asistencia técnica a los fondos de desarrollo local - fdl</t>
  </si>
  <si>
    <t>Prestar los servicios profesionales  en la subsecretaría de gestión local, en la promoción, implementación y seguimiento de practicas de transparencia y de lucha contra la corrupción en las alcaldías locales, en el marco de la implementación del modelo de gestión para las alcaldías locales</t>
  </si>
  <si>
    <t>Prestar los servicios profesionales apoyando a la dirección para la gestión del desarrollo local en las actividades de asistencia técnica a los fondos de desarrollo local - fdl</t>
  </si>
  <si>
    <t>Prestar servicios profesionales para la visibilización y fortalecimiento de la justicia policiva, apoyando el analisis, seguimiento y recomendaciones en la toma de decisiones que contribuyan a disminuir las revocatorias en el consejo de justicia de las decisiones provenientes de las alcaldías locales</t>
  </si>
  <si>
    <t>Prestar los servicios profesionales para apoyar jurídicamente la implementación del modelo de gestión local, con el fin de fortalecer la capacidad institucional de las alcaldías locales</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</si>
  <si>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</si>
  <si>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 la dirección para la gestión policiva para llevar a cabo el proceso de verificación documental, soporte y acompañamiento en el desarrollo de las actividades propias del trámite de los procesos y depuración de actuaciones administrativas existentes en las alcaldías locales</t>
  </si>
  <si>
    <t>Apoyar técnicamente según su profesión a la dirección para la gestión policiva, en temas de carácter ambiental y protección de recursos naturales, asociados a las inspecciones de policía y las alcaldías locales para el fortalecimiento de las gestiones institucionales de las mismas.</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</si>
  <si>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</si>
  <si>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apoyando jurídicamente a la dirección para la gestión del desarrollo local en las actividades de asistencia técnica a los fondos de desarrollo local - fdl</t>
  </si>
  <si>
    <t>Prestar los servicios profesionales de carácter administrativo y técnico a la dirección para la gestión policiva  en el acompañamiento, seguimiento y apoyo a los bachilleres y técnicos designados en las alcaldías locales para realizar la intervención documental, asistencial, digitalización y cargue de datos en el aplicativo si actua relacionadas con las actuaciones administrativas existentes en las alcaldías locales</t>
  </si>
  <si>
    <t>Prestar los servicios profesionales a la dirección para la gestión policiva apoyando y consolidando acciones efectivas. planes y programas adelantados por las inspecciones de policía para su fortalecimiento institucional</t>
  </si>
  <si>
    <t>Prestar los servicios de apoyo a la gestión a la dirección para la gestión policiva en las actividades administrativas y operativas relacionadas con el fortalecimiento de la capacidad institucional de las inspecciones de policía en el marco de sus competencias</t>
  </si>
  <si>
    <t>Prestar los servicios de apoyo a la gestión a la dirección para la gestión policiva en las actividades administrativas y operativas relacionadas con el comparendo ambiental y temas conexos atendiendo la normativa legal vigente</t>
  </si>
  <si>
    <t>Prestar los servicios profesionales a la dirección para la gestión del desarrollo local - dgdl en las actividades de asistencia técnica a los fondos de desarrollo local - fdl</t>
  </si>
  <si>
    <t>Prestar los servicios profesionales apoyando técnicamente a la dirección para la gestión del desarrollo local - dgdl en las actividades de asistencia técnica a los fondos de desarrollo local - fdl</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</si>
  <si>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</si>
  <si>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</si>
  <si>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servicios profesionales especializados a la dirección de contratación en los diferentes asuntos jurídicos en las diferentes etapas de los procesos contractuales que adelanten las secretaria distrital de gobierno y los fondos de desarrollo local</t>
  </si>
  <si>
    <t>Prestar los servicios profesionales para apoyar las actividades de seguimiento a las estrategias interinstitucionales adelantadas por la subsecretaría de gestión local requeridas para  la implementación del modelo de gestión actual para las alcaldías locales</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</si>
  <si>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</si>
  <si>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del desarrollo local - dgdl en las actividades de fortalecimiento del observatorio de descentralización y participación o el que haga sus veces.</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</si>
  <si>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</si>
  <si>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</si>
  <si>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 la dirección para la gestión del desarrollo local en el seguimiento a la inversión local de los fondos de desarrollo local</t>
  </si>
  <si>
    <t>Prestar los servicios profesionales a la dirección de gestión policiva, acompañando actividades de inspección vigilancia y control - ivc que efectúan las alcaldías locales y/o las autoridades de policía a cargo de la secretaria distrital de gobierno</t>
  </si>
  <si>
    <t>Pago de nómina general de enero de 2018 - planta de inversión.</t>
  </si>
  <si>
    <t>Pago de cesantías e intereses de cesantías a servidores públicos de la planta temporal de inversión enero 2018.</t>
  </si>
  <si>
    <t>Prestar los servicios de apoyo a la gestión en el acompañamiento de actividades de inspección, vigilancia y control - ivc y acciones de socialización frente al código de policía, que son adelantadas por la dirección para la gestión policiva</t>
  </si>
  <si>
    <t>Prestar los servicios profesionales a la secretaría distrital de gobierno para la ejecución del plan de modernización de las sedes administrativas de las alcaldías locales</t>
  </si>
  <si>
    <t>Prestar asesoría especializada a la subsecretaría de gestión local en materia urbanística dentro del marco de la implementación del modelo de gestión para las alcaldías locales</t>
  </si>
  <si>
    <t>Prestar los servicios profesionales con el fin de apoyar los trámites y servicios a cargo de la dirección para la gestión policiva de la secretaría distrital de gobierno</t>
  </si>
  <si>
    <t>Prestar los servicios profesionales apoyando jurídicamente las acciones policivas que son acompañadas por la dirección para la gestión policiva principalmente en temas de ambientales y de recursos naturales</t>
  </si>
  <si>
    <t>Prestar los servicios profesionales para apoyar y acompañar tecnicamente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</si>
  <si>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</si>
  <si>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Prestar los servicos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</si>
  <si>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policiva en el seguimiento de las acciones enfocadas al fortalecimiento de las funciones de policía a cargo de las alcaldías locales</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</si>
  <si>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</si>
  <si>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</si>
  <si>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</si>
  <si>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de gestión policiva, gestionando y acompañando actividades de inspección vigilancia y control ivc que efectúan las alcaldías locales y/o las autoridades de policía a cargo de la secretaría distrital de gobierno.</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</si>
  <si>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alcaldias locales</t>
  </si>
  <si>
    <t>Prestar los servicios profesionales a la secretaría distrital de gobierno para apoyar jurídicamente en la ejecución del plan de modernización de las sedes administrativas de las alcaldías locales</t>
  </si>
  <si>
    <t>Prestar servicios profesionales para la consolidación de los informes orientados al seguimiento estratégico de la evacuación de expedientes del consejo de justicia</t>
  </si>
  <si>
    <t>Prestar los servicios profesionales especializados en la subsecretaria de gestión local para adelantar los trámites jurídicos que se requieran en las diferentes localidades encaminados a fortalecer su capacidad institucional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</si>
  <si>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</si>
  <si>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en el consejo de justicia para la disminución de los tiempos de evacuación de expedientes de los procesos de policia de su conocimiento y competencia</t>
  </si>
  <si>
    <t>Prestar los servicios profesionales de carácter jurídico a la dirección para la gestión policiva de la secretaría distrital de gobierno en el seguimiento y apoyo a los abogados del equipo dial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</si>
  <si>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</si>
  <si>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servicios profesionales a la direccion administrativa para acompañar la implementación del plan de modernización institucional de las alcaldías locales en marco del proyecto 1094</t>
  </si>
  <si>
    <t>Prestar los servicios profesionales para la evacuación de tramites en el consejo de justicia</t>
  </si>
  <si>
    <t>Prestar los servicios profesionales en el consejo de justicia para la disminución de los tiempos de evacuación de expedientes de los procesos de policia de su conocimiento y competencia</t>
  </si>
  <si>
    <t>Prestar servicios profesionales para rendir dictamen pericial ante las diferentes instancias judiciales o extrajudiciales a que hubiere lugar, en relación con la liquidación del convenio interadministrativo no. 1292 de 2012 celebrado entre la secretaría distrital de gobierno, la secretaría distrital de movilidad, la unidad administrativa especial de rehabilitación malla vial - uaermv-, el instituto de desarrollo urbano - idu-, la empresa de acueducto y alcantarillado de bogotá - eaab-, el establecimiento público jardín botánico josé celestino mutis, el instituto para la protección de la niñez y la juventud - idipron-, y los fondos de desarrollo local del distrito capital de las siguientes alcaldías locales: chapinero, santa fe, san cristóbal, usme, tunjuelito, kennedy, fontibón, engativá, suba, barrios unidos, teusaquillo, los mártires, antonio nariño, puente aranda, la candelaria, ciudad bolívar, rafael uribe uribe, bosa y usaquén, para desarrollar conjuntamente los planes operativos anuales de inversión para la línea de inversión local malla vial, de acuerdo con el alcance, objeto y obligaciones del contrato</t>
  </si>
  <si>
    <t>Prestar servicios profesionales para ejercer la representación extrajudicial y/o judicial ante las diferentes instancias a que hubiere lugar, en relación con la liquidación del convenio interadministrativo no. 1292 de 2012 celebrado entre la secretaría distrital de gobierno, la secretaría distrital de movilidad, la unidad administrativa especial de rehabilitación malla vial ¿ uaermv-, el instituto de desarrollo urbano ¿ idu-, la empresa de acueducto y alcantarillado de bogotá ¿ eaab-, el establecimiento público jardín botánico ¿josé celestino mutis¿, el instituto para la protección de la niñez y la juventud ¿ idipron-, y los fondos de desarrollo local del distrito capital de las siguientes alcaldías locales: chapinero, santa fe, san cristóbal, usme, tunjuelito, kennedy, fontibón, engativá, suba, barrios unidos, teusaquillo, los mártires, antonio nariño, puente aranda, la candelaria, ciudad bolívar, rafael uribe uribe, bosa y usaquén, para desarrollar conjuntamente los planes operativos anuales de inversión para la línea de inversión local malla vial, de acuerdo con el alcance, objeto y obligaciones del contrato</t>
  </si>
  <si>
    <t>Apoyar profesionalmente con el fin de brindar conceptos tecnicos frente a las distintas etapas de los procesos de competencia de las diferentes inspecciones de policía, especialmente los de atención prioritaria de la secretaría distrital de gobierno.</t>
  </si>
  <si>
    <t>Prestar los servicios profesionales para la sistematización de reportes a clientes internos y externos de la secretaría de gobierno, levantamiento de información cualitativa y cuantitativa para el rediseño de los observatorios de la entidad</t>
  </si>
  <si>
    <t>Prestar los servicios profesionales para apoyar a la secretaría distrital de gobierno en el análisis, seguimiento y monitoreo de la gestión local y la interlocución con los actores políticos.</t>
  </si>
  <si>
    <t>Prestar los servicios de apoyo a la gestión en la  dirección para la gestión policiva de la secretaria distrital de gobierno, en el desarrollo del proceso de  intervención en gestión documental, cargue en el aplicativo si actua y digitalización de las actuaciones administrativas existentes en las alcaldías locales</t>
  </si>
  <si>
    <t>Prestar los servicios profesionales apoyando tecnicamente la dirección para la gestión policiva, para el seguimiento al cumplimiento de los fallos judiciales y adminsitrativos que sean priorizados con el fin de fortalecer las funciones de inspección, vigilancia y control</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</si>
  <si>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</si>
  <si>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</si>
  <si>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de apoyo a la gestión en las actividades de consolidación y sistematización de los datos y la información  requerida para el fortalecimiento del observatorio  en la secretaría distrital de gobierno</t>
  </si>
  <si>
    <t>Prestar servicios profesionales para la visibilización y fortalecimiento de la justicia policiva, apoyando el analisis,seguimiento y recomendaciones en la toma de decisiones que contribuyan a disminuir las revocatorias en el consejode justicia de las decisiones provenientes de las alcaldías locales</t>
  </si>
  <si>
    <t>Entregar a título de arrendamiento a la secretaría distrital de gobierno, el uso y goce del inmueble ubicado en la avenida calle 26 n° 69 d 91 oficina 508 torre el dorado de la localidad de la fontibón - bogotá d.c. identificado con el folio de matrícula inmobiliaria no. 50c-1797671</t>
  </si>
  <si>
    <t>Prestar los servicios profesionales para apoyar el análisis y procesamiento de la información que contribuya al fortalecimiento de la capacidad institucional de las alcaldías locales, en el marco del modelo de gestión local</t>
  </si>
  <si>
    <t>Cristian Andres Albarracin Marquez</t>
  </si>
  <si>
    <t>Diana Milena Mendivelso Garcia</t>
  </si>
  <si>
    <t>Ana Dolores Castro Vasquez</t>
  </si>
  <si>
    <t>Jacqueline  Rodriguez Cruz</t>
  </si>
  <si>
    <t>Gineth Johanna Pineda</t>
  </si>
  <si>
    <t>John Wilson Cano Avila</t>
  </si>
  <si>
    <t>Adriana Patricia De La Torre Trujillo</t>
  </si>
  <si>
    <t>Claudia Rocio Echeverry Beltran</t>
  </si>
  <si>
    <t>Julian David Roncancio Aguirre</t>
  </si>
  <si>
    <t>Sandra Milena Gomez Cano</t>
  </si>
  <si>
    <t>Luz Mila Florez De Vargas</t>
  </si>
  <si>
    <t>Monica Paola Novoa Acevedo</t>
  </si>
  <si>
    <t>Nancy  Roldan Cardenas</t>
  </si>
  <si>
    <t>Nancy Brigitte Ruiz Buitrago</t>
  </si>
  <si>
    <t>Jorge  Herrera Pinilla</t>
  </si>
  <si>
    <t>Juan Pablo Aguas Guevara</t>
  </si>
  <si>
    <t>Diana Alejandra Melo Vanegas</t>
  </si>
  <si>
    <t>Sandra Milena Garzon Peña</t>
  </si>
  <si>
    <t>Yenny Graciela Garcia Puerto</t>
  </si>
  <si>
    <t>Maria Del Pilar Quinche Rios</t>
  </si>
  <si>
    <t>Sergio Stiven Vargas Castellanos</t>
  </si>
  <si>
    <t>Luz Mary Lopez Bernal</t>
  </si>
  <si>
    <t>Adriana  Alvarez Hernandez</t>
  </si>
  <si>
    <t>Nadia Piedad Ibarguen Mosquera</t>
  </si>
  <si>
    <t>Jennifer  Torres Sanchez</t>
  </si>
  <si>
    <t>Ernesto Frabizio Armella Velasquez</t>
  </si>
  <si>
    <t>Carolina  Velandia Florez</t>
  </si>
  <si>
    <t>Henry  Castro Florez</t>
  </si>
  <si>
    <t>Norida Tatiana Navarrete Soler</t>
  </si>
  <si>
    <t>Jose Gregorio Molinares Estrada</t>
  </si>
  <si>
    <t>Rubby Markley Duarte Tarquino</t>
  </si>
  <si>
    <t>Myriam Marlene Chaparro Lopez</t>
  </si>
  <si>
    <t>Angelica Aminta Lopez Moreno</t>
  </si>
  <si>
    <t>Edgar Andres Gomez Piñeros</t>
  </si>
  <si>
    <t>Renan  Rojas Esguerra</t>
  </si>
  <si>
    <t>Nelson Jair Peña Gama</t>
  </si>
  <si>
    <t>Carlos Andres Garzon Prieto</t>
  </si>
  <si>
    <t>Maria Alejandra Bermudez Rodriguez</t>
  </si>
  <si>
    <t>Tomas  Fernandez Gutierrez De Piñeres</t>
  </si>
  <si>
    <t>Elba Bridgeth Perez Cubillos</t>
  </si>
  <si>
    <t>Milthon Mauricio Rojas Mora</t>
  </si>
  <si>
    <t>Liliana  Tovar Celis</t>
  </si>
  <si>
    <t>Nicolas  Pelaez Marin</t>
  </si>
  <si>
    <t>Diego Hernan Daza Hurtado</t>
  </si>
  <si>
    <t>Andres Guillermo Maestre Araujo</t>
  </si>
  <si>
    <t>Matilde Maria Daza De Orozco</t>
  </si>
  <si>
    <t>Gustavo Alberto Forero Ramirez</t>
  </si>
  <si>
    <t>Rayza Alejandra Reyes Marciales</t>
  </si>
  <si>
    <t>Nicolas  Ardila Pazmiño</t>
  </si>
  <si>
    <t>Nicolas Augusto Canon Murillo</t>
  </si>
  <si>
    <t>Yuly Paola Leguizamon Piñeros</t>
  </si>
  <si>
    <t>Diana Cristina Higinio Cuellar</t>
  </si>
  <si>
    <t>Carlos Camilo Hernandez Brito</t>
  </si>
  <si>
    <t>Luz Marina Neira Tovar</t>
  </si>
  <si>
    <t>Carlos Eduardo Castillo Vanegas</t>
  </si>
  <si>
    <t>Fabian Camilo Rueda Camero</t>
  </si>
  <si>
    <t>Adalgiza Maria Villazon Julio</t>
  </si>
  <si>
    <t>Juan David Duarte Rojas</t>
  </si>
  <si>
    <t>Anibal Andres Aragones Arroyave</t>
  </si>
  <si>
    <t>Bertha Liliana Charry Diaz</t>
  </si>
  <si>
    <t>Juan Camilo Charry Uribe</t>
  </si>
  <si>
    <t>Secretaria Distrital De Gobierno</t>
  </si>
  <si>
    <t>Jose Fernando Luna Cespedes</t>
  </si>
  <si>
    <t>William Javier Amorocho Garcia</t>
  </si>
  <si>
    <t>Alvaro Fernando Henao Quintero</t>
  </si>
  <si>
    <t>Juan Carlos Hoyos Robayo</t>
  </si>
  <si>
    <t>Alberto  Martinez Morales</t>
  </si>
  <si>
    <t>Sandra Milena Muñoz Arevalo</t>
  </si>
  <si>
    <t>Cristian Alfonso Peñaloza Hernandez</t>
  </si>
  <si>
    <t>Edgardo Jesus Donado Meza</t>
  </si>
  <si>
    <t>Harold Yezid Rodriguez Herrera</t>
  </si>
  <si>
    <t>Mario  Moreno Cañon</t>
  </si>
  <si>
    <t>Jairo Antonio Quiroz Hurtado</t>
  </si>
  <si>
    <t>Julia Lucia Garcia Forero</t>
  </si>
  <si>
    <t>Jose Luis Peñuela Franco</t>
  </si>
  <si>
    <t>Angie Carolina Valencia Ayala</t>
  </si>
  <si>
    <t>Tatiana  Gacha Gonzalez</t>
  </si>
  <si>
    <t>Adriana Margarita Payares Navarro</t>
  </si>
  <si>
    <t>Monica Alejandra Beltran Rodriguez</t>
  </si>
  <si>
    <t>Acosta Irreño &amp; Asociados S A S</t>
  </si>
  <si>
    <t>Ignacio Andres Valencia Carvajal</t>
  </si>
  <si>
    <t>Sonia Esperanza Torres Rodriguez</t>
  </si>
  <si>
    <t>Alvaro Leandro Jimenez Tunjano</t>
  </si>
  <si>
    <t>Lina Alejandra Barco Mendez</t>
  </si>
  <si>
    <t>Danny Veronica Cortes Peña</t>
  </si>
  <si>
    <t>German David Suarez Cantillo</t>
  </si>
  <si>
    <t>Jhon Fernando Ramirez Castillo</t>
  </si>
  <si>
    <t>Cecilia  Diaz Escandon</t>
  </si>
  <si>
    <t>Ximena Del Pilar Salamanca Mesa</t>
  </si>
  <si>
    <t>Manuel  Falla Bustos</t>
  </si>
  <si>
    <t>Luz Amparo Sierra Rojas</t>
  </si>
  <si>
    <t>Carlos Alberto Herrera Jimenez</t>
  </si>
  <si>
    <t>David Eduardo Arana Galvis</t>
  </si>
  <si>
    <t>Luz Yadira Rivera Caro</t>
  </si>
  <si>
    <t>Liliana Marcela Castiblanco Noreña</t>
  </si>
  <si>
    <t>Edgar Jaime Martinez Rodriguez</t>
  </si>
  <si>
    <t>Raul Gustavo Gonzalez Ochoa</t>
  </si>
  <si>
    <t>Francisco Javier Camargo Ramos</t>
  </si>
  <si>
    <t>Cesar Augusto Avila Valenzuela</t>
  </si>
  <si>
    <t>Jose Ricardo Tautiva Garzon</t>
  </si>
  <si>
    <t>Yully Paola Pinzon Ortiz</t>
  </si>
  <si>
    <t>Carmen Maria Ramos Cuesta</t>
  </si>
  <si>
    <t>Maria Luz Angela Amado Rivera</t>
  </si>
  <si>
    <t>Mirian Yanive Suarez Santos</t>
  </si>
  <si>
    <t>Jose Rusvelt Murcia Jaramillo</t>
  </si>
  <si>
    <t>Jorge Enrique Garcia Ordoñez</t>
  </si>
  <si>
    <t>Laura Viviana Gallego Silva</t>
  </si>
  <si>
    <t>Yudy Marcela Salgado Rodriguez</t>
  </si>
  <si>
    <t>Rafael Antonio Murillo Gomez</t>
  </si>
  <si>
    <t>Camilo Andres Peñuela Cano</t>
  </si>
  <si>
    <t>Diana Margarita Marenco Rodriguez</t>
  </si>
  <si>
    <t>Cristian Camilo Clavijo Rodriguez</t>
  </si>
  <si>
    <t>Ilona Graciela Murcia Ijjasz</t>
  </si>
  <si>
    <t>Jaime  Porras Cortes</t>
  </si>
  <si>
    <t>Giovanni Alexander Velandia Castillo</t>
  </si>
  <si>
    <t>Juan Esteban Lemos Gonzalez</t>
  </si>
  <si>
    <t>Gloria  Aconcha Garcia</t>
  </si>
  <si>
    <t>Marysol  Guevara Romero</t>
  </si>
  <si>
    <t>Leila Hanne Housni Jaller</t>
  </si>
  <si>
    <t>Juan Pablo Fula Sotelo</t>
  </si>
  <si>
    <t>Karol Alejandra Buitrago Hernandez</t>
  </si>
  <si>
    <t>Juliana  Alvarez Hernandez</t>
  </si>
  <si>
    <t>William Erlandi Romero Arboleda</t>
  </si>
  <si>
    <t>Carlos Andres Sedano Niño</t>
  </si>
  <si>
    <t>Luis Fernando Rincon Cuadros</t>
  </si>
  <si>
    <t>Edgar Olimpo Parrado Bautista</t>
  </si>
  <si>
    <t>Alejandro  Gaitan Rueda</t>
  </si>
  <si>
    <t>Sergio Vladimir Pereira Romero</t>
  </si>
  <si>
    <t>Magda Lorena Davila Velandia</t>
  </si>
  <si>
    <t>Karem Andrea Gamez Umbacia</t>
  </si>
  <si>
    <t>Marlene Cecilia Peña Zarate</t>
  </si>
  <si>
    <t>Luis Rodrigo Mahecha Rangel</t>
  </si>
  <si>
    <t>Maiden Nelsed Gonzalez Vinchira</t>
  </si>
  <si>
    <t>Abdon  Cely Angel</t>
  </si>
  <si>
    <t>Gina  Villalba Urbina</t>
  </si>
  <si>
    <t>Guillermo  Orozco Pardo</t>
  </si>
  <si>
    <t>Pablo Heli Gutierrez Jimenez</t>
  </si>
  <si>
    <t>Clara Maria Gonzalez Zabala</t>
  </si>
  <si>
    <t>Raul Eduardo Romero Toloza</t>
  </si>
  <si>
    <t>Luis Arturo Camacho Cespedes</t>
  </si>
  <si>
    <t>Edna Matilde Pabon Pardo</t>
  </si>
  <si>
    <t>Saudith Faribe Lavao Sanchez</t>
  </si>
  <si>
    <t>Ingrid Karina Betancourt Arias</t>
  </si>
  <si>
    <t>Clara Liliana Mejia Ortiz</t>
  </si>
  <si>
    <t>Willinton Napoleon Muñoz Bolaños</t>
  </si>
  <si>
    <t>Lina Maria Mapura Ramirez</t>
  </si>
  <si>
    <t>Luz Estrella Merchan Espinosa</t>
  </si>
  <si>
    <t>Diego Armando Villamarin Campos</t>
  </si>
  <si>
    <t>Daniel Hernando Lugo Jaramillo</t>
  </si>
  <si>
    <t>María Alejandra Florez Acosta</t>
  </si>
  <si>
    <t>Marly Yecenia Martinez Moreno</t>
  </si>
  <si>
    <t>Jean Paul Mildenberg Ortiz</t>
  </si>
  <si>
    <t>Rocio Del Pilar Avendaño Pabon</t>
  </si>
  <si>
    <t>Maria Juliana Bustos Orozco</t>
  </si>
  <si>
    <t>Leonardo Alberto Roldan Landinez</t>
  </si>
  <si>
    <t>Julian Esteban Mateus Vargas</t>
  </si>
  <si>
    <t>Stephany Melissa Andrade Lemus</t>
  </si>
  <si>
    <t>Tatiana Andrea Franco Buitrago</t>
  </si>
  <si>
    <t>Luisa Fernanda Cardenas Rodriguez</t>
  </si>
  <si>
    <t>Andrea Carolina Martinez Otalora</t>
  </si>
  <si>
    <t>Monica  Pachon Buitrago</t>
  </si>
  <si>
    <t>Manuela  Muñoz Fuerte</t>
  </si>
  <si>
    <t>Amparo  Ramirez Castillo</t>
  </si>
  <si>
    <t>Daniela  Torres Figueroa</t>
  </si>
  <si>
    <t>Mirna Patricia Hernandez Baldrich</t>
  </si>
  <si>
    <t>Jenny Andrea Lopez Garzon</t>
  </si>
  <si>
    <t>Juan Carlos Rocha Campos</t>
  </si>
  <si>
    <t>Nayara  Torres Rangel</t>
  </si>
  <si>
    <t>Jimmy Alejandro Bello Acero</t>
  </si>
  <si>
    <t>Johana Del Pilar Calderon Sanabria</t>
  </si>
  <si>
    <t>Juan David Diaz Diaz</t>
  </si>
  <si>
    <t>Brayan Camilo Gacha Rodriguez</t>
  </si>
  <si>
    <t>Leidy Stephanie Estrada Vera</t>
  </si>
  <si>
    <t>Alberto Leon Bernal Villa</t>
  </si>
  <si>
    <t>John Fabian Olaya Garcia</t>
  </si>
  <si>
    <t>Warsberg Yussif Lemus Franco</t>
  </si>
  <si>
    <t>Lux Alexandra Bejarano Galindo</t>
  </si>
  <si>
    <t>Erika Marcela Mesa Martinez</t>
  </si>
  <si>
    <t>Edgar Hernan Fuentes Contreras</t>
  </si>
  <si>
    <t>Rita  Gomez Ramirez</t>
  </si>
  <si>
    <t>Laura Paola Vanegas Vanegas</t>
  </si>
  <si>
    <t>Sergio Oswaldo Garcia Roca</t>
  </si>
  <si>
    <t>Martha  Cruz Jimenez</t>
  </si>
  <si>
    <t>Daniel Humberto Lucas Poverda</t>
  </si>
  <si>
    <t>Nancy  Ordoñez Varela</t>
  </si>
  <si>
    <t>Inmobiliaria Espacios Industriales Sas</t>
  </si>
  <si>
    <t>Alix Janeth Forero Rojas</t>
  </si>
  <si>
    <t>Hector Camilo Triviño Leal</t>
  </si>
  <si>
    <t>Guillermo  Ruiz Trujillo</t>
  </si>
  <si>
    <t>Luis Ricardo Bitar Pulido</t>
  </si>
  <si>
    <t>Jairo Alfonso Morales Galindo</t>
  </si>
  <si>
    <t>Luis Antonio Medrano Caceres</t>
  </si>
  <si>
    <t>David Ricardo Montoya Vergara</t>
  </si>
  <si>
    <t>Camilo Andres Suarez Espinosa</t>
  </si>
  <si>
    <t>Beatriz Elena Ocampo Castro</t>
  </si>
  <si>
    <t>Paola Andrea Camacho Vanegas</t>
  </si>
  <si>
    <t>Eddy Ruth Tarazona Cobaleda</t>
  </si>
  <si>
    <t>Holman David Arevalo Rodriguez</t>
  </si>
  <si>
    <t>Juan Felipe Vives Habeych</t>
  </si>
  <si>
    <t>Ivonne Astrid Rave</t>
  </si>
  <si>
    <t>Ana Maria Lizcano Narvaez</t>
  </si>
  <si>
    <t>Maria Camila Barrera Lopez</t>
  </si>
  <si>
    <t>Natalia Maria Espitia Montero</t>
  </si>
  <si>
    <t>Andrea Paola Caballero Padilla</t>
  </si>
  <si>
    <t>Orlando  Numpaque Gambasica</t>
  </si>
  <si>
    <t>Carlos Fernando Ibarra Vallejo</t>
  </si>
  <si>
    <t>David  Castaño Chiguasuque</t>
  </si>
  <si>
    <t>Leyla Andrea Gomez Alarcon</t>
  </si>
  <si>
    <t>Mario  Solano Puentes</t>
  </si>
  <si>
    <t>Luis Armando Blanco Cruz</t>
  </si>
  <si>
    <t>Joan Manuel Angulo Oliveros</t>
  </si>
  <si>
    <t>Ingrid Stefanie Sierra Nieto</t>
  </si>
  <si>
    <t>Luz Berenice Diaz Lovera</t>
  </si>
  <si>
    <t>Julian Andres Medina Bravo</t>
  </si>
  <si>
    <t>German Raul Chaparro</t>
  </si>
  <si>
    <t>Hernan Felipe Araujo Ariza</t>
  </si>
  <si>
    <t>Leidy Johanna Benitez Rocha</t>
  </si>
  <si>
    <t>Jairo Rafael Gomez Cervantes</t>
  </si>
  <si>
    <t>Edwin Orlando Leon Montero</t>
  </si>
  <si>
    <t>Ximena Alexandra Guzman Romero</t>
  </si>
  <si>
    <t>Diana Carolina Guerra Urbina</t>
  </si>
  <si>
    <t>Diego Felipe Torres Cardenas</t>
  </si>
  <si>
    <t>Diana Alejandra Hernandez Ortiz</t>
  </si>
  <si>
    <t>Karen Patricia Pinzon Ariza</t>
  </si>
  <si>
    <t>Javier De Jesus Cruz Pineda</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</si>
  <si>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</si>
  <si>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para realizar el seguimiento y apoyo a las sesiones de las comisiones permanentes y la plenaria, mesas de trabajo, foros y comisiones accidentales adelantados por el concejo de bogota, atendiendo lo establecido en la normatividad vigente, los procesos y procedimientos que tenga adoptados la secretaria distrital de gobierno</t>
  </si>
  <si>
    <t>Prestar los servicios profesionales a la direccion de relaciones politicas para la consolidacion y elaboracion de documentos que permitan el relacionamiento del distrito capital con los actores estrategicos de la ciudad-region bajo una vision vision conjunta del territorio y los lineamientos que disponga el observario de asuintos politicos de la entidad</t>
  </si>
  <si>
    <t>Prestar los servicios profesionales para hacer seguimientos, apoyar y reportar los asuntos relacionados con la gestion en el ejercicio de la funcion de control politico, tramite de los proyectos de ley y/o actos legislativos que adelante el congreso de conformidad con la normatividad vigente y los lineamientos que sobre esta materia esten reglamentados en la secretaria distrital de gobierno</t>
  </si>
  <si>
    <t>Prestar sus servicios profesionales a la dirección de relaciones políticas en la respuesta efectiva y oportuna a los requerimientos, derechos de petición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</si>
  <si>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apoyar juridicamente el acompañamiento a las agendas de concertacion con actores politicos (jal, congreso y concejo), enonomicos y sociales, para el analisis , transformacion de problemas y la gestion propia de la direccion de relaciones politicas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</si>
  <si>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</si>
  <si>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aquellas actividades relacionadas con control político en especial el trámite, seguimiento, consolidación y evaluación de las proposiciones que realice el concejo de bogotá, d.c., de acuerdo con lo establecido en la normatividad vigente</t>
  </si>
  <si>
    <t>Prestar los servicios profesionales en la realización del análisis sobre el panorama político de la administración distrital y las líneas de investigación del observatorio de asuntos políticos</t>
  </si>
  <si>
    <t>Prestar los servicios profesionales en el acompañamiento a las agendas de concertación con actores políticos relacionadas en el concejo de bogotá, de conformidad con la normatividad vigente y los lineamientos que sobre esta materia estén reglamentados en los procesos y procedimientos de la secretaría distrital de gobierno</t>
  </si>
  <si>
    <t>Prestar los servicios profesionales en el levantamiento de informacion y soporte en la construccion de herramientas tecnologicas que apoyen la extraccion de informacion para la consolidacion de informacion en materia de fortalecimiento de las relaciones politicas y estrategicas de la administracion distrital con actores de la sociedad civil</t>
  </si>
  <si>
    <t>Prestar los servicios profesionales para atender los requerimientos en el tramite de los proyectos de acuerdo que se adelanten en el concejo de bogota, de conformidad con la normatividad vigente y los procedmientos que tengan adoptados la direccion de relaciones politicas</t>
  </si>
  <si>
    <t>Prestar los servicios profesionales en el acompañamiento a las agendas de concertación con actores políticos, económicos y sociales para análisis y transformación de problema, según los lineamientos de la dirección de relaciones políticas</t>
  </si>
  <si>
    <t>Prestar los servicios profesionales a la dirección relaciones políticas en la construcción de mecanismos para el fortalecimiento de las relaciones políticas y la integración regional, relaciones con los actores estratégicos de la sociedad civil, y de la ciudad hacia lo regional</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</si>
  <si>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</si>
  <si>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</si>
  <si>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</si>
  <si>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para atender y gestionar los asuntos relacionados con la gestión del control político, audiencias públicas y estudios de proyectos de ley y/o actos legislativos que adelante el congreso de la república de interés para el distrito, de conformidad con la normatividad vigente y los lineamientos que sobre esta materia estén reglamentados en la secretaría distrital de gobierno</t>
  </si>
  <si>
    <t>Prestar los servicios profesionales a la dirección de relaciones políticas para apoyar las respuestas a los requerimientos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</si>
  <si>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avanzar en el desarrollo del estudio de las lineas investigativas que estructuran el observatorio de asuntos politicos, de acuerdo con las directrices que imparta el director de relaciones politicas</t>
  </si>
  <si>
    <t>Prestar los servicios profesionales en el acompañamiento a las agendas de concertación con actores políticos relacionadas en el concejo de bogotá, de conformidad con la normatividad vigente y los lineamientos que sobre esta materia estén reglamentados en los procesos y procedimientos de la secretaría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</si>
  <si>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</si>
  <si>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FACTURA 3070251621</t>
  </si>
  <si>
    <t>FACTURA 2463431001</t>
  </si>
  <si>
    <t>FACTURA 4969345195</t>
  </si>
  <si>
    <t>FACTURA 4972615856</t>
  </si>
  <si>
    <t>Nueve (9) facturas de servicios publicos de codensa s.a. esp inicia con n°.496934519-5predio ubicado en la cl 9 n° 9 60 - casa de pensamiento indigenaperiodo facturado del 21 de diciembre de 2017 al 23 de enero de 2018total a pagar $211.310</t>
  </si>
  <si>
    <t>Factura de servicio publico de codensa s.a. esp  n°497261585-6predio ubicado en la cl 9 n° 4 - 70 - centro de orientación y fortalecimiento integral afrobogotano confiaperiodo facturado del 26 de diciembre de 2017  al 26 de enero de 2018total a pagar $273.050</t>
  </si>
  <si>
    <t>Realizar la adquisición de licenciamiento de ofimática y herramientas colaborativas de Microsoft para la Secretaría Distrital de Gobierno, a través del ACUERDO MARCO DE PRECIOS No. CCE-578-2017</t>
  </si>
  <si>
    <t>RA 9</t>
  </si>
  <si>
    <t>Pago de la autoliquidación de la nómina general de enero de 2018- Planta de Temporal Inversión</t>
  </si>
  <si>
    <t>Contratar el servicio de arrendamiento de treinta (30) computadores de escritorio, cinco (5) computadores portátiles, veinticuatro (24) impresoras y cinco (5) video proyectores, a través del acuerdo marco de precios no. cce-288-1-amp-2015</t>
  </si>
  <si>
    <t>RA 12</t>
  </si>
  <si>
    <t>Pago de la Nómina general de febrero de 2018</t>
  </si>
  <si>
    <t>RA 13</t>
  </si>
  <si>
    <t>Pago de Cesantías a servidores públicos</t>
  </si>
  <si>
    <t>Realizar adición y otro si del contrato 210 de 2018 celebrado entre la secretaría distrital de gobierno de bogotá y maria ruviela aguirre cifuentes</t>
  </si>
  <si>
    <t>O.C. 665</t>
  </si>
  <si>
    <t>Dell Colombia Inc</t>
  </si>
  <si>
    <t>FACTURA 4983269560</t>
  </si>
  <si>
    <t>Factura de servicio publico de codensa s.a. esp  n°.498326956-0predio ubicado en la kr 3 n° 30a sur  06 - confiaperiodo facturado del 04 de enero de 2018  al 05 de febrero de 2018total a pagar $26.280</t>
  </si>
  <si>
    <t>O.C. 666</t>
  </si>
  <si>
    <t>PC COM S A</t>
  </si>
  <si>
    <t>CONV.INTERAD 621</t>
  </si>
  <si>
    <t>Adición al convenio N° 621 de 2017</t>
  </si>
  <si>
    <t>Instituto Colombiano de C´rdito Educativo y Estudios Tecnicos en el Exterior Mariano Ospina Perez ICETEX</t>
  </si>
  <si>
    <t>FACTURAS 5002916328</t>
  </si>
  <si>
    <t>FACTURAS 3277056811</t>
  </si>
  <si>
    <t>FACTURA 5006226786</t>
  </si>
  <si>
    <t>Nueve (9) facturas de servicios publicos de codensa s.a. esp inicia con n°.500291632-8predio ubicado en la cl 9 n° 9 60 - casa de pensamiento indigenaperiodo facturado del 23 de enero al 21 de febrero de 2018total a pagar $153.380</t>
  </si>
  <si>
    <t>Factura de servicio publico de acueducto agua alcantarillado y aseo de bogota s.a. esp con n°.32770568114predio ubicado en la kr 3 n° 30a  sur 06 - confiaperiodo facturado del 16 de noviembre de 2017 al 15 de enero de 2018total a pagar $100.910</t>
  </si>
  <si>
    <t>Factura de servicio publico de codensa s.a. esp   n°.500622678-6predio ubicado en la cl 9  4 - 70 - confiaperiodo facturado del 26 de enero  al 23 de febrero de 2018total a pagar $272.330</t>
  </si>
  <si>
    <t>RA 18</t>
  </si>
  <si>
    <t>Pago de la autoliquidación de la nómina general de febrero (planta de inversión)</t>
  </si>
  <si>
    <t>FACTURA 1703776411</t>
  </si>
  <si>
    <t>Factura de servicio publico de acueducto agua alcantarillado y aseo de bogota s.a. esp con n°.17037764119predio ubicado en la cl 9 n° 9  60 -  casa de pensamiento indígena - confiaperiodo facturado del 15 de diciembre de 2017 al 12 de febrero de 2018total a pagar $264.409</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</si>
  <si>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</si>
  <si>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C.P.S 574</t>
  </si>
  <si>
    <t>Realizar la adición y prorroga no. 2 al contrato de prestacion de servicios  no. 574 de 2017 suscrito entre la secretaría distrital de gobierno y softmanagement s.a.</t>
  </si>
  <si>
    <t>Softmanagement S A</t>
  </si>
  <si>
    <t>FACTURA 5018279396</t>
  </si>
  <si>
    <t>FACTURA 2397646751</t>
  </si>
  <si>
    <t>Factura de servicio publico de acueducto agua alcantarillado y aseo de bogota s.a. esp con n°.23976467516predio ubicado en la kr 9 n° 4  70 - confiaperiodo facturado del 17 de diciembre de 2017 al 14 de febrero de 2018total a pagar $208.488</t>
  </si>
  <si>
    <t>Factura de servicio publico de codensa s.a. esp  n°.501827939-6predio ubicado en la kr 13 n° 93 66 - confiaperiodo facturado del 05 de febrero  al 05 de marzo de 2018total a pagar $17.800</t>
  </si>
  <si>
    <t>Adquisición instalacion y puesta en funcionamiento de cuatro monitores industriales de 55', para el sistema de video wall de la secretaria distrital de gobierno</t>
  </si>
  <si>
    <t>RA 21</t>
  </si>
  <si>
    <t>Pago de la nómina general de marzo 2018 (planta de inversión)</t>
  </si>
  <si>
    <t>Adicion y prorroga del contrato de prestacion de servicios no. 573 de 2017</t>
  </si>
  <si>
    <t>C.P.S. 392</t>
  </si>
  <si>
    <t>C.P.S 573</t>
  </si>
  <si>
    <t>Adicion y prorroga no. 2  del contrato de prestacion de servicios no. 573 de 2017</t>
  </si>
  <si>
    <t>Adicion y prorroga no. 3 contrato de prestacion de servicios no. 392 de 2017 suscrito con seguridad nueva era ltda</t>
  </si>
  <si>
    <t xml:space="preserve"> </t>
  </si>
  <si>
    <t>Pago de los riesgos laborales grado iv para los contratos nos. 613 y 607 de 2018</t>
  </si>
  <si>
    <t>FACTURA 5043258593</t>
  </si>
  <si>
    <t>FACTURA 5047210599</t>
  </si>
  <si>
    <t>CONV. ASOCIAC 607</t>
  </si>
  <si>
    <t>Ocho (8) facturas de servicios publicos de codensa s.a. esp inicia con n°.5043258593predio ubicado en la cl 9 n° 9 60 - casa de pensamiento indigenaperiodo facturado del 21 de febrero al 22 de marzo de 2018total a pagar $137.170</t>
  </si>
  <si>
    <t>Modificacion, prorroga y adición, no. 1 al conveio de asociacion no. 607 de 2017 suscrito por la secretaría distrital de gobierno y cruz roja bogotá seccional cundinamarca y bogotá</t>
  </si>
  <si>
    <t>Pago del servicio de energia para el predio  con nomenclatura cl 9 no. 4-70 centro de orientacion y fortalecimiento integral afrobogotano.periodo facturado 23 de febrero al 26 de marzo de 2018factura de servicio publico no. 504721059-9total a pagar  $ 321.730</t>
  </si>
  <si>
    <t>Cruz Roja Colombiana Seccional Cundinamarca Y Bogota</t>
  </si>
  <si>
    <t>RA 28</t>
  </si>
  <si>
    <t>Pago de la seguridad social de la nómina general del mes de marzo de 2018 - planta de inversión</t>
  </si>
  <si>
    <t>FACTURAS 505732457</t>
  </si>
  <si>
    <t>Factura de servicio publico de codensa s.a. esp  n°.5057324571predio ubicado en la kr 3 n° 30a sur  06 - confiaperiodo facturado del 05 de marzo de 2018  al 05 de abril de 2018total a pagar $28.700</t>
  </si>
  <si>
    <t>Positiva Compañia De Seguros S A</t>
  </si>
  <si>
    <t>RA 31</t>
  </si>
  <si>
    <t>Pago de la nómina general de abril 2018 (planta de inversión).</t>
  </si>
  <si>
    <t>C.P.S 322-17</t>
  </si>
  <si>
    <t>Adición y prorroga no. 1  del contrato  de prestacion de servicios  no. 322 de 2017 suscrito por la secretaría distrital de gobierno y maria angelica orjuela baron</t>
  </si>
  <si>
    <t>Maria Angelica Orjuela Baron</t>
  </si>
  <si>
    <t>C.P.S 675</t>
  </si>
  <si>
    <t>Seguridad Penta Ltda</t>
  </si>
  <si>
    <t>MAYO</t>
  </si>
  <si>
    <t>Nueve (9) facturas de servicios publicos de codensa s.a. esp inicia con n°.507716631-4predio ubicado en la cl 9 n° 9 60 - casa de pensamiento indigenaperiodo facturado del 22 de marzo al 23 de abril de 2018total a pagar $232.050</t>
  </si>
  <si>
    <t>Factura de servicio publico de codensa s.a. esp  n°508048956-3predio ubicado en la cl 9 n° 4 - 70 - centro de orientación y fortalecimiento integral afrobogotano confiaperiodo facturado del 26 de marzo  al 25 de abril de 2018total a pagar $322.430.</t>
  </si>
  <si>
    <t>RESOL 176</t>
  </si>
  <si>
    <t>Pago de los riesgos laborales arl  grado iv para los contratos nos. 613 y 607 de 2018.planilla integrada de autoliquidacion de aportes no. 27315783 y 27315855.periodo de liquidacion abril y mayo 2018total a pagar  $ 140.700</t>
  </si>
  <si>
    <t>C. CV. 767</t>
  </si>
  <si>
    <t>Adquisición instalacion y puesta en funcionamiento de cuatro monitores industriales de 55, para el sistema de video wall de la secretaria distrital de gobierno</t>
  </si>
  <si>
    <t>Innvector S A S</t>
  </si>
  <si>
    <t>Realizar la adición al contrato no. 665 de 2018 (orden de compra colombia compra eficiente no. 25566) suscrito por la secretaría distrital de gobierno y dell colombia inc</t>
  </si>
  <si>
    <t>C. CV. 586</t>
  </si>
  <si>
    <t>R.A. 33</t>
  </si>
  <si>
    <t>Adición y prorroga del contrato no. 586 de 2017 suscrito entre la secretaria distrital de gobierno y gattaca outsourcing s.a.s</t>
  </si>
  <si>
    <t>Pago de la autoliquidación de la nómina general de abril de 2018 (inversión)</t>
  </si>
  <si>
    <t>Gattaca Outsourcing S.A.S.</t>
  </si>
  <si>
    <t>O.C  665</t>
  </si>
  <si>
    <t>Adquisición, instalación, configuración, puesta en funcionamiento, mantenimiento preventivo y correctivo de ups ubicadas las sedes de nivel central de la secretaría distrital de gobierno</t>
  </si>
  <si>
    <t>Prestar los servicios especializados de fabrica de software para atender los requerimientos de los diferentes sistemas de informacion, portales e intranet de la secretaria distrital de gobierno</t>
  </si>
  <si>
    <t>Subsecretaria de Gestión Institucional</t>
  </si>
  <si>
    <t>Dos (2)  factura de servicio publico de acueducto agua alcantarillado y aseo de bogota s.a. esp inicia con n°.28051671718predio ubicado en la cl 9 n° 9 60 y cl 9 4 70periodo facturado del 13 de febrero de  al 13 de abril de 2018 y del 15 de febrero al 16 de abril de 2018total a pagar $626.500</t>
  </si>
  <si>
    <t>Factura de servicio publico de codensa s.a. esp  n°.5090654293predio ubicado en la kr 3 n° 30a sur  06 - confiaperiodo facturado del 05 de abril   al 04 de mayo de 2018total a pagar $28.230</t>
  </si>
  <si>
    <t>C.P.S 409</t>
  </si>
  <si>
    <t>Realizar la adición y prorroga no. 1 al contrato  de prestacion de servicos profesionales no. 409 de 2018 suscrito entre la secretaría distrital de gobierno y johanna vargas gomez</t>
  </si>
  <si>
    <t>RA 37</t>
  </si>
  <si>
    <t>Pago de la nómina general del mes de mayo de 2018. (inversión).</t>
  </si>
  <si>
    <t>Factura de servicio publico de acueducto agua alcantarillado y aseo de bogota s.a. esp con n°.25300716815predio ubicado en la kr 3 n° 30a  sur 06 - confiaperiodo facturado del 17 de diciembre de 2017  al 14 de febrero de 2018total a pagar $50.094</t>
  </si>
  <si>
    <t>Factura de servicio publico de acueducto agua alcantarillado y aseo de bogota s.a. esp con n°.43046601712predio ubicado en la kr 3 n° 30a  sur 06 - confiaperiodo facturado del 16 de enero al 15 de marzo de 2018total a pagar $333.780.</t>
  </si>
  <si>
    <t>Prestar el servicio permanente e integral de comunicaciones para desarrollar y ejecutar los planes de medios de las estrategias de comunicación y campañas definidas por la secretaria distrital de gobierno a traves de activaciones btl, medios de comunicación de carácter masivo - atl, alternativo, comunitario, digital y otros formatos comunicacionales</t>
  </si>
  <si>
    <t>Dirección Administrativa</t>
  </si>
  <si>
    <t>Prestación del servicio de transporte público terrestre automotor especial para las dependencias del nivel central de la secretaría distrital de gobierno</t>
  </si>
  <si>
    <t>Adquisición, instalación, configuración y puesta funcionamiento de equipos tecnológicos para las diferentes dependencias de la secretaria distrital de gobierno, a través del acuerdo marco - cce-569-1-amp-2017</t>
  </si>
  <si>
    <t>Pear Solutions S A S</t>
  </si>
  <si>
    <t>Sumimas S A S</t>
  </si>
  <si>
    <t>Oficomco S A S</t>
  </si>
  <si>
    <t>Realizar la adquisición de hardware para diferentes dependencias de la secretaría distrital de gobierno</t>
  </si>
  <si>
    <t>O.C. 681</t>
  </si>
  <si>
    <t xml:space="preserve">Dirección Administrativa </t>
  </si>
  <si>
    <t>Adición y prorroga del contrato 474 de 2018 suscrito entre la secretaria distrital de gobierno de bogota  y diana giselle osorio rozo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</si>
</sst>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P_t_s_-;\-* #,##0.00\ _P_t_s_-;_-* &quot;-&quot;??\ _P_t_s_-;_-@_-"/>
    <numFmt numFmtId="179" formatCode="_-* #,##0.00\ &quot;€&quot;_-;\-* #,##0.00\ &quot;€&quot;_-;_-* &quot;-&quot;??\ &quot;€&quot;_-;_-@_-"/>
    <numFmt numFmtId="180" formatCode="_-* #,##0\ _P_t_s_-;\-* #,##0\ _P_t_s_-;_-* &quot;-&quot;??\ _P_t_s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quot;C.P.S &quot;###"/>
    <numFmt numFmtId="187" formatCode="&quot;FACTURA&quot;######"/>
    <numFmt numFmtId="188" formatCode="&quot;FACTURA&quot;\ ######"/>
    <numFmt numFmtId="189" formatCode="&quot;O.C.&quot;###"/>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name val="Garamond"/>
      <family val="1"/>
    </font>
    <font>
      <b/>
      <sz val="11"/>
      <name val="Garamond"/>
      <family val="1"/>
    </font>
    <font>
      <sz val="11"/>
      <name val="Garamond"/>
      <family val="1"/>
    </font>
    <font>
      <b/>
      <sz val="10"/>
      <name val="Garamond"/>
      <family val="1"/>
    </font>
    <font>
      <sz val="10"/>
      <name val="Garamond"/>
      <family val="1"/>
    </font>
    <font>
      <b/>
      <sz val="12"/>
      <name val="Garamond"/>
      <family val="1"/>
    </font>
    <font>
      <sz val="11"/>
      <color indexed="8"/>
      <name val="Garamond"/>
      <family val="1"/>
    </font>
    <font>
      <sz val="8"/>
      <name val="Garamond"/>
      <family val="1"/>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Garamond"/>
      <family val="1"/>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rgb="FFFF99CC"/>
        <bgColor indexed="64"/>
      </patternFill>
    </fill>
    <fill>
      <patternFill patternType="solid">
        <fgColor rgb="FFFFCC00"/>
        <bgColor indexed="64"/>
      </patternFill>
    </fill>
    <fill>
      <patternFill patternType="solid">
        <fgColor rgb="FFFFCCFF"/>
        <bgColor indexed="64"/>
      </patternFill>
    </fill>
    <fill>
      <patternFill patternType="solid">
        <fgColor rgb="FFCCFFFF"/>
        <bgColor indexed="64"/>
      </patternFill>
    </fill>
    <fill>
      <patternFill patternType="solid">
        <fgColor rgb="FFCCCC00"/>
        <bgColor indexed="64"/>
      </patternFill>
    </fill>
    <fill>
      <patternFill patternType="solid">
        <fgColor rgb="FFCC99FF"/>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border>
    <border>
      <left style="thin"/>
      <right style="thin"/>
      <top/>
      <bottom/>
    </border>
    <border>
      <left style="thin"/>
      <right/>
      <top style="thin"/>
      <bottom/>
    </border>
    <border>
      <left/>
      <right style="thin"/>
      <top style="thin"/>
      <bottom/>
    </border>
    <border>
      <left style="thin"/>
      <right/>
      <top/>
      <bottom/>
    </border>
    <border>
      <left/>
      <right/>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style="thin"/>
      <top style="thin"/>
      <bottom style="thin"/>
    </border>
  </borders>
  <cellStyleXfs count="4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1" fillId="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 fillId="17" borderId="0" applyNumberFormat="0" applyBorder="0" applyAlignment="0" applyProtection="0"/>
    <xf numFmtId="0" fontId="29" fillId="27" borderId="0" applyNumberFormat="0" applyBorder="0" applyAlignment="0" applyProtection="0"/>
    <xf numFmtId="0" fontId="2" fillId="19"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3" fillId="7" borderId="0" applyNumberFormat="0" applyBorder="0" applyAlignment="0" applyProtection="0"/>
    <xf numFmtId="0" fontId="30" fillId="34" borderId="0" applyNumberFormat="0" applyBorder="0" applyAlignment="0" applyProtection="0"/>
    <xf numFmtId="0" fontId="31" fillId="35" borderId="1" applyNumberFormat="0" applyAlignment="0" applyProtection="0"/>
    <xf numFmtId="0" fontId="4" fillId="36" borderId="2" applyNumberFormat="0" applyAlignment="0" applyProtection="0"/>
    <xf numFmtId="0" fontId="32" fillId="37" borderId="3" applyNumberFormat="0" applyAlignment="0" applyProtection="0"/>
    <xf numFmtId="0" fontId="5" fillId="38" borderId="4" applyNumberFormat="0" applyAlignment="0" applyProtection="0"/>
    <xf numFmtId="0" fontId="33" fillId="0" borderId="5" applyNumberFormat="0" applyFill="0" applyAlignment="0" applyProtection="0"/>
    <xf numFmtId="0" fontId="6" fillId="0" borderId="6" applyNumberFormat="0" applyFill="0" applyAlignment="0" applyProtection="0"/>
    <xf numFmtId="0" fontId="34" fillId="0" borderId="7"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29" fillId="39" borderId="0" applyNumberFormat="0" applyBorder="0" applyAlignment="0" applyProtection="0"/>
    <xf numFmtId="0" fontId="2"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2" fillId="44" borderId="0" applyNumberFormat="0" applyBorder="0" applyAlignment="0" applyProtection="0"/>
    <xf numFmtId="0" fontId="29" fillId="45" borderId="0" applyNumberFormat="0" applyBorder="0" applyAlignment="0" applyProtection="0"/>
    <xf numFmtId="0" fontId="2" fillId="29" borderId="0" applyNumberFormat="0" applyBorder="0" applyAlignment="0" applyProtection="0"/>
    <xf numFmtId="0" fontId="29" fillId="46" borderId="0" applyNumberFormat="0" applyBorder="0" applyAlignment="0" applyProtection="0"/>
    <xf numFmtId="0" fontId="2" fillId="31" borderId="0" applyNumberFormat="0" applyBorder="0" applyAlignment="0" applyProtection="0"/>
    <xf numFmtId="0" fontId="29" fillId="47" borderId="0" applyNumberFormat="0" applyBorder="0" applyAlignment="0" applyProtection="0"/>
    <xf numFmtId="0" fontId="2" fillId="48" borderId="0" applyNumberFormat="0" applyBorder="0" applyAlignment="0" applyProtection="0"/>
    <xf numFmtId="0" fontId="36" fillId="49" borderId="1" applyNumberFormat="0" applyAlignment="0" applyProtection="0"/>
    <xf numFmtId="0" fontId="8" fillId="13"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0" borderId="0" applyNumberFormat="0" applyBorder="0" applyAlignment="0" applyProtection="0"/>
    <xf numFmtId="0" fontId="9" fillId="5" borderId="0" applyNumberFormat="0" applyBorder="0" applyAlignment="0" applyProtection="0"/>
    <xf numFmtId="178" fontId="0" fillId="0" borderId="0" applyFont="0" applyFill="0" applyBorder="0" applyAlignment="0" applyProtection="0"/>
    <xf numFmtId="41" fontId="0" fillId="0" borderId="0" applyFont="0" applyFill="0" applyBorder="0" applyAlignment="0" applyProtection="0"/>
    <xf numFmtId="171" fontId="28"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40" fillId="51" borderId="0" applyNumberFormat="0" applyBorder="0" applyAlignment="0" applyProtection="0"/>
    <xf numFmtId="0" fontId="10" fillId="52"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0" fillId="54" borderId="9"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0" fontId="28" fillId="5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1" fillId="35" borderId="10" applyNumberFormat="0" applyAlignment="0" applyProtection="0"/>
    <xf numFmtId="0" fontId="11" fillId="36" borderId="11" applyNumberFormat="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4" fillId="0" borderId="12" applyNumberFormat="0" applyFill="0" applyAlignment="0" applyProtection="0"/>
    <xf numFmtId="0" fontId="45" fillId="0" borderId="13" applyNumberFormat="0" applyFill="0" applyAlignment="0" applyProtection="0"/>
    <xf numFmtId="0" fontId="15" fillId="0" borderId="14" applyNumberFormat="0" applyFill="0" applyAlignment="0" applyProtection="0"/>
    <xf numFmtId="0" fontId="35" fillId="0" borderId="15" applyNumberFormat="0" applyFill="0" applyAlignment="0" applyProtection="0"/>
    <xf numFmtId="0" fontId="7" fillId="0" borderId="16" applyNumberFormat="0" applyFill="0" applyAlignment="0" applyProtection="0"/>
    <xf numFmtId="0" fontId="16" fillId="0" borderId="0" applyNumberFormat="0" applyFill="0" applyBorder="0" applyAlignment="0" applyProtection="0"/>
    <xf numFmtId="0" fontId="46" fillId="0" borderId="17" applyNumberFormat="0" applyFill="0" applyAlignment="0" applyProtection="0"/>
    <xf numFmtId="0" fontId="17" fillId="0" borderId="18" applyNumberFormat="0" applyFill="0" applyAlignment="0" applyProtection="0"/>
  </cellStyleXfs>
  <cellXfs count="197">
    <xf numFmtId="0" fontId="0" fillId="0" borderId="0" xfId="0" applyAlignment="1">
      <alignment/>
    </xf>
    <xf numFmtId="0" fontId="19" fillId="55" borderId="0" xfId="0" applyFont="1" applyFill="1" applyAlignment="1">
      <alignment/>
    </xf>
    <xf numFmtId="0" fontId="20" fillId="55" borderId="0" xfId="0" applyFont="1" applyFill="1" applyAlignment="1">
      <alignment/>
    </xf>
    <xf numFmtId="0" fontId="20" fillId="0" borderId="0" xfId="0" applyFont="1" applyAlignment="1">
      <alignment/>
    </xf>
    <xf numFmtId="17" fontId="19" fillId="55" borderId="0" xfId="0" applyNumberFormat="1" applyFont="1" applyFill="1" applyAlignment="1" quotePrefix="1">
      <alignment horizontal="right" vertical="center"/>
    </xf>
    <xf numFmtId="0" fontId="20" fillId="55" borderId="19" xfId="0" applyFont="1" applyFill="1" applyBorder="1" applyAlignment="1">
      <alignment/>
    </xf>
    <xf numFmtId="17" fontId="19" fillId="55" borderId="19" xfId="0" applyNumberFormat="1" applyFont="1" applyFill="1" applyBorder="1" applyAlignment="1" quotePrefix="1">
      <alignment horizontal="right" vertical="center"/>
    </xf>
    <xf numFmtId="0" fontId="20" fillId="55" borderId="20" xfId="0" applyFont="1" applyFill="1" applyBorder="1" applyAlignment="1">
      <alignment/>
    </xf>
    <xf numFmtId="0" fontId="20" fillId="55" borderId="21" xfId="0" applyFont="1" applyFill="1" applyBorder="1" applyAlignment="1">
      <alignment/>
    </xf>
    <xf numFmtId="0" fontId="20" fillId="55" borderId="22" xfId="0" applyFont="1" applyFill="1" applyBorder="1" applyAlignment="1">
      <alignment/>
    </xf>
    <xf numFmtId="0" fontId="20" fillId="55" borderId="23" xfId="0" applyFont="1" applyFill="1" applyBorder="1" applyAlignment="1">
      <alignment/>
    </xf>
    <xf numFmtId="0" fontId="20" fillId="55" borderId="24" xfId="0" applyFont="1" applyFill="1" applyBorder="1" applyAlignment="1">
      <alignment/>
    </xf>
    <xf numFmtId="4" fontId="20" fillId="55" borderId="24" xfId="0" applyNumberFormat="1" applyFont="1" applyFill="1" applyBorder="1" applyAlignment="1" applyProtection="1">
      <alignment/>
      <protection locked="0"/>
    </xf>
    <xf numFmtId="4" fontId="20" fillId="55" borderId="22" xfId="0" applyNumberFormat="1" applyFont="1" applyFill="1" applyBorder="1" applyAlignment="1" applyProtection="1">
      <alignment/>
      <protection locked="0"/>
    </xf>
    <xf numFmtId="0" fontId="20" fillId="55" borderId="22" xfId="0" applyFont="1" applyFill="1" applyBorder="1" applyAlignment="1">
      <alignment horizontal="right" vertical="center"/>
    </xf>
    <xf numFmtId="15" fontId="20" fillId="55" borderId="20" xfId="0" applyNumberFormat="1" applyFont="1" applyFill="1" applyBorder="1" applyAlignment="1">
      <alignment horizontal="center"/>
    </xf>
    <xf numFmtId="0" fontId="20" fillId="55" borderId="25" xfId="0" applyFont="1" applyFill="1" applyBorder="1" applyAlignment="1">
      <alignment/>
    </xf>
    <xf numFmtId="0" fontId="20" fillId="55" borderId="0" xfId="0" applyFont="1" applyFill="1" applyBorder="1" applyAlignment="1">
      <alignment/>
    </xf>
    <xf numFmtId="4" fontId="20" fillId="55" borderId="0" xfId="0" applyNumberFormat="1" applyFont="1" applyFill="1" applyBorder="1" applyAlignment="1" applyProtection="1">
      <alignment/>
      <protection locked="0"/>
    </xf>
    <xf numFmtId="4" fontId="20" fillId="55" borderId="25" xfId="0" applyNumberFormat="1" applyFont="1" applyFill="1" applyBorder="1" applyAlignment="1" applyProtection="1">
      <alignment/>
      <protection locked="0"/>
    </xf>
    <xf numFmtId="3" fontId="20" fillId="55" borderId="25" xfId="0" applyNumberFormat="1" applyFont="1" applyFill="1" applyBorder="1" applyAlignment="1" applyProtection="1">
      <alignment horizontal="right" vertical="center"/>
      <protection locked="0"/>
    </xf>
    <xf numFmtId="4" fontId="20" fillId="55" borderId="23" xfId="0" applyNumberFormat="1" applyFont="1" applyFill="1" applyBorder="1" applyAlignment="1" applyProtection="1">
      <alignment/>
      <protection locked="0"/>
    </xf>
    <xf numFmtId="0" fontId="20" fillId="55" borderId="23" xfId="0" applyFont="1" applyFill="1" applyBorder="1" applyAlignment="1">
      <alignment horizontal="left"/>
    </xf>
    <xf numFmtId="0" fontId="20" fillId="55" borderId="25" xfId="0" applyFont="1" applyFill="1" applyBorder="1" applyAlignment="1">
      <alignment horizontal="center"/>
    </xf>
    <xf numFmtId="0" fontId="20" fillId="55" borderId="23" xfId="0" applyFont="1" applyFill="1" applyBorder="1" applyAlignment="1">
      <alignment horizontal="center"/>
    </xf>
    <xf numFmtId="0" fontId="20" fillId="55" borderId="26" xfId="0" applyFont="1" applyFill="1" applyBorder="1" applyAlignment="1">
      <alignment/>
    </xf>
    <xf numFmtId="0" fontId="20" fillId="55" borderId="27" xfId="0" applyFont="1" applyFill="1" applyBorder="1" applyAlignment="1">
      <alignment/>
    </xf>
    <xf numFmtId="3" fontId="19" fillId="55" borderId="28" xfId="0" applyNumberFormat="1" applyFont="1" applyFill="1" applyBorder="1" applyAlignment="1" applyProtection="1">
      <alignment horizontal="right" vertical="center"/>
      <protection locked="0"/>
    </xf>
    <xf numFmtId="4" fontId="20" fillId="55" borderId="29" xfId="0" applyNumberFormat="1" applyFont="1" applyFill="1" applyBorder="1" applyAlignment="1" applyProtection="1">
      <alignment/>
      <protection locked="0"/>
    </xf>
    <xf numFmtId="4" fontId="20" fillId="55" borderId="30" xfId="0" applyNumberFormat="1" applyFont="1" applyFill="1" applyBorder="1" applyAlignment="1" applyProtection="1">
      <alignment/>
      <protection locked="0"/>
    </xf>
    <xf numFmtId="3" fontId="20" fillId="55" borderId="27" xfId="0" applyNumberFormat="1" applyFont="1" applyFill="1" applyBorder="1" applyAlignment="1">
      <alignment/>
    </xf>
    <xf numFmtId="0" fontId="20" fillId="55" borderId="28" xfId="0" applyFont="1" applyFill="1" applyBorder="1" applyAlignment="1">
      <alignment/>
    </xf>
    <xf numFmtId="0" fontId="19" fillId="55" borderId="31" xfId="0" applyFont="1" applyFill="1" applyBorder="1" applyAlignment="1">
      <alignment horizontal="center" vertical="justify"/>
    </xf>
    <xf numFmtId="15" fontId="20" fillId="55" borderId="23" xfId="0" applyNumberFormat="1" applyFont="1" applyFill="1" applyBorder="1" applyAlignment="1">
      <alignment horizontal="center"/>
    </xf>
    <xf numFmtId="0" fontId="20" fillId="55" borderId="20" xfId="0" applyFont="1" applyFill="1" applyBorder="1" applyAlignment="1">
      <alignment horizontal="center"/>
    </xf>
    <xf numFmtId="3" fontId="20" fillId="55" borderId="20" xfId="0" applyNumberFormat="1" applyFont="1" applyFill="1" applyBorder="1" applyAlignment="1" applyProtection="1">
      <alignment horizontal="right" vertical="center"/>
      <protection locked="0"/>
    </xf>
    <xf numFmtId="0" fontId="20" fillId="55" borderId="20" xfId="0" applyFont="1" applyFill="1" applyBorder="1" applyAlignment="1">
      <alignment horizontal="left"/>
    </xf>
    <xf numFmtId="15" fontId="20" fillId="56" borderId="20" xfId="0" applyNumberFormat="1" applyFont="1" applyFill="1" applyBorder="1" applyAlignment="1">
      <alignment horizontal="center"/>
    </xf>
    <xf numFmtId="0" fontId="20" fillId="56" borderId="20" xfId="0" applyFont="1" applyFill="1" applyBorder="1" applyAlignment="1">
      <alignment horizontal="left"/>
    </xf>
    <xf numFmtId="0" fontId="20" fillId="56" borderId="20" xfId="0" applyFont="1" applyFill="1" applyBorder="1" applyAlignment="1">
      <alignment horizontal="center"/>
    </xf>
    <xf numFmtId="0" fontId="20" fillId="56" borderId="0" xfId="0" applyFont="1" applyFill="1" applyBorder="1" applyAlignment="1">
      <alignment/>
    </xf>
    <xf numFmtId="0" fontId="20" fillId="56" borderId="23" xfId="0" applyFont="1" applyFill="1" applyBorder="1" applyAlignment="1">
      <alignment horizontal="left"/>
    </xf>
    <xf numFmtId="0" fontId="20" fillId="56" borderId="25" xfId="0" applyFont="1" applyFill="1" applyBorder="1" applyAlignment="1">
      <alignment horizontal="center"/>
    </xf>
    <xf numFmtId="3" fontId="20" fillId="55" borderId="32" xfId="0" applyNumberFormat="1" applyFont="1" applyFill="1" applyBorder="1" applyAlignment="1">
      <alignment horizontal="right" vertical="center"/>
    </xf>
    <xf numFmtId="3" fontId="19" fillId="55" borderId="33" xfId="0" applyNumberFormat="1" applyFont="1" applyFill="1" applyBorder="1" applyAlignment="1" applyProtection="1">
      <alignment horizontal="right" vertical="center"/>
      <protection locked="0"/>
    </xf>
    <xf numFmtId="0" fontId="21" fillId="55" borderId="31" xfId="0" applyFont="1" applyFill="1" applyBorder="1" applyAlignment="1">
      <alignment horizontal="center" vertical="justify"/>
    </xf>
    <xf numFmtId="0" fontId="47" fillId="56" borderId="0" xfId="0" applyFont="1" applyFill="1" applyAlignment="1">
      <alignment/>
    </xf>
    <xf numFmtId="0" fontId="47" fillId="56" borderId="0" xfId="325" applyFont="1" applyFill="1">
      <alignment/>
      <protection/>
    </xf>
    <xf numFmtId="0" fontId="20" fillId="56" borderId="0" xfId="0" applyFont="1" applyFill="1" applyAlignment="1">
      <alignment/>
    </xf>
    <xf numFmtId="0" fontId="19" fillId="55" borderId="22" xfId="0" applyFont="1" applyFill="1" applyBorder="1" applyAlignment="1">
      <alignment horizontal="center" vertical="center"/>
    </xf>
    <xf numFmtId="0" fontId="19" fillId="55" borderId="30" xfId="0" applyFont="1" applyFill="1" applyBorder="1" applyAlignment="1">
      <alignment horizontal="center" vertical="center"/>
    </xf>
    <xf numFmtId="0" fontId="19" fillId="55" borderId="31" xfId="0" applyFont="1" applyFill="1" applyBorder="1" applyAlignment="1">
      <alignment horizontal="center" vertical="center"/>
    </xf>
    <xf numFmtId="0" fontId="19" fillId="55" borderId="32" xfId="0" applyFont="1" applyFill="1" applyBorder="1" applyAlignment="1">
      <alignment horizontal="center" vertical="center"/>
    </xf>
    <xf numFmtId="4" fontId="20" fillId="55" borderId="27" xfId="0" applyNumberFormat="1" applyFont="1" applyFill="1" applyBorder="1" applyAlignment="1">
      <alignment/>
    </xf>
    <xf numFmtId="3" fontId="20" fillId="55" borderId="25" xfId="0" applyNumberFormat="1" applyFont="1" applyFill="1" applyBorder="1" applyAlignment="1">
      <alignment/>
    </xf>
    <xf numFmtId="0" fontId="22" fillId="55" borderId="0" xfId="0" applyFont="1" applyFill="1" applyAlignment="1">
      <alignment/>
    </xf>
    <xf numFmtId="0" fontId="21" fillId="55" borderId="0" xfId="0" applyFont="1" applyFill="1" applyAlignment="1">
      <alignment vertical="center"/>
    </xf>
    <xf numFmtId="0" fontId="21" fillId="55" borderId="0" xfId="0" applyFont="1" applyFill="1" applyAlignment="1">
      <alignment/>
    </xf>
    <xf numFmtId="17" fontId="21" fillId="55" borderId="0" xfId="0" applyNumberFormat="1" applyFont="1" applyFill="1" applyBorder="1" applyAlignment="1" quotePrefix="1">
      <alignment horizontal="right" vertical="center"/>
    </xf>
    <xf numFmtId="0" fontId="21" fillId="55" borderId="33" xfId="0" applyFont="1" applyFill="1" applyBorder="1" applyAlignment="1">
      <alignment horizontal="center" vertical="center"/>
    </xf>
    <xf numFmtId="0" fontId="21" fillId="52" borderId="33" xfId="0" applyFont="1" applyFill="1" applyBorder="1" applyAlignment="1">
      <alignment horizontal="center" vertical="center"/>
    </xf>
    <xf numFmtId="0" fontId="21" fillId="57" borderId="33" xfId="0" applyFont="1" applyFill="1" applyBorder="1" applyAlignment="1">
      <alignment horizontal="center" vertical="center" wrapText="1"/>
    </xf>
    <xf numFmtId="4" fontId="21" fillId="5" borderId="33" xfId="0" applyNumberFormat="1" applyFont="1" applyFill="1" applyBorder="1" applyAlignment="1" applyProtection="1">
      <alignment horizontal="center" vertical="center"/>
      <protection locked="0"/>
    </xf>
    <xf numFmtId="0" fontId="22" fillId="56" borderId="33" xfId="276" applyFont="1" applyFill="1" applyBorder="1" applyAlignment="1">
      <alignment horizontal="left" vertical="center" wrapText="1"/>
      <protection/>
    </xf>
    <xf numFmtId="10" fontId="22" fillId="55" borderId="33" xfId="0" applyNumberFormat="1" applyFont="1" applyFill="1" applyBorder="1" applyAlignment="1" applyProtection="1">
      <alignment horizontal="center" vertical="center"/>
      <protection locked="0"/>
    </xf>
    <xf numFmtId="3" fontId="21" fillId="56" borderId="33" xfId="0" applyNumberFormat="1" applyFont="1" applyFill="1" applyBorder="1" applyAlignment="1" applyProtection="1">
      <alignment horizontal="right" vertical="center"/>
      <protection locked="0"/>
    </xf>
    <xf numFmtId="10" fontId="21" fillId="56" borderId="33" xfId="0" applyNumberFormat="1" applyFont="1" applyFill="1" applyBorder="1" applyAlignment="1" applyProtection="1">
      <alignment horizontal="center" vertical="center"/>
      <protection locked="0"/>
    </xf>
    <xf numFmtId="3" fontId="21" fillId="58" borderId="33" xfId="0" applyNumberFormat="1" applyFont="1" applyFill="1" applyBorder="1" applyAlignment="1" applyProtection="1">
      <alignment horizontal="right" vertical="center"/>
      <protection locked="0"/>
    </xf>
    <xf numFmtId="3" fontId="21" fillId="57" borderId="33" xfId="0" applyNumberFormat="1" applyFont="1" applyFill="1" applyBorder="1" applyAlignment="1" applyProtection="1">
      <alignment horizontal="right" vertical="center"/>
      <protection locked="0"/>
    </xf>
    <xf numFmtId="3" fontId="21" fillId="59" borderId="33" xfId="0" applyNumberFormat="1" applyFont="1" applyFill="1" applyBorder="1" applyAlignment="1" applyProtection="1">
      <alignment horizontal="right" vertical="center"/>
      <protection locked="0"/>
    </xf>
    <xf numFmtId="0" fontId="21" fillId="55" borderId="32" xfId="0" applyFont="1" applyFill="1" applyBorder="1" applyAlignment="1">
      <alignment vertical="center"/>
    </xf>
    <xf numFmtId="3" fontId="21" fillId="56" borderId="31" xfId="0" applyNumberFormat="1" applyFont="1" applyFill="1" applyBorder="1" applyAlignment="1" applyProtection="1">
      <alignment horizontal="right" vertical="center"/>
      <protection locked="0"/>
    </xf>
    <xf numFmtId="0" fontId="21" fillId="55" borderId="20" xfId="0" applyFont="1" applyFill="1" applyBorder="1" applyAlignment="1">
      <alignment vertical="center"/>
    </xf>
    <xf numFmtId="3" fontId="21" fillId="55" borderId="20" xfId="0" applyNumberFormat="1" applyFont="1" applyFill="1" applyBorder="1" applyAlignment="1" applyProtection="1">
      <alignment horizontal="right" vertical="center"/>
      <protection locked="0"/>
    </xf>
    <xf numFmtId="10" fontId="21" fillId="55" borderId="20" xfId="390" applyNumberFormat="1" applyFont="1" applyFill="1" applyBorder="1" applyAlignment="1" applyProtection="1">
      <alignment horizontal="center" vertical="center"/>
      <protection locked="0"/>
    </xf>
    <xf numFmtId="0" fontId="22" fillId="55" borderId="20" xfId="0" applyFont="1" applyFill="1" applyBorder="1" applyAlignment="1">
      <alignment vertical="center"/>
    </xf>
    <xf numFmtId="3" fontId="22" fillId="55" borderId="20" xfId="0" applyNumberFormat="1" applyFont="1" applyFill="1" applyBorder="1" applyAlignment="1" applyProtection="1">
      <alignment horizontal="right" vertical="center"/>
      <protection locked="0"/>
    </xf>
    <xf numFmtId="10" fontId="22" fillId="55" borderId="20" xfId="390" applyNumberFormat="1" applyFont="1" applyFill="1" applyBorder="1" applyAlignment="1" applyProtection="1">
      <alignment horizontal="center" vertical="center"/>
      <protection locked="0"/>
    </xf>
    <xf numFmtId="0" fontId="21" fillId="55" borderId="33" xfId="0" applyFont="1" applyFill="1" applyBorder="1" applyAlignment="1">
      <alignment vertical="center"/>
    </xf>
    <xf numFmtId="10" fontId="21" fillId="55" borderId="33" xfId="390" applyNumberFormat="1" applyFont="1" applyFill="1" applyBorder="1" applyAlignment="1" applyProtection="1">
      <alignment horizontal="center" vertical="center"/>
      <protection locked="0"/>
    </xf>
    <xf numFmtId="0" fontId="21" fillId="55" borderId="33" xfId="0" applyFont="1" applyFill="1" applyBorder="1" applyAlignment="1">
      <alignment horizontal="center" vertical="center" wrapText="1"/>
    </xf>
    <xf numFmtId="3" fontId="22" fillId="56" borderId="31" xfId="0" applyNumberFormat="1" applyFont="1" applyFill="1" applyBorder="1" applyAlignment="1" applyProtection="1">
      <alignment horizontal="right" vertical="center"/>
      <protection locked="0"/>
    </xf>
    <xf numFmtId="0" fontId="21" fillId="55" borderId="26" xfId="0" applyFont="1" applyFill="1" applyBorder="1" applyAlignment="1">
      <alignment horizontal="center" vertical="center" wrapText="1"/>
    </xf>
    <xf numFmtId="0" fontId="21" fillId="56" borderId="28" xfId="0" applyNumberFormat="1" applyFont="1" applyFill="1" applyBorder="1" applyAlignment="1" applyProtection="1">
      <alignment horizontal="center" vertical="center"/>
      <protection locked="0"/>
    </xf>
    <xf numFmtId="0" fontId="22" fillId="55" borderId="26" xfId="0" applyFont="1" applyFill="1" applyBorder="1" applyAlignment="1">
      <alignment/>
    </xf>
    <xf numFmtId="0" fontId="22" fillId="56" borderId="28" xfId="0" applyNumberFormat="1" applyFont="1" applyFill="1" applyBorder="1" applyAlignment="1" applyProtection="1">
      <alignment horizontal="center" vertical="center"/>
      <protection locked="0"/>
    </xf>
    <xf numFmtId="0" fontId="22" fillId="55" borderId="21" xfId="0" applyFont="1" applyFill="1" applyBorder="1" applyAlignment="1">
      <alignment/>
    </xf>
    <xf numFmtId="4" fontId="21" fillId="55" borderId="22" xfId="0" applyNumberFormat="1" applyFont="1" applyFill="1" applyBorder="1" applyAlignment="1" applyProtection="1">
      <alignment horizontal="right" vertical="center"/>
      <protection locked="0"/>
    </xf>
    <xf numFmtId="0" fontId="22" fillId="55" borderId="23" xfId="0" applyFont="1" applyFill="1" applyBorder="1" applyAlignment="1">
      <alignment/>
    </xf>
    <xf numFmtId="4" fontId="21" fillId="55" borderId="25" xfId="0" applyNumberFormat="1" applyFont="1" applyFill="1" applyBorder="1" applyAlignment="1" applyProtection="1">
      <alignment horizontal="right" vertical="center"/>
      <protection locked="0"/>
    </xf>
    <xf numFmtId="0" fontId="22" fillId="55" borderId="29" xfId="0" applyFont="1" applyFill="1" applyBorder="1" applyAlignment="1">
      <alignment/>
    </xf>
    <xf numFmtId="4" fontId="21" fillId="55" borderId="30" xfId="0" applyNumberFormat="1" applyFont="1" applyFill="1" applyBorder="1" applyAlignment="1" applyProtection="1">
      <alignment horizontal="right" vertical="center"/>
      <protection locked="0"/>
    </xf>
    <xf numFmtId="0" fontId="21" fillId="60" borderId="28" xfId="0" applyNumberFormat="1" applyFont="1" applyFill="1" applyBorder="1" applyAlignment="1" applyProtection="1">
      <alignment horizontal="center" vertical="center"/>
      <protection locked="0"/>
    </xf>
    <xf numFmtId="0" fontId="21" fillId="61" borderId="28" xfId="0" applyNumberFormat="1" applyFont="1" applyFill="1" applyBorder="1" applyAlignment="1" applyProtection="1">
      <alignment horizontal="center" vertical="center"/>
      <protection locked="0"/>
    </xf>
    <xf numFmtId="0" fontId="21" fillId="62" borderId="28" xfId="0" applyNumberFormat="1" applyFont="1" applyFill="1" applyBorder="1" applyAlignment="1" applyProtection="1">
      <alignment horizontal="center" vertical="center"/>
      <protection locked="0"/>
    </xf>
    <xf numFmtId="0" fontId="21" fillId="63" borderId="28" xfId="0" applyNumberFormat="1" applyFont="1" applyFill="1" applyBorder="1" applyAlignment="1" applyProtection="1">
      <alignment horizontal="center" vertical="center"/>
      <protection locked="0"/>
    </xf>
    <xf numFmtId="0" fontId="21" fillId="64" borderId="28" xfId="0" applyNumberFormat="1" applyFont="1" applyFill="1" applyBorder="1" applyAlignment="1" applyProtection="1">
      <alignment horizontal="center" vertical="center"/>
      <protection locked="0"/>
    </xf>
    <xf numFmtId="0" fontId="22" fillId="55" borderId="0" xfId="0" applyFont="1" applyFill="1" applyBorder="1" applyAlignment="1">
      <alignment/>
    </xf>
    <xf numFmtId="4" fontId="21" fillId="55" borderId="0" xfId="0" applyNumberFormat="1" applyFont="1" applyFill="1" applyBorder="1" applyAlignment="1" applyProtection="1">
      <alignment horizontal="right" vertical="center"/>
      <protection locked="0"/>
    </xf>
    <xf numFmtId="0" fontId="21" fillId="55" borderId="0" xfId="0" applyFont="1" applyFill="1" applyBorder="1" applyAlignment="1">
      <alignment vertical="center"/>
    </xf>
    <xf numFmtId="3" fontId="21" fillId="56" borderId="0" xfId="0" applyNumberFormat="1" applyFont="1" applyFill="1" applyBorder="1" applyAlignment="1" applyProtection="1">
      <alignment horizontal="right" vertical="center"/>
      <protection locked="0"/>
    </xf>
    <xf numFmtId="0" fontId="21" fillId="55" borderId="31" xfId="0" applyFont="1" applyFill="1" applyBorder="1" applyAlignment="1">
      <alignment vertical="center"/>
    </xf>
    <xf numFmtId="10" fontId="21" fillId="55" borderId="31" xfId="390" applyNumberFormat="1" applyFont="1" applyFill="1" applyBorder="1" applyAlignment="1" applyProtection="1">
      <alignment horizontal="center" vertical="center"/>
      <protection locked="0"/>
    </xf>
    <xf numFmtId="0" fontId="22" fillId="55" borderId="24" xfId="0" applyFont="1" applyFill="1" applyBorder="1" applyAlignment="1">
      <alignment/>
    </xf>
    <xf numFmtId="4" fontId="21" fillId="55" borderId="24" xfId="0" applyNumberFormat="1" applyFont="1" applyFill="1" applyBorder="1" applyAlignment="1" applyProtection="1">
      <alignment horizontal="right" vertical="center"/>
      <protection locked="0"/>
    </xf>
    <xf numFmtId="0" fontId="21" fillId="55" borderId="24" xfId="0" applyFont="1" applyFill="1" applyBorder="1" applyAlignment="1">
      <alignment vertical="center"/>
    </xf>
    <xf numFmtId="3" fontId="21" fillId="56" borderId="24" xfId="0" applyNumberFormat="1" applyFont="1" applyFill="1" applyBorder="1" applyAlignment="1" applyProtection="1">
      <alignment horizontal="right" vertical="center"/>
      <protection locked="0"/>
    </xf>
    <xf numFmtId="10" fontId="21" fillId="55" borderId="24" xfId="0" applyNumberFormat="1" applyFont="1" applyFill="1" applyBorder="1" applyAlignment="1" applyProtection="1">
      <alignment horizontal="center" vertical="center"/>
      <protection locked="0"/>
    </xf>
    <xf numFmtId="0" fontId="21" fillId="55" borderId="0" xfId="0" applyFont="1" applyFill="1" applyAlignment="1">
      <alignment horizontal="right" vertical="center"/>
    </xf>
    <xf numFmtId="3" fontId="20" fillId="55" borderId="23" xfId="0" applyNumberFormat="1" applyFont="1" applyFill="1" applyBorder="1" applyAlignment="1">
      <alignment/>
    </xf>
    <xf numFmtId="3" fontId="22" fillId="55" borderId="0" xfId="0" applyNumberFormat="1" applyFont="1" applyFill="1" applyAlignment="1">
      <alignment/>
    </xf>
    <xf numFmtId="180" fontId="22" fillId="55" borderId="0" xfId="236" applyNumberFormat="1" applyFont="1" applyFill="1" applyAlignment="1">
      <alignment horizontal="right"/>
    </xf>
    <xf numFmtId="0" fontId="24" fillId="56" borderId="23" xfId="0" applyFont="1" applyFill="1" applyBorder="1" applyAlignment="1">
      <alignment/>
    </xf>
    <xf numFmtId="3" fontId="20" fillId="0" borderId="0" xfId="0" applyNumberFormat="1" applyFont="1" applyAlignment="1">
      <alignment/>
    </xf>
    <xf numFmtId="0" fontId="19" fillId="55" borderId="20" xfId="0" applyFont="1" applyFill="1" applyBorder="1" applyAlignment="1">
      <alignment horizontal="center" vertical="center"/>
    </xf>
    <xf numFmtId="0" fontId="21" fillId="55" borderId="23" xfId="0" applyFont="1" applyFill="1" applyBorder="1" applyAlignment="1">
      <alignment horizontal="left" vertical="center"/>
    </xf>
    <xf numFmtId="0" fontId="19" fillId="55" borderId="25" xfId="0" applyFont="1" applyFill="1" applyBorder="1" applyAlignment="1">
      <alignment horizontal="center" vertical="center"/>
    </xf>
    <xf numFmtId="0" fontId="19" fillId="55" borderId="23" xfId="0" applyFont="1" applyFill="1" applyBorder="1" applyAlignment="1">
      <alignment horizontal="center" vertical="center"/>
    </xf>
    <xf numFmtId="0" fontId="19" fillId="55" borderId="23" xfId="0" applyFont="1" applyFill="1" applyBorder="1" applyAlignment="1">
      <alignment horizontal="center"/>
    </xf>
    <xf numFmtId="0" fontId="19" fillId="55" borderId="0" xfId="0" applyFont="1" applyFill="1" applyBorder="1" applyAlignment="1">
      <alignment horizontal="center"/>
    </xf>
    <xf numFmtId="0" fontId="19" fillId="55" borderId="25" xfId="0" applyFont="1" applyFill="1" applyBorder="1" applyAlignment="1">
      <alignment horizontal="center"/>
    </xf>
    <xf numFmtId="0" fontId="20" fillId="55" borderId="20" xfId="0" applyFont="1" applyFill="1" applyBorder="1" applyAlignment="1">
      <alignment horizontal="center" vertical="center"/>
    </xf>
    <xf numFmtId="0" fontId="20" fillId="55" borderId="23" xfId="0" applyFont="1" applyFill="1" applyBorder="1" applyAlignment="1">
      <alignment horizontal="left" vertical="center"/>
    </xf>
    <xf numFmtId="0" fontId="20" fillId="55" borderId="23" xfId="0" applyFont="1" applyFill="1" applyBorder="1" applyAlignment="1">
      <alignment/>
    </xf>
    <xf numFmtId="0" fontId="47" fillId="56" borderId="0" xfId="325" applyFont="1" applyFill="1" applyAlignment="1">
      <alignment horizontal="left"/>
      <protection/>
    </xf>
    <xf numFmtId="0" fontId="20" fillId="55" borderId="20" xfId="0" applyFont="1" applyFill="1" applyBorder="1" applyAlignment="1">
      <alignment horizontal="left" vertical="center"/>
    </xf>
    <xf numFmtId="0" fontId="20" fillId="56" borderId="20" xfId="0" applyFont="1" applyFill="1" applyBorder="1" applyAlignment="1">
      <alignment horizontal="left" vertical="center"/>
    </xf>
    <xf numFmtId="3" fontId="20" fillId="55" borderId="20" xfId="0" applyNumberFormat="1" applyFont="1" applyFill="1" applyBorder="1" applyAlignment="1" applyProtection="1">
      <alignment horizontal="right" vertical="top"/>
      <protection locked="0"/>
    </xf>
    <xf numFmtId="0" fontId="20" fillId="55" borderId="23" xfId="0" applyNumberFormat="1" applyFont="1" applyFill="1" applyBorder="1" applyAlignment="1">
      <alignment/>
    </xf>
    <xf numFmtId="0" fontId="20" fillId="56" borderId="0" xfId="0" applyNumberFormat="1" applyFont="1" applyFill="1" applyBorder="1" applyAlignment="1">
      <alignment/>
    </xf>
    <xf numFmtId="0" fontId="0" fillId="0" borderId="23" xfId="0" applyBorder="1" applyAlignment="1">
      <alignment/>
    </xf>
    <xf numFmtId="0" fontId="20" fillId="55" borderId="23" xfId="0" applyNumberFormat="1" applyFont="1" applyFill="1" applyBorder="1" applyAlignment="1">
      <alignment horizontal="left"/>
    </xf>
    <xf numFmtId="0" fontId="20" fillId="0" borderId="32" xfId="0" applyFont="1" applyBorder="1" applyAlignment="1">
      <alignment/>
    </xf>
    <xf numFmtId="0" fontId="20" fillId="56" borderId="20" xfId="0" applyFont="1" applyFill="1" applyBorder="1" applyAlignment="1">
      <alignment horizontal="center" vertical="center"/>
    </xf>
    <xf numFmtId="0" fontId="20" fillId="56" borderId="23" xfId="0" applyFont="1" applyFill="1" applyBorder="1" applyAlignment="1">
      <alignment horizontal="center"/>
    </xf>
    <xf numFmtId="0" fontId="20" fillId="56" borderId="29" xfId="0" applyFont="1" applyFill="1" applyBorder="1" applyAlignment="1">
      <alignment horizontal="left"/>
    </xf>
    <xf numFmtId="4" fontId="20" fillId="55" borderId="25" xfId="0" applyNumberFormat="1" applyFont="1" applyFill="1" applyBorder="1" applyAlignment="1">
      <alignment horizontal="right" vertical="center"/>
    </xf>
    <xf numFmtId="0" fontId="19" fillId="0" borderId="0" xfId="0" applyFont="1" applyFill="1" applyBorder="1" applyAlignment="1">
      <alignment horizontal="center" vertical="justify"/>
    </xf>
    <xf numFmtId="4" fontId="19" fillId="55" borderId="33" xfId="0" applyNumberFormat="1" applyFont="1" applyFill="1" applyBorder="1" applyAlignment="1" applyProtection="1">
      <alignment horizontal="right" vertical="center"/>
      <protection locked="0"/>
    </xf>
    <xf numFmtId="4" fontId="21" fillId="56" borderId="33" xfId="0" applyNumberFormat="1" applyFont="1" applyFill="1" applyBorder="1" applyAlignment="1" applyProtection="1">
      <alignment horizontal="right" vertical="center"/>
      <protection locked="0"/>
    </xf>
    <xf numFmtId="4" fontId="21" fillId="59" borderId="33" xfId="0" applyNumberFormat="1" applyFont="1" applyFill="1" applyBorder="1" applyAlignment="1" applyProtection="1">
      <alignment horizontal="right" vertical="center"/>
      <protection locked="0"/>
    </xf>
    <xf numFmtId="0" fontId="20" fillId="55" borderId="20" xfId="0" applyFont="1" applyFill="1" applyBorder="1" applyAlignment="1">
      <alignment vertical="center"/>
    </xf>
    <xf numFmtId="0" fontId="20" fillId="55" borderId="20" xfId="0" applyFont="1" applyFill="1" applyBorder="1" applyAlignment="1">
      <alignment/>
    </xf>
    <xf numFmtId="0" fontId="19" fillId="65" borderId="0" xfId="0" applyFont="1" applyFill="1" applyBorder="1" applyAlignment="1">
      <alignment horizontal="left" vertical="center" wrapText="1"/>
    </xf>
    <xf numFmtId="0" fontId="23" fillId="65" borderId="0" xfId="0" applyFont="1" applyFill="1" applyAlignment="1">
      <alignment/>
    </xf>
    <xf numFmtId="0" fontId="19" fillId="65" borderId="0" xfId="0" applyFont="1" applyFill="1" applyBorder="1" applyAlignment="1">
      <alignment vertical="center" wrapText="1"/>
    </xf>
    <xf numFmtId="0" fontId="19" fillId="65" borderId="0" xfId="0" applyFont="1" applyFill="1" applyBorder="1" applyAlignment="1" quotePrefix="1">
      <alignment horizontal="center" vertical="center" wrapText="1"/>
    </xf>
    <xf numFmtId="0" fontId="19" fillId="65" borderId="0" xfId="0" applyFont="1" applyFill="1" applyBorder="1" applyAlignment="1">
      <alignment horizontal="center" vertical="center" wrapText="1"/>
    </xf>
    <xf numFmtId="0" fontId="19" fillId="65" borderId="0" xfId="0" applyFont="1" applyFill="1" applyBorder="1" applyAlignment="1">
      <alignment horizontal="center" vertical="justify"/>
    </xf>
    <xf numFmtId="14" fontId="19" fillId="65" borderId="0" xfId="0" applyNumberFormat="1" applyFont="1" applyFill="1" applyBorder="1" applyAlignment="1" quotePrefix="1">
      <alignment horizontal="left" vertical="center" wrapText="1"/>
    </xf>
    <xf numFmtId="0" fontId="21" fillId="49" borderId="33" xfId="0" applyFont="1" applyFill="1" applyBorder="1" applyAlignment="1">
      <alignment horizontal="center" vertical="center" wrapText="1"/>
    </xf>
    <xf numFmtId="0" fontId="18" fillId="49" borderId="33" xfId="0" applyFont="1" applyFill="1" applyBorder="1" applyAlignment="1">
      <alignment horizontal="center" vertical="center" wrapText="1"/>
    </xf>
    <xf numFmtId="0" fontId="21" fillId="49" borderId="31" xfId="0" applyFont="1" applyFill="1" applyBorder="1" applyAlignment="1">
      <alignment horizontal="center" vertical="center" wrapText="1"/>
    </xf>
    <xf numFmtId="3" fontId="19" fillId="49" borderId="20" xfId="0" applyNumberFormat="1" applyFont="1" applyFill="1" applyBorder="1" applyAlignment="1">
      <alignment horizontal="right" vertical="center" wrapText="1"/>
    </xf>
    <xf numFmtId="3" fontId="19" fillId="49" borderId="31" xfId="0" applyNumberFormat="1" applyFont="1" applyFill="1" applyBorder="1" applyAlignment="1" applyProtection="1">
      <alignment horizontal="right" vertical="center" wrapText="1"/>
      <protection locked="0"/>
    </xf>
    <xf numFmtId="10" fontId="19" fillId="49" borderId="31" xfId="0" applyNumberFormat="1" applyFont="1" applyFill="1" applyBorder="1" applyAlignment="1" applyProtection="1">
      <alignment horizontal="center" vertical="center" wrapText="1"/>
      <protection locked="0"/>
    </xf>
    <xf numFmtId="0" fontId="20" fillId="49" borderId="33" xfId="0" applyFont="1" applyFill="1" applyBorder="1" applyAlignment="1">
      <alignment horizontal="center"/>
    </xf>
    <xf numFmtId="4" fontId="19" fillId="49" borderId="31" xfId="0" applyNumberFormat="1" applyFont="1" applyFill="1" applyBorder="1" applyAlignment="1" applyProtection="1">
      <alignment horizontal="right" vertical="center" wrapText="1"/>
      <protection locked="0"/>
    </xf>
    <xf numFmtId="0" fontId="20" fillId="55" borderId="23" xfId="0" applyFont="1" applyFill="1" applyBorder="1" applyAlignment="1">
      <alignment horizontal="center" vertical="center"/>
    </xf>
    <xf numFmtId="41" fontId="20" fillId="55" borderId="20" xfId="237" applyFont="1" applyFill="1" applyBorder="1" applyAlignment="1">
      <alignment horizontal="center" vertical="center"/>
    </xf>
    <xf numFmtId="186" fontId="20" fillId="56" borderId="20" xfId="0" applyNumberFormat="1" applyFont="1" applyFill="1" applyBorder="1" applyAlignment="1">
      <alignment horizontal="left"/>
    </xf>
    <xf numFmtId="186" fontId="20" fillId="55" borderId="23" xfId="0" applyNumberFormat="1" applyFont="1" applyFill="1" applyBorder="1" applyAlignment="1">
      <alignment horizontal="left"/>
    </xf>
    <xf numFmtId="15" fontId="20" fillId="55" borderId="20" xfId="0" applyNumberFormat="1" applyFont="1" applyFill="1" applyBorder="1" applyAlignment="1">
      <alignment horizontal="center" vertical="center"/>
    </xf>
    <xf numFmtId="0" fontId="25" fillId="56" borderId="20" xfId="0" applyFont="1" applyFill="1" applyBorder="1" applyAlignment="1">
      <alignment horizontal="left"/>
    </xf>
    <xf numFmtId="0" fontId="20" fillId="55" borderId="0" xfId="0" applyFont="1" applyFill="1" applyBorder="1" applyAlignment="1">
      <alignment horizontal="left"/>
    </xf>
    <xf numFmtId="0" fontId="20" fillId="55" borderId="0" xfId="0" applyFont="1" applyFill="1" applyBorder="1" applyAlignment="1">
      <alignment horizontal="center"/>
    </xf>
    <xf numFmtId="0" fontId="20" fillId="55" borderId="29" xfId="0" applyFont="1" applyFill="1" applyBorder="1" applyAlignment="1">
      <alignment horizontal="center"/>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188" fontId="25" fillId="56" borderId="20" xfId="0" applyNumberFormat="1"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0" fontId="20" fillId="56" borderId="23" xfId="0" applyFont="1" applyFill="1" applyBorder="1" applyAlignment="1">
      <alignment horizontal="left"/>
    </xf>
    <xf numFmtId="189" fontId="20" fillId="56" borderId="20" xfId="0" applyNumberFormat="1" applyFont="1" applyFill="1" applyBorder="1" applyAlignment="1">
      <alignment horizontal="left"/>
    </xf>
    <xf numFmtId="0" fontId="19" fillId="55" borderId="27" xfId="0" applyFont="1" applyFill="1" applyBorder="1" applyAlignment="1">
      <alignment horizontal="right"/>
    </xf>
    <xf numFmtId="0" fontId="19" fillId="55" borderId="28" xfId="0" applyFont="1" applyFill="1" applyBorder="1" applyAlignment="1">
      <alignment horizontal="right"/>
    </xf>
    <xf numFmtId="0" fontId="19" fillId="55" borderId="31" xfId="0" applyFont="1" applyFill="1" applyBorder="1" applyAlignment="1">
      <alignment horizontal="center" vertical="center"/>
    </xf>
    <xf numFmtId="0" fontId="19" fillId="55" borderId="32" xfId="0" applyFont="1" applyFill="1" applyBorder="1" applyAlignment="1">
      <alignment horizontal="center" vertical="center"/>
    </xf>
    <xf numFmtId="0" fontId="19" fillId="55" borderId="26" xfId="0" applyFont="1" applyFill="1" applyBorder="1" applyAlignment="1">
      <alignment horizontal="center"/>
    </xf>
    <xf numFmtId="0" fontId="19" fillId="55" borderId="27" xfId="0" applyFont="1" applyFill="1" applyBorder="1" applyAlignment="1">
      <alignment horizontal="center"/>
    </xf>
    <xf numFmtId="0" fontId="19" fillId="55" borderId="28" xfId="0" applyFont="1" applyFill="1" applyBorder="1" applyAlignment="1">
      <alignment horizontal="center"/>
    </xf>
    <xf numFmtId="0" fontId="21" fillId="55" borderId="21" xfId="0" applyFont="1" applyFill="1" applyBorder="1" applyAlignment="1">
      <alignment horizontal="left" vertical="center"/>
    </xf>
    <xf numFmtId="0" fontId="21" fillId="55" borderId="29" xfId="0" applyFont="1" applyFill="1" applyBorder="1" applyAlignment="1">
      <alignment horizontal="left" vertical="center"/>
    </xf>
    <xf numFmtId="0" fontId="19" fillId="55" borderId="21" xfId="0" applyFont="1" applyFill="1" applyBorder="1" applyAlignment="1">
      <alignment horizontal="center" vertical="center"/>
    </xf>
    <xf numFmtId="0" fontId="19" fillId="55" borderId="22" xfId="0" applyFont="1" applyFill="1" applyBorder="1" applyAlignment="1">
      <alignment horizontal="center" vertical="center"/>
    </xf>
    <xf numFmtId="0" fontId="19" fillId="55" borderId="29" xfId="0" applyFont="1" applyFill="1" applyBorder="1" applyAlignment="1">
      <alignment horizontal="center" vertical="center"/>
    </xf>
    <xf numFmtId="0" fontId="19" fillId="55" borderId="30" xfId="0" applyFont="1" applyFill="1" applyBorder="1" applyAlignment="1">
      <alignment horizontal="center" vertical="center"/>
    </xf>
    <xf numFmtId="0" fontId="20" fillId="56" borderId="23" xfId="0" applyFont="1" applyFill="1" applyBorder="1" applyAlignment="1">
      <alignment horizontal="left"/>
    </xf>
    <xf numFmtId="0" fontId="20" fillId="55" borderId="0" xfId="0" applyFont="1" applyFill="1" applyBorder="1" applyAlignment="1">
      <alignment horizontal="left"/>
    </xf>
    <xf numFmtId="0" fontId="19" fillId="65" borderId="0" xfId="0" applyFont="1" applyFill="1" applyBorder="1" applyAlignment="1">
      <alignment horizontal="right" vertical="center" wrapText="1"/>
    </xf>
  </cellXfs>
  <cellStyles count="394">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10" xfId="31"/>
    <cellStyle name="20% - Énfasis2 11" xfId="32"/>
    <cellStyle name="20% - Énfasis2 12" xfId="33"/>
    <cellStyle name="20% - Énfasis2 13" xfId="34"/>
    <cellStyle name="20% - Énfasis2 14" xfId="35"/>
    <cellStyle name="20% - Énfasis2 15" xfId="36"/>
    <cellStyle name="20% - Énfasis2 2" xfId="37"/>
    <cellStyle name="20% - Énfasis2 3" xfId="38"/>
    <cellStyle name="20% - Énfasis2 4" xfId="39"/>
    <cellStyle name="20% - Énfasis2 5" xfId="40"/>
    <cellStyle name="20% - Énfasis2 6" xfId="41"/>
    <cellStyle name="20% - Énfasis2 7" xfId="42"/>
    <cellStyle name="20% - Énfasis2 8" xfId="43"/>
    <cellStyle name="20% - Énfasis2 9" xfId="44"/>
    <cellStyle name="20% - Énfasis3" xfId="45"/>
    <cellStyle name="20% - Énfasis3 10" xfId="46"/>
    <cellStyle name="20% - Énfasis3 11" xfId="47"/>
    <cellStyle name="20% - Énfasis3 12" xfId="48"/>
    <cellStyle name="20% - Énfasis3 13" xfId="49"/>
    <cellStyle name="20% - Énfasis3 14" xfId="50"/>
    <cellStyle name="20% - Énfasis3 15" xfId="51"/>
    <cellStyle name="20% - Énfasis3 2" xfId="52"/>
    <cellStyle name="20% - Énfasis3 3" xfId="53"/>
    <cellStyle name="20% - Énfasis3 4" xfId="54"/>
    <cellStyle name="20% - Énfasis3 5" xfId="55"/>
    <cellStyle name="20% - Énfasis3 6" xfId="56"/>
    <cellStyle name="20% - Énfasis3 7" xfId="57"/>
    <cellStyle name="20% - Énfasis3 8" xfId="58"/>
    <cellStyle name="20% - Énfasis3 9" xfId="59"/>
    <cellStyle name="20% - Énfasis4" xfId="60"/>
    <cellStyle name="20% - Énfasis4 10" xfId="61"/>
    <cellStyle name="20% - Énfasis4 11" xfId="62"/>
    <cellStyle name="20% - Énfasis4 12" xfId="63"/>
    <cellStyle name="20% - Énfasis4 13" xfId="64"/>
    <cellStyle name="20% - Énfasis4 14" xfId="65"/>
    <cellStyle name="20% - Énfasis4 15" xfId="66"/>
    <cellStyle name="20% - Énfasis4 2" xfId="67"/>
    <cellStyle name="20% - Énfasis4 3" xfId="68"/>
    <cellStyle name="20% - Énfasis4 4" xfId="69"/>
    <cellStyle name="20% - Énfasis4 5" xfId="70"/>
    <cellStyle name="20% - Énfasis4 6" xfId="71"/>
    <cellStyle name="20% - Énfasis4 7" xfId="72"/>
    <cellStyle name="20% - Énfasis4 8" xfId="73"/>
    <cellStyle name="20% - Énfasis4 9" xfId="74"/>
    <cellStyle name="20% - Énfasis5" xfId="75"/>
    <cellStyle name="20% - Énfasis5 10" xfId="76"/>
    <cellStyle name="20% - Énfasis5 11" xfId="77"/>
    <cellStyle name="20% - Énfasis5 12" xfId="78"/>
    <cellStyle name="20% - Énfasis5 13" xfId="79"/>
    <cellStyle name="20% - Énfasis5 14" xfId="80"/>
    <cellStyle name="20% - Énfasis5 15" xfId="81"/>
    <cellStyle name="20% - Énfasis5 2" xfId="82"/>
    <cellStyle name="20% - Énfasis5 3" xfId="83"/>
    <cellStyle name="20% - Énfasis5 4" xfId="84"/>
    <cellStyle name="20% - Énfasis5 5" xfId="85"/>
    <cellStyle name="20% - Énfasis5 6" xfId="86"/>
    <cellStyle name="20% - Énfasis5 7" xfId="87"/>
    <cellStyle name="20% - Énfasis5 8" xfId="88"/>
    <cellStyle name="20% - Énfasis5 9" xfId="89"/>
    <cellStyle name="20% - Énfasis6" xfId="90"/>
    <cellStyle name="20% - Énfasis6 10" xfId="91"/>
    <cellStyle name="20% - Énfasis6 11" xfId="92"/>
    <cellStyle name="20% - Énfasis6 12" xfId="93"/>
    <cellStyle name="20% - Énfasis6 13" xfId="94"/>
    <cellStyle name="20% - Énfasis6 14" xfId="95"/>
    <cellStyle name="20% - Énfasis6 15" xfId="96"/>
    <cellStyle name="20% - Énfasis6 2" xfId="97"/>
    <cellStyle name="20% - Énfasis6 3" xfId="98"/>
    <cellStyle name="20% - Énfasis6 4" xfId="99"/>
    <cellStyle name="20% - Énfasis6 5" xfId="100"/>
    <cellStyle name="20% - Énfasis6 6" xfId="101"/>
    <cellStyle name="20% - Énfasis6 7" xfId="102"/>
    <cellStyle name="20% - Énfasis6 8" xfId="103"/>
    <cellStyle name="20% - Énfasis6 9" xfId="104"/>
    <cellStyle name="40% - Énfasis1" xfId="105"/>
    <cellStyle name="40% - Énfasis1 10" xfId="106"/>
    <cellStyle name="40% - Énfasis1 11" xfId="107"/>
    <cellStyle name="40% - Énfasis1 12" xfId="108"/>
    <cellStyle name="40% - Énfasis1 13" xfId="109"/>
    <cellStyle name="40% - Énfasis1 14" xfId="110"/>
    <cellStyle name="40% - Énfasis1 15" xfId="111"/>
    <cellStyle name="40% - Énfasis1 2" xfId="112"/>
    <cellStyle name="40% - Énfasis1 3" xfId="113"/>
    <cellStyle name="40% - Énfasis1 4" xfId="114"/>
    <cellStyle name="40% - Énfasis1 5" xfId="115"/>
    <cellStyle name="40% - Énfasis1 6" xfId="116"/>
    <cellStyle name="40% - Énfasis1 7" xfId="117"/>
    <cellStyle name="40% - Énfasis1 8" xfId="118"/>
    <cellStyle name="40% - Énfasis1 9" xfId="119"/>
    <cellStyle name="40% - Énfasis2" xfId="120"/>
    <cellStyle name="40% - Énfasis2 10" xfId="121"/>
    <cellStyle name="40% - Énfasis2 11" xfId="122"/>
    <cellStyle name="40% - Énfasis2 12" xfId="123"/>
    <cellStyle name="40% - Énfasis2 13" xfId="124"/>
    <cellStyle name="40% - Énfasis2 14" xfId="125"/>
    <cellStyle name="40% - Énfasis2 15" xfId="126"/>
    <cellStyle name="40% - Énfasis2 2" xfId="127"/>
    <cellStyle name="40% - Énfasis2 3" xfId="128"/>
    <cellStyle name="40% - Énfasis2 4" xfId="129"/>
    <cellStyle name="40% - Énfasis2 5" xfId="130"/>
    <cellStyle name="40% - Énfasis2 6" xfId="131"/>
    <cellStyle name="40% - Énfasis2 7" xfId="132"/>
    <cellStyle name="40% - Énfasis2 8" xfId="133"/>
    <cellStyle name="40% - Énfasis2 9" xfId="134"/>
    <cellStyle name="40% - Énfasis3" xfId="135"/>
    <cellStyle name="40% - Énfasis3 10" xfId="136"/>
    <cellStyle name="40% - Énfasis3 11" xfId="137"/>
    <cellStyle name="40% - Énfasis3 12" xfId="138"/>
    <cellStyle name="40% - Énfasis3 13" xfId="139"/>
    <cellStyle name="40% - Énfasis3 14" xfId="140"/>
    <cellStyle name="40% - Énfasis3 15" xfId="141"/>
    <cellStyle name="40% - Énfasis3 2" xfId="142"/>
    <cellStyle name="40% - Énfasis3 3" xfId="143"/>
    <cellStyle name="40% - Énfasis3 4" xfId="144"/>
    <cellStyle name="40% - Énfasis3 5" xfId="145"/>
    <cellStyle name="40% - Énfasis3 6" xfId="146"/>
    <cellStyle name="40% - Énfasis3 7" xfId="147"/>
    <cellStyle name="40% - Énfasis3 8" xfId="148"/>
    <cellStyle name="40% - Énfasis3 9" xfId="149"/>
    <cellStyle name="40% - Énfasis4" xfId="150"/>
    <cellStyle name="40% - Énfasis4 10" xfId="151"/>
    <cellStyle name="40% - Énfasis4 11" xfId="152"/>
    <cellStyle name="40% - Énfasis4 12" xfId="153"/>
    <cellStyle name="40% - Énfasis4 13" xfId="154"/>
    <cellStyle name="40% - Énfasis4 14" xfId="155"/>
    <cellStyle name="40% - Énfasis4 15" xfId="156"/>
    <cellStyle name="40% - Énfasis4 2" xfId="157"/>
    <cellStyle name="40% - Énfasis4 3" xfId="158"/>
    <cellStyle name="40% - Énfasis4 4" xfId="159"/>
    <cellStyle name="40% - Énfasis4 5" xfId="160"/>
    <cellStyle name="40% - Énfasis4 6" xfId="161"/>
    <cellStyle name="40% - Énfasis4 7" xfId="162"/>
    <cellStyle name="40% - Énfasis4 8" xfId="163"/>
    <cellStyle name="40% - Énfasis4 9" xfId="164"/>
    <cellStyle name="40% - Énfasis5" xfId="165"/>
    <cellStyle name="40% - Énfasis5 10" xfId="166"/>
    <cellStyle name="40% - Énfasis5 11" xfId="167"/>
    <cellStyle name="40% - Énfasis5 12" xfId="168"/>
    <cellStyle name="40% - Énfasis5 13" xfId="169"/>
    <cellStyle name="40% - Énfasis5 14" xfId="170"/>
    <cellStyle name="40% - Énfasis5 15" xfId="171"/>
    <cellStyle name="40% - Énfasis5 2" xfId="172"/>
    <cellStyle name="40% - Énfasis5 3" xfId="173"/>
    <cellStyle name="40% - Énfasis5 4" xfId="174"/>
    <cellStyle name="40% - Énfasis5 5" xfId="175"/>
    <cellStyle name="40% - Énfasis5 6" xfId="176"/>
    <cellStyle name="40% - Énfasis5 7" xfId="177"/>
    <cellStyle name="40% - Énfasis5 8" xfId="178"/>
    <cellStyle name="40% - Énfasis5 9" xfId="179"/>
    <cellStyle name="40% - Énfasis6" xfId="180"/>
    <cellStyle name="40% - Énfasis6 10" xfId="181"/>
    <cellStyle name="40% - Énfasis6 11" xfId="182"/>
    <cellStyle name="40% - Énfasis6 12" xfId="183"/>
    <cellStyle name="40% - Énfasis6 13" xfId="184"/>
    <cellStyle name="40% - Énfasis6 14" xfId="185"/>
    <cellStyle name="40% - Énfasis6 15" xfId="186"/>
    <cellStyle name="40% - Énfasis6 2" xfId="187"/>
    <cellStyle name="40% - Énfasis6 3" xfId="188"/>
    <cellStyle name="40% - Énfasis6 4" xfId="189"/>
    <cellStyle name="40% - Énfasis6 5" xfId="190"/>
    <cellStyle name="40% - Énfasis6 6" xfId="191"/>
    <cellStyle name="40% - Énfasis6 7" xfId="192"/>
    <cellStyle name="40% - Énfasis6 8" xfId="193"/>
    <cellStyle name="40% - Énfasis6 9" xfId="194"/>
    <cellStyle name="60% - Énfasis1" xfId="195"/>
    <cellStyle name="60% - Énfasis1 2" xfId="196"/>
    <cellStyle name="60% - Énfasis2" xfId="197"/>
    <cellStyle name="60% - Énfasis2 2" xfId="198"/>
    <cellStyle name="60% - Énfasis3" xfId="199"/>
    <cellStyle name="60% - Énfasis3 2" xfId="200"/>
    <cellStyle name="60% - Énfasis4" xfId="201"/>
    <cellStyle name="60% - Énfasis4 2" xfId="202"/>
    <cellStyle name="60% - Énfasis5" xfId="203"/>
    <cellStyle name="60% - Énfasis5 2" xfId="204"/>
    <cellStyle name="60% - Énfasis6" xfId="205"/>
    <cellStyle name="60% - Énfasis6 2" xfId="206"/>
    <cellStyle name="Buena 2" xfId="207"/>
    <cellStyle name="Bueno" xfId="208"/>
    <cellStyle name="Cálculo" xfId="209"/>
    <cellStyle name="Cálculo 2" xfId="210"/>
    <cellStyle name="Celda de comprobación" xfId="211"/>
    <cellStyle name="Celda de comprobación 2" xfId="212"/>
    <cellStyle name="Celda vinculada" xfId="213"/>
    <cellStyle name="Celda vinculada 2" xfId="214"/>
    <cellStyle name="Encabezado 1" xfId="215"/>
    <cellStyle name="Encabezado 4" xfId="216"/>
    <cellStyle name="Encabezado 4 2" xfId="217"/>
    <cellStyle name="Énfasis1" xfId="218"/>
    <cellStyle name="Énfasis1 2" xfId="219"/>
    <cellStyle name="Énfasis2" xfId="220"/>
    <cellStyle name="Énfasis2 2" xfId="221"/>
    <cellStyle name="Énfasis3" xfId="222"/>
    <cellStyle name="Énfasis3 2" xfId="223"/>
    <cellStyle name="Énfasis4" xfId="224"/>
    <cellStyle name="Énfasis4 2" xfId="225"/>
    <cellStyle name="Énfasis5" xfId="226"/>
    <cellStyle name="Énfasis5 2" xfId="227"/>
    <cellStyle name="Énfasis6" xfId="228"/>
    <cellStyle name="Énfasis6 2" xfId="229"/>
    <cellStyle name="Entrada" xfId="230"/>
    <cellStyle name="Entrada 2" xfId="231"/>
    <cellStyle name="Hyperlink" xfId="232"/>
    <cellStyle name="Followed Hyperlink" xfId="233"/>
    <cellStyle name="Incorrecto" xfId="234"/>
    <cellStyle name="Incorrecto 2" xfId="235"/>
    <cellStyle name="Comma" xfId="236"/>
    <cellStyle name="Comma [0]" xfId="237"/>
    <cellStyle name="Millares 2" xfId="238"/>
    <cellStyle name="Millares 2 2" xfId="239"/>
    <cellStyle name="Currency" xfId="240"/>
    <cellStyle name="Currency [0]" xfId="241"/>
    <cellStyle name="Moneda 2" xfId="242"/>
    <cellStyle name="Neutral" xfId="243"/>
    <cellStyle name="Neutral 2" xfId="244"/>
    <cellStyle name="Normal 10" xfId="245"/>
    <cellStyle name="Normal 10 2" xfId="246"/>
    <cellStyle name="Normal 100" xfId="247"/>
    <cellStyle name="Normal 101" xfId="248"/>
    <cellStyle name="Normal 102" xfId="249"/>
    <cellStyle name="Normal 103" xfId="250"/>
    <cellStyle name="Normal 104" xfId="251"/>
    <cellStyle name="Normal 105" xfId="252"/>
    <cellStyle name="Normal 106" xfId="253"/>
    <cellStyle name="Normal 107" xfId="254"/>
    <cellStyle name="Normal 108" xfId="255"/>
    <cellStyle name="Normal 11" xfId="256"/>
    <cellStyle name="Normal 11 2" xfId="257"/>
    <cellStyle name="Normal 12" xfId="258"/>
    <cellStyle name="Normal 12 2" xfId="259"/>
    <cellStyle name="Normal 13" xfId="260"/>
    <cellStyle name="Normal 13 2" xfId="261"/>
    <cellStyle name="Normal 14" xfId="262"/>
    <cellStyle name="Normal 14 2" xfId="263"/>
    <cellStyle name="Normal 15" xfId="264"/>
    <cellStyle name="Normal 15 2" xfId="265"/>
    <cellStyle name="Normal 16" xfId="266"/>
    <cellStyle name="Normal 16 2" xfId="267"/>
    <cellStyle name="Normal 17" xfId="268"/>
    <cellStyle name="Normal 17 2" xfId="269"/>
    <cellStyle name="Normal 18" xfId="270"/>
    <cellStyle name="Normal 18 2" xfId="271"/>
    <cellStyle name="Normal 19" xfId="272"/>
    <cellStyle name="Normal 19 2" xfId="273"/>
    <cellStyle name="Normal 2" xfId="274"/>
    <cellStyle name="Normal 2 2" xfId="275"/>
    <cellStyle name="Normal 2 3" xfId="276"/>
    <cellStyle name="Normal 20" xfId="277"/>
    <cellStyle name="Normal 20 2" xfId="278"/>
    <cellStyle name="Normal 21" xfId="279"/>
    <cellStyle name="Normal 22" xfId="280"/>
    <cellStyle name="Normal 23" xfId="281"/>
    <cellStyle name="Normal 24" xfId="282"/>
    <cellStyle name="Normal 25" xfId="283"/>
    <cellStyle name="Normal 26" xfId="284"/>
    <cellStyle name="Normal 27" xfId="285"/>
    <cellStyle name="Normal 28" xfId="286"/>
    <cellStyle name="Normal 29" xfId="287"/>
    <cellStyle name="Normal 3" xfId="288"/>
    <cellStyle name="Normal 3 2" xfId="289"/>
    <cellStyle name="Normal 3 3" xfId="290"/>
    <cellStyle name="Normal 30" xfId="291"/>
    <cellStyle name="Normal 31" xfId="292"/>
    <cellStyle name="Normal 32" xfId="293"/>
    <cellStyle name="Normal 33" xfId="294"/>
    <cellStyle name="Normal 34" xfId="295"/>
    <cellStyle name="Normal 35" xfId="296"/>
    <cellStyle name="Normal 36" xfId="297"/>
    <cellStyle name="Normal 37" xfId="298"/>
    <cellStyle name="Normal 38" xfId="299"/>
    <cellStyle name="Normal 39" xfId="300"/>
    <cellStyle name="Normal 4" xfId="301"/>
    <cellStyle name="Normal 4 2" xfId="302"/>
    <cellStyle name="Normal 4 3" xfId="303"/>
    <cellStyle name="Normal 40" xfId="304"/>
    <cellStyle name="Normal 41" xfId="305"/>
    <cellStyle name="Normal 42" xfId="306"/>
    <cellStyle name="Normal 43" xfId="307"/>
    <cellStyle name="Normal 44" xfId="308"/>
    <cellStyle name="Normal 45" xfId="309"/>
    <cellStyle name="Normal 46" xfId="310"/>
    <cellStyle name="Normal 47" xfId="311"/>
    <cellStyle name="Normal 48" xfId="312"/>
    <cellStyle name="Normal 49" xfId="313"/>
    <cellStyle name="Normal 5" xfId="314"/>
    <cellStyle name="Normal 5 2" xfId="315"/>
    <cellStyle name="Normal 50" xfId="316"/>
    <cellStyle name="Normal 51" xfId="317"/>
    <cellStyle name="Normal 52" xfId="318"/>
    <cellStyle name="Normal 53" xfId="319"/>
    <cellStyle name="Normal 54" xfId="320"/>
    <cellStyle name="Normal 55" xfId="321"/>
    <cellStyle name="Normal 56" xfId="322"/>
    <cellStyle name="Normal 57" xfId="323"/>
    <cellStyle name="Normal 58" xfId="324"/>
    <cellStyle name="Normal 59" xfId="325"/>
    <cellStyle name="Normal 6" xfId="326"/>
    <cellStyle name="Normal 6 2" xfId="327"/>
    <cellStyle name="Normal 60" xfId="328"/>
    <cellStyle name="Normal 61" xfId="329"/>
    <cellStyle name="Normal 62" xfId="330"/>
    <cellStyle name="Normal 63" xfId="331"/>
    <cellStyle name="Normal 64" xfId="332"/>
    <cellStyle name="Normal 65" xfId="333"/>
    <cellStyle name="Normal 66" xfId="334"/>
    <cellStyle name="Normal 67" xfId="335"/>
    <cellStyle name="Normal 68" xfId="336"/>
    <cellStyle name="Normal 69" xfId="337"/>
    <cellStyle name="Normal 7" xfId="338"/>
    <cellStyle name="Normal 7 2" xfId="339"/>
    <cellStyle name="Normal 70" xfId="340"/>
    <cellStyle name="Normal 71" xfId="341"/>
    <cellStyle name="Normal 72" xfId="342"/>
    <cellStyle name="Normal 73" xfId="343"/>
    <cellStyle name="Normal 74" xfId="344"/>
    <cellStyle name="Normal 75" xfId="345"/>
    <cellStyle name="Normal 76" xfId="346"/>
    <cellStyle name="Normal 77" xfId="347"/>
    <cellStyle name="Normal 78" xfId="348"/>
    <cellStyle name="Normal 79" xfId="349"/>
    <cellStyle name="Normal 8" xfId="350"/>
    <cellStyle name="Normal 8 2" xfId="351"/>
    <cellStyle name="Normal 80" xfId="352"/>
    <cellStyle name="Normal 81" xfId="353"/>
    <cellStyle name="Normal 82" xfId="354"/>
    <cellStyle name="Normal 83" xfId="355"/>
    <cellStyle name="Normal 84" xfId="356"/>
    <cellStyle name="Normal 85" xfId="357"/>
    <cellStyle name="Normal 86" xfId="358"/>
    <cellStyle name="Normal 87" xfId="359"/>
    <cellStyle name="Normal 88" xfId="360"/>
    <cellStyle name="Normal 89" xfId="361"/>
    <cellStyle name="Normal 9" xfId="362"/>
    <cellStyle name="Normal 9 2" xfId="363"/>
    <cellStyle name="Normal 90" xfId="364"/>
    <cellStyle name="Normal 91" xfId="365"/>
    <cellStyle name="Normal 92" xfId="366"/>
    <cellStyle name="Normal 93" xfId="367"/>
    <cellStyle name="Normal 94" xfId="368"/>
    <cellStyle name="Normal 95" xfId="369"/>
    <cellStyle name="Normal 96" xfId="370"/>
    <cellStyle name="Normal 97" xfId="371"/>
    <cellStyle name="Normal 98" xfId="372"/>
    <cellStyle name="Normal 99" xfId="373"/>
    <cellStyle name="Notas" xfId="374"/>
    <cellStyle name="Notas 10" xfId="375"/>
    <cellStyle name="Notas 11" xfId="376"/>
    <cellStyle name="Notas 12" xfId="377"/>
    <cellStyle name="Notas 13" xfId="378"/>
    <cellStyle name="Notas 14" xfId="379"/>
    <cellStyle name="Notas 15" xfId="380"/>
    <cellStyle name="Notas 16" xfId="381"/>
    <cellStyle name="Notas 2" xfId="382"/>
    <cellStyle name="Notas 3" xfId="383"/>
    <cellStyle name="Notas 4" xfId="384"/>
    <cellStyle name="Notas 5" xfId="385"/>
    <cellStyle name="Notas 6" xfId="386"/>
    <cellStyle name="Notas 7" xfId="387"/>
    <cellStyle name="Notas 8" xfId="388"/>
    <cellStyle name="Notas 9" xfId="389"/>
    <cellStyle name="Percent" xfId="390"/>
    <cellStyle name="Porcentaje 2" xfId="391"/>
    <cellStyle name="Porcentual 2" xfId="392"/>
    <cellStyle name="Salida" xfId="393"/>
    <cellStyle name="Salida 2" xfId="394"/>
    <cellStyle name="Texto de advertencia" xfId="395"/>
    <cellStyle name="Texto de advertencia 2" xfId="396"/>
    <cellStyle name="Texto explicativo" xfId="397"/>
    <cellStyle name="Texto explicativo 2" xfId="398"/>
    <cellStyle name="Título" xfId="399"/>
    <cellStyle name="Título 1 2" xfId="400"/>
    <cellStyle name="Título 2" xfId="401"/>
    <cellStyle name="Título 2 2" xfId="402"/>
    <cellStyle name="Título 3" xfId="403"/>
    <cellStyle name="Título 3 2" xfId="404"/>
    <cellStyle name="Título 4" xfId="405"/>
    <cellStyle name="Total" xfId="406"/>
    <cellStyle name="Total 2" xfId="4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11"/>
  <sheetViews>
    <sheetView zoomScale="112" zoomScaleNormal="112" zoomScalePageLayoutView="0" workbookViewId="0" topLeftCell="A193">
      <selection activeCell="L12" sqref="L12"/>
    </sheetView>
  </sheetViews>
  <sheetFormatPr defaultColWidth="11.421875" defaultRowHeight="12.75"/>
  <cols>
    <col min="1" max="1" width="14.7109375" style="3" customWidth="1"/>
    <col min="2" max="2" width="15.8515625" style="3" customWidth="1"/>
    <col min="3" max="4" width="14.7109375" style="3" customWidth="1"/>
    <col min="5" max="5" width="15.7109375" style="3" customWidth="1"/>
    <col min="6" max="6" width="14.7109375" style="3" customWidth="1"/>
    <col min="7" max="11" width="15.7109375" style="3" customWidth="1"/>
    <col min="12" max="16384" width="11.421875" style="3" customWidth="1"/>
  </cols>
  <sheetData>
    <row r="1" spans="1:11" ht="12.75" customHeight="1">
      <c r="A1" s="1" t="s">
        <v>32</v>
      </c>
      <c r="B1" s="1"/>
      <c r="C1" s="1"/>
      <c r="D1" s="1"/>
      <c r="E1" s="2"/>
      <c r="F1" s="1"/>
      <c r="G1" s="2"/>
      <c r="H1" s="2"/>
      <c r="I1" s="2"/>
      <c r="J1" s="2"/>
      <c r="K1" s="2"/>
    </row>
    <row r="2" spans="1:11" ht="12.75" customHeight="1">
      <c r="A2" s="2"/>
      <c r="B2" s="2"/>
      <c r="C2" s="2"/>
      <c r="D2" s="2"/>
      <c r="E2" s="2"/>
      <c r="F2" s="2"/>
      <c r="G2" s="2"/>
      <c r="H2" s="2"/>
      <c r="I2" s="2"/>
      <c r="J2" s="2"/>
      <c r="K2" s="4"/>
    </row>
    <row r="3" spans="1:11" ht="15" customHeight="1">
      <c r="A3" s="143">
        <v>1131</v>
      </c>
      <c r="B3" s="144" t="s">
        <v>40</v>
      </c>
      <c r="C3" s="145"/>
      <c r="D3" s="145"/>
      <c r="E3" s="146"/>
      <c r="F3" s="147"/>
      <c r="G3" s="147"/>
      <c r="H3" s="147"/>
      <c r="I3" s="147"/>
      <c r="J3" s="148"/>
      <c r="K3" s="148"/>
    </row>
    <row r="4" spans="1:11" ht="15" customHeight="1">
      <c r="A4" s="143" t="s">
        <v>39</v>
      </c>
      <c r="B4" s="144" t="s">
        <v>38</v>
      </c>
      <c r="C4" s="145"/>
      <c r="D4" s="145"/>
      <c r="E4" s="146"/>
      <c r="F4" s="147"/>
      <c r="G4" s="147"/>
      <c r="H4" s="147"/>
      <c r="I4" s="147"/>
      <c r="J4" s="148"/>
      <c r="K4" s="148" t="s">
        <v>1339</v>
      </c>
    </row>
    <row r="5" spans="1:11" ht="12.75" customHeight="1">
      <c r="A5" s="5"/>
      <c r="B5" s="5"/>
      <c r="C5" s="5"/>
      <c r="D5" s="5"/>
      <c r="E5" s="5"/>
      <c r="F5" s="5"/>
      <c r="G5" s="5"/>
      <c r="H5" s="5"/>
      <c r="I5" s="5"/>
      <c r="J5" s="5"/>
      <c r="K5" s="6"/>
    </row>
    <row r="6" spans="1:11" ht="15">
      <c r="A6" s="183" t="s">
        <v>7</v>
      </c>
      <c r="B6" s="188" t="s">
        <v>35</v>
      </c>
      <c r="C6" s="49"/>
      <c r="D6" s="183" t="s">
        <v>20</v>
      </c>
      <c r="E6" s="185" t="s">
        <v>19</v>
      </c>
      <c r="F6" s="186"/>
      <c r="G6" s="186"/>
      <c r="H6" s="187"/>
      <c r="I6" s="183" t="s">
        <v>10</v>
      </c>
      <c r="J6" s="190" t="s">
        <v>28</v>
      </c>
      <c r="K6" s="191"/>
    </row>
    <row r="7" spans="1:11" ht="15">
      <c r="A7" s="184"/>
      <c r="B7" s="189"/>
      <c r="C7" s="50"/>
      <c r="D7" s="184"/>
      <c r="E7" s="185" t="s">
        <v>4</v>
      </c>
      <c r="F7" s="186"/>
      <c r="G7" s="186"/>
      <c r="H7" s="187"/>
      <c r="I7" s="184"/>
      <c r="J7" s="192"/>
      <c r="K7" s="193"/>
    </row>
    <row r="8" spans="1:11" ht="15" customHeight="1">
      <c r="A8" s="15">
        <v>43115</v>
      </c>
      <c r="B8" s="122" t="s">
        <v>433</v>
      </c>
      <c r="C8" s="16"/>
      <c r="D8" s="24">
        <v>239</v>
      </c>
      <c r="E8" s="131" t="s">
        <v>606</v>
      </c>
      <c r="F8" s="17"/>
      <c r="G8" s="18"/>
      <c r="H8" s="19"/>
      <c r="I8" s="127">
        <f>13686600-211310-273050-26280-153380-100910-272330-264409-208488-17800-137170-321730-28700-232050-322430-626500-28230-333780-50094</f>
        <v>10077959</v>
      </c>
      <c r="J8" s="10" t="s">
        <v>443</v>
      </c>
      <c r="K8" s="54"/>
    </row>
    <row r="9" spans="1:11" ht="15" customHeight="1">
      <c r="A9" s="15">
        <v>43250</v>
      </c>
      <c r="B9" s="122" t="s">
        <v>1356</v>
      </c>
      <c r="C9" s="16"/>
      <c r="D9" s="24">
        <v>793</v>
      </c>
      <c r="E9" s="131" t="s">
        <v>1365</v>
      </c>
      <c r="F9" s="17"/>
      <c r="G9" s="18"/>
      <c r="H9" s="19"/>
      <c r="I9" s="127">
        <v>150000000</v>
      </c>
      <c r="J9" s="10"/>
      <c r="K9" s="54"/>
    </row>
    <row r="10" spans="1:11" ht="15" customHeight="1">
      <c r="A10" s="15">
        <v>43250</v>
      </c>
      <c r="B10" s="122" t="s">
        <v>1366</v>
      </c>
      <c r="C10" s="16"/>
      <c r="D10" s="24">
        <v>794</v>
      </c>
      <c r="E10" s="130" t="s">
        <v>1367</v>
      </c>
      <c r="F10" s="17"/>
      <c r="G10" s="18"/>
      <c r="H10" s="19"/>
      <c r="I10" s="127">
        <v>109400004</v>
      </c>
      <c r="J10" s="10"/>
      <c r="K10" s="54"/>
    </row>
    <row r="11" spans="1:11" ht="15" customHeight="1">
      <c r="A11" s="15">
        <v>43251</v>
      </c>
      <c r="B11" s="122" t="s">
        <v>433</v>
      </c>
      <c r="C11" s="16"/>
      <c r="D11" s="24">
        <v>798</v>
      </c>
      <c r="E11" s="130" t="s">
        <v>1375</v>
      </c>
      <c r="F11" s="17"/>
      <c r="G11" s="18"/>
      <c r="H11" s="19"/>
      <c r="I11" s="127">
        <v>9000000</v>
      </c>
      <c r="J11" s="10"/>
      <c r="K11" s="54"/>
    </row>
    <row r="12" spans="1:11" ht="12.75" customHeight="1">
      <c r="A12" s="15"/>
      <c r="B12" s="22"/>
      <c r="C12" s="23"/>
      <c r="D12" s="24"/>
      <c r="E12" s="10"/>
      <c r="F12" s="17"/>
      <c r="G12" s="17"/>
      <c r="H12" s="16"/>
      <c r="I12" s="35"/>
      <c r="J12" s="21"/>
      <c r="K12" s="19"/>
    </row>
    <row r="13" spans="1:11" ht="15">
      <c r="A13" s="25"/>
      <c r="B13" s="26"/>
      <c r="C13" s="26"/>
      <c r="D13" s="26"/>
      <c r="E13" s="26"/>
      <c r="F13" s="26"/>
      <c r="G13" s="181" t="s">
        <v>22</v>
      </c>
      <c r="H13" s="182"/>
      <c r="I13" s="27">
        <f>SUM(I8:I12)</f>
        <v>278477963</v>
      </c>
      <c r="J13" s="28"/>
      <c r="K13" s="29"/>
    </row>
    <row r="14" spans="1:11" ht="12.75" customHeight="1">
      <c r="A14" s="25"/>
      <c r="B14" s="26"/>
      <c r="C14" s="26"/>
      <c r="D14" s="26"/>
      <c r="E14" s="26"/>
      <c r="F14" s="26"/>
      <c r="G14" s="26"/>
      <c r="H14" s="26"/>
      <c r="I14" s="30"/>
      <c r="J14" s="30"/>
      <c r="K14" s="31"/>
    </row>
    <row r="15" spans="1:11" ht="15">
      <c r="A15" s="183" t="s">
        <v>7</v>
      </c>
      <c r="B15" s="45" t="s">
        <v>16</v>
      </c>
      <c r="C15" s="51" t="s">
        <v>26</v>
      </c>
      <c r="D15" s="32" t="s">
        <v>26</v>
      </c>
      <c r="E15" s="185" t="s">
        <v>18</v>
      </c>
      <c r="F15" s="186"/>
      <c r="G15" s="186"/>
      <c r="H15" s="187"/>
      <c r="I15" s="183" t="s">
        <v>10</v>
      </c>
      <c r="J15" s="183" t="s">
        <v>8</v>
      </c>
      <c r="K15" s="51" t="s">
        <v>1</v>
      </c>
    </row>
    <row r="16" spans="1:11" ht="15">
      <c r="A16" s="184"/>
      <c r="B16" s="52" t="s">
        <v>17</v>
      </c>
      <c r="C16" s="52" t="s">
        <v>14</v>
      </c>
      <c r="D16" s="52" t="s">
        <v>13</v>
      </c>
      <c r="E16" s="185" t="s">
        <v>4</v>
      </c>
      <c r="F16" s="187"/>
      <c r="G16" s="185" t="s">
        <v>11</v>
      </c>
      <c r="H16" s="187"/>
      <c r="I16" s="184"/>
      <c r="J16" s="184"/>
      <c r="K16" s="52" t="s">
        <v>2</v>
      </c>
    </row>
    <row r="17" spans="1:11" ht="15" customHeight="1">
      <c r="A17" s="33">
        <v>43104</v>
      </c>
      <c r="B17" s="125" t="s">
        <v>78</v>
      </c>
      <c r="C17" s="34">
        <v>79</v>
      </c>
      <c r="D17" s="34">
        <v>23</v>
      </c>
      <c r="E17" s="10" t="s">
        <v>522</v>
      </c>
      <c r="F17" s="16"/>
      <c r="G17" s="10" t="s">
        <v>116</v>
      </c>
      <c r="H17" s="16"/>
      <c r="I17" s="35">
        <v>106500000</v>
      </c>
      <c r="J17" s="35">
        <v>34800000</v>
      </c>
      <c r="K17" s="35">
        <f aca="true" t="shared" si="0" ref="K17:K124">+I17-J17</f>
        <v>71700000</v>
      </c>
    </row>
    <row r="18" spans="1:11" ht="15">
      <c r="A18" s="15">
        <v>43104</v>
      </c>
      <c r="B18" s="125" t="s">
        <v>82</v>
      </c>
      <c r="C18" s="34">
        <v>82</v>
      </c>
      <c r="D18" s="34">
        <v>26</v>
      </c>
      <c r="E18" s="10" t="s">
        <v>523</v>
      </c>
      <c r="F18" s="23"/>
      <c r="G18" s="47" t="s">
        <v>117</v>
      </c>
      <c r="H18" s="23"/>
      <c r="I18" s="35">
        <v>106500000</v>
      </c>
      <c r="J18" s="35">
        <v>35100000</v>
      </c>
      <c r="K18" s="35">
        <f t="shared" si="0"/>
        <v>71400000</v>
      </c>
    </row>
    <row r="19" spans="1:11" ht="15">
      <c r="A19" s="15">
        <v>43112</v>
      </c>
      <c r="B19" s="125" t="s">
        <v>83</v>
      </c>
      <c r="C19" s="34">
        <v>176</v>
      </c>
      <c r="D19" s="34">
        <v>149</v>
      </c>
      <c r="E19" s="10" t="s">
        <v>524</v>
      </c>
      <c r="F19" s="17"/>
      <c r="G19" s="22" t="s">
        <v>118</v>
      </c>
      <c r="H19" s="23"/>
      <c r="I19" s="35">
        <v>37600000</v>
      </c>
      <c r="J19" s="35">
        <v>15666667</v>
      </c>
      <c r="K19" s="35">
        <f t="shared" si="0"/>
        <v>21933333</v>
      </c>
    </row>
    <row r="20" spans="1:11" ht="15">
      <c r="A20" s="15">
        <v>43112</v>
      </c>
      <c r="B20" s="125" t="s">
        <v>80</v>
      </c>
      <c r="C20" s="34">
        <v>195</v>
      </c>
      <c r="D20" s="34">
        <v>155</v>
      </c>
      <c r="E20" s="22" t="s">
        <v>525</v>
      </c>
      <c r="F20" s="16"/>
      <c r="G20" s="10" t="s">
        <v>119</v>
      </c>
      <c r="H20" s="23"/>
      <c r="I20" s="35">
        <v>28000000</v>
      </c>
      <c r="J20" s="35">
        <v>12366667</v>
      </c>
      <c r="K20" s="35">
        <f t="shared" si="0"/>
        <v>15633333</v>
      </c>
    </row>
    <row r="21" spans="1:11" ht="15">
      <c r="A21" s="15">
        <v>43112</v>
      </c>
      <c r="B21" s="36" t="s">
        <v>84</v>
      </c>
      <c r="C21" s="34">
        <v>192</v>
      </c>
      <c r="D21" s="34">
        <v>156</v>
      </c>
      <c r="E21" s="22" t="s">
        <v>526</v>
      </c>
      <c r="F21" s="40"/>
      <c r="G21" s="41" t="s">
        <v>120</v>
      </c>
      <c r="H21" s="23"/>
      <c r="I21" s="35">
        <v>48000000</v>
      </c>
      <c r="J21" s="35">
        <v>20800000</v>
      </c>
      <c r="K21" s="35">
        <f t="shared" si="0"/>
        <v>27200000</v>
      </c>
    </row>
    <row r="22" spans="1:11" ht="15">
      <c r="A22" s="15">
        <v>43115</v>
      </c>
      <c r="B22" s="36" t="s">
        <v>85</v>
      </c>
      <c r="C22" s="34">
        <v>193</v>
      </c>
      <c r="D22" s="34">
        <v>161</v>
      </c>
      <c r="E22" s="22" t="s">
        <v>527</v>
      </c>
      <c r="F22" s="40"/>
      <c r="G22" s="41" t="s">
        <v>121</v>
      </c>
      <c r="H22" s="23"/>
      <c r="I22" s="35">
        <v>44000000</v>
      </c>
      <c r="J22" s="35">
        <v>19433333</v>
      </c>
      <c r="K22" s="35">
        <f t="shared" si="0"/>
        <v>24566667</v>
      </c>
    </row>
    <row r="23" spans="1:11" ht="15">
      <c r="A23" s="15">
        <v>43115</v>
      </c>
      <c r="B23" s="36" t="s">
        <v>86</v>
      </c>
      <c r="C23" s="34">
        <v>194</v>
      </c>
      <c r="D23" s="34">
        <v>164</v>
      </c>
      <c r="E23" s="22" t="s">
        <v>528</v>
      </c>
      <c r="F23" s="40"/>
      <c r="G23" s="41" t="s">
        <v>122</v>
      </c>
      <c r="H23" s="23"/>
      <c r="I23" s="35">
        <v>32000000</v>
      </c>
      <c r="J23" s="35">
        <v>14133333</v>
      </c>
      <c r="K23" s="35">
        <f t="shared" si="0"/>
        <v>17866667</v>
      </c>
    </row>
    <row r="24" spans="1:11" ht="15">
      <c r="A24" s="15">
        <v>43115</v>
      </c>
      <c r="B24" s="36" t="s">
        <v>87</v>
      </c>
      <c r="C24" s="34">
        <v>212</v>
      </c>
      <c r="D24" s="34">
        <v>167</v>
      </c>
      <c r="E24" s="22" t="s">
        <v>529</v>
      </c>
      <c r="F24" s="17"/>
      <c r="G24" s="22" t="s">
        <v>123</v>
      </c>
      <c r="H24" s="23"/>
      <c r="I24" s="35">
        <v>59376000</v>
      </c>
      <c r="J24" s="35">
        <v>26224400</v>
      </c>
      <c r="K24" s="35">
        <f t="shared" si="0"/>
        <v>33151600</v>
      </c>
    </row>
    <row r="25" spans="1:11" ht="15">
      <c r="A25" s="15">
        <v>43115</v>
      </c>
      <c r="B25" s="36" t="s">
        <v>88</v>
      </c>
      <c r="C25" s="34">
        <v>239</v>
      </c>
      <c r="D25" s="34">
        <v>172</v>
      </c>
      <c r="E25" s="22" t="s">
        <v>530</v>
      </c>
      <c r="F25" s="17"/>
      <c r="G25" s="22" t="s">
        <v>124</v>
      </c>
      <c r="H25" s="23"/>
      <c r="I25" s="35">
        <v>154750</v>
      </c>
      <c r="J25" s="35">
        <v>154750</v>
      </c>
      <c r="K25" s="35">
        <f t="shared" si="0"/>
        <v>0</v>
      </c>
    </row>
    <row r="26" spans="1:11" ht="15">
      <c r="A26" s="15">
        <v>43115</v>
      </c>
      <c r="B26" s="36" t="s">
        <v>89</v>
      </c>
      <c r="C26" s="34">
        <v>239</v>
      </c>
      <c r="D26" s="34">
        <v>176</v>
      </c>
      <c r="E26" s="22" t="s">
        <v>531</v>
      </c>
      <c r="F26" s="23"/>
      <c r="G26" s="22" t="s">
        <v>124</v>
      </c>
      <c r="H26" s="23"/>
      <c r="I26" s="35">
        <v>28930</v>
      </c>
      <c r="J26" s="35">
        <v>28930</v>
      </c>
      <c r="K26" s="35">
        <f>+I26-J26</f>
        <v>0</v>
      </c>
    </row>
    <row r="27" spans="1:11" ht="15">
      <c r="A27" s="15">
        <v>43115</v>
      </c>
      <c r="B27" s="36" t="s">
        <v>90</v>
      </c>
      <c r="C27" s="34">
        <v>239</v>
      </c>
      <c r="D27" s="34">
        <v>177</v>
      </c>
      <c r="E27" s="10" t="s">
        <v>532</v>
      </c>
      <c r="F27" s="16"/>
      <c r="G27" s="22" t="s">
        <v>124</v>
      </c>
      <c r="H27" s="23"/>
      <c r="I27" s="35">
        <v>339130</v>
      </c>
      <c r="J27" s="35">
        <v>339130</v>
      </c>
      <c r="K27" s="35">
        <f t="shared" si="0"/>
        <v>0</v>
      </c>
    </row>
    <row r="28" spans="1:11" ht="15">
      <c r="A28" s="15">
        <v>43115</v>
      </c>
      <c r="B28" s="36" t="s">
        <v>91</v>
      </c>
      <c r="C28" s="34">
        <v>239</v>
      </c>
      <c r="D28" s="34">
        <v>178</v>
      </c>
      <c r="E28" s="10" t="s">
        <v>533</v>
      </c>
      <c r="F28" s="17"/>
      <c r="G28" s="22" t="s">
        <v>125</v>
      </c>
      <c r="H28" s="23"/>
      <c r="I28" s="35">
        <v>76690</v>
      </c>
      <c r="J28" s="35">
        <v>76690</v>
      </c>
      <c r="K28" s="35">
        <f t="shared" si="0"/>
        <v>0</v>
      </c>
    </row>
    <row r="29" spans="1:11" ht="15">
      <c r="A29" s="15">
        <v>43115</v>
      </c>
      <c r="B29" s="36" t="s">
        <v>92</v>
      </c>
      <c r="C29" s="34">
        <v>168</v>
      </c>
      <c r="D29" s="34">
        <v>180</v>
      </c>
      <c r="E29" s="10" t="s">
        <v>534</v>
      </c>
      <c r="F29" s="17"/>
      <c r="G29" s="22" t="s">
        <v>126</v>
      </c>
      <c r="H29" s="23"/>
      <c r="I29" s="35">
        <v>36000000</v>
      </c>
      <c r="J29" s="35">
        <v>15600000</v>
      </c>
      <c r="K29" s="35">
        <f t="shared" si="0"/>
        <v>20400000</v>
      </c>
    </row>
    <row r="30" spans="1:11" ht="15">
      <c r="A30" s="37">
        <v>43115</v>
      </c>
      <c r="B30" s="38" t="s">
        <v>93</v>
      </c>
      <c r="C30" s="39">
        <v>217</v>
      </c>
      <c r="D30" s="39">
        <v>184</v>
      </c>
      <c r="E30" s="22" t="s">
        <v>535</v>
      </c>
      <c r="F30" s="40"/>
      <c r="G30" s="41" t="s">
        <v>127</v>
      </c>
      <c r="H30" s="42"/>
      <c r="I30" s="35">
        <v>51700000</v>
      </c>
      <c r="J30" s="35">
        <v>16450000</v>
      </c>
      <c r="K30" s="35">
        <f t="shared" si="0"/>
        <v>35250000</v>
      </c>
    </row>
    <row r="31" spans="1:11" ht="15">
      <c r="A31" s="37">
        <v>43115</v>
      </c>
      <c r="B31" s="38" t="s">
        <v>94</v>
      </c>
      <c r="C31" s="39">
        <v>210</v>
      </c>
      <c r="D31" s="39">
        <v>185</v>
      </c>
      <c r="E31" s="22" t="s">
        <v>536</v>
      </c>
      <c r="F31" s="40"/>
      <c r="G31" s="41" t="s">
        <v>128</v>
      </c>
      <c r="H31" s="42"/>
      <c r="I31" s="35">
        <v>18752000</v>
      </c>
      <c r="J31" s="35">
        <v>8204000</v>
      </c>
      <c r="K31" s="35">
        <f t="shared" si="0"/>
        <v>10548000</v>
      </c>
    </row>
    <row r="32" spans="1:11" ht="15">
      <c r="A32" s="37">
        <v>43115</v>
      </c>
      <c r="B32" s="38" t="s">
        <v>95</v>
      </c>
      <c r="C32" s="39">
        <v>209</v>
      </c>
      <c r="D32" s="39">
        <v>186</v>
      </c>
      <c r="E32" s="40" t="s">
        <v>537</v>
      </c>
      <c r="F32" s="40"/>
      <c r="G32" s="41" t="s">
        <v>129</v>
      </c>
      <c r="H32" s="42"/>
      <c r="I32" s="35">
        <v>56000000</v>
      </c>
      <c r="J32" s="35">
        <v>24500000</v>
      </c>
      <c r="K32" s="35">
        <f t="shared" si="0"/>
        <v>31500000</v>
      </c>
    </row>
    <row r="33" spans="1:11" ht="15">
      <c r="A33" s="37">
        <v>43115</v>
      </c>
      <c r="B33" s="38" t="s">
        <v>96</v>
      </c>
      <c r="C33" s="39">
        <v>235</v>
      </c>
      <c r="D33" s="39">
        <v>187</v>
      </c>
      <c r="E33" s="40" t="s">
        <v>538</v>
      </c>
      <c r="F33" s="40"/>
      <c r="G33" s="41" t="s">
        <v>130</v>
      </c>
      <c r="H33" s="42"/>
      <c r="I33" s="35">
        <v>37600000</v>
      </c>
      <c r="J33" s="35">
        <v>16450000</v>
      </c>
      <c r="K33" s="35">
        <f t="shared" si="0"/>
        <v>21150000</v>
      </c>
    </row>
    <row r="34" spans="1:11" ht="15">
      <c r="A34" s="37">
        <v>43115</v>
      </c>
      <c r="B34" s="38" t="s">
        <v>97</v>
      </c>
      <c r="C34" s="39">
        <v>234</v>
      </c>
      <c r="D34" s="39">
        <v>188</v>
      </c>
      <c r="E34" s="40" t="s">
        <v>538</v>
      </c>
      <c r="F34" s="40"/>
      <c r="G34" s="41" t="s">
        <v>131</v>
      </c>
      <c r="H34" s="42"/>
      <c r="I34" s="35">
        <v>37600000</v>
      </c>
      <c r="J34" s="35">
        <v>16450000</v>
      </c>
      <c r="K34" s="35">
        <f t="shared" si="0"/>
        <v>21150000</v>
      </c>
    </row>
    <row r="35" spans="1:11" ht="15">
      <c r="A35" s="37">
        <v>43115</v>
      </c>
      <c r="B35" s="38" t="s">
        <v>98</v>
      </c>
      <c r="C35" s="39">
        <v>216</v>
      </c>
      <c r="D35" s="39">
        <v>189</v>
      </c>
      <c r="E35" s="40" t="s">
        <v>539</v>
      </c>
      <c r="F35" s="40"/>
      <c r="G35" s="41" t="s">
        <v>132</v>
      </c>
      <c r="H35" s="42"/>
      <c r="I35" s="35">
        <v>24200000</v>
      </c>
      <c r="J35" s="35">
        <v>7700000</v>
      </c>
      <c r="K35" s="35">
        <f t="shared" si="0"/>
        <v>16500000</v>
      </c>
    </row>
    <row r="36" spans="1:11" ht="15">
      <c r="A36" s="37">
        <v>43115</v>
      </c>
      <c r="B36" s="38" t="s">
        <v>99</v>
      </c>
      <c r="C36" s="39">
        <v>175</v>
      </c>
      <c r="D36" s="39">
        <v>190</v>
      </c>
      <c r="E36" s="40" t="s">
        <v>540</v>
      </c>
      <c r="F36" s="40"/>
      <c r="G36" s="41" t="s">
        <v>133</v>
      </c>
      <c r="H36" s="42"/>
      <c r="I36" s="35">
        <v>37600000</v>
      </c>
      <c r="J36" s="35">
        <v>16606667</v>
      </c>
      <c r="K36" s="35">
        <f t="shared" si="0"/>
        <v>20993333</v>
      </c>
    </row>
    <row r="37" spans="1:11" ht="15">
      <c r="A37" s="37">
        <v>43115</v>
      </c>
      <c r="B37" s="38" t="s">
        <v>100</v>
      </c>
      <c r="C37" s="39">
        <v>177</v>
      </c>
      <c r="D37" s="39">
        <v>191</v>
      </c>
      <c r="E37" s="40" t="s">
        <v>541</v>
      </c>
      <c r="F37" s="40"/>
      <c r="G37" s="41" t="s">
        <v>134</v>
      </c>
      <c r="H37" s="42"/>
      <c r="I37" s="35">
        <v>42000000</v>
      </c>
      <c r="J37" s="35">
        <v>18550000</v>
      </c>
      <c r="K37" s="35">
        <f t="shared" si="0"/>
        <v>23450000</v>
      </c>
    </row>
    <row r="38" spans="1:11" ht="15">
      <c r="A38" s="37">
        <v>43115</v>
      </c>
      <c r="B38" s="38" t="s">
        <v>101</v>
      </c>
      <c r="C38" s="39">
        <v>230</v>
      </c>
      <c r="D38" s="39">
        <v>192</v>
      </c>
      <c r="E38" s="40" t="s">
        <v>542</v>
      </c>
      <c r="F38" s="40"/>
      <c r="G38" s="41" t="s">
        <v>135</v>
      </c>
      <c r="H38" s="42"/>
      <c r="I38" s="35">
        <v>17600000</v>
      </c>
      <c r="J38" s="35">
        <v>7700000</v>
      </c>
      <c r="K38" s="35">
        <f t="shared" si="0"/>
        <v>9900000</v>
      </c>
    </row>
    <row r="39" spans="1:11" ht="15">
      <c r="A39" s="37">
        <v>43116</v>
      </c>
      <c r="B39" s="38" t="s">
        <v>102</v>
      </c>
      <c r="C39" s="39">
        <v>228</v>
      </c>
      <c r="D39" s="39">
        <v>197</v>
      </c>
      <c r="E39" s="40" t="s">
        <v>519</v>
      </c>
      <c r="F39" s="40"/>
      <c r="G39" s="41" t="s">
        <v>136</v>
      </c>
      <c r="H39" s="42"/>
      <c r="I39" s="35">
        <v>32000000</v>
      </c>
      <c r="J39" s="35">
        <v>14000000</v>
      </c>
      <c r="K39" s="35">
        <f t="shared" si="0"/>
        <v>18000000</v>
      </c>
    </row>
    <row r="40" spans="1:11" ht="15">
      <c r="A40" s="37">
        <v>43116</v>
      </c>
      <c r="B40" s="38" t="s">
        <v>103</v>
      </c>
      <c r="C40" s="39">
        <v>248</v>
      </c>
      <c r="D40" s="39">
        <v>199</v>
      </c>
      <c r="E40" s="40" t="s">
        <v>521</v>
      </c>
      <c r="F40" s="40"/>
      <c r="G40" s="41" t="s">
        <v>137</v>
      </c>
      <c r="H40" s="42"/>
      <c r="I40" s="35">
        <v>34400000</v>
      </c>
      <c r="J40" s="35">
        <v>15050000</v>
      </c>
      <c r="K40" s="35">
        <f t="shared" si="0"/>
        <v>19350000</v>
      </c>
    </row>
    <row r="41" spans="1:11" ht="15">
      <c r="A41" s="37">
        <v>43116</v>
      </c>
      <c r="B41" s="38" t="s">
        <v>104</v>
      </c>
      <c r="C41" s="39">
        <v>249</v>
      </c>
      <c r="D41" s="39">
        <v>200</v>
      </c>
      <c r="E41" s="40" t="s">
        <v>521</v>
      </c>
      <c r="F41" s="40"/>
      <c r="G41" s="41" t="s">
        <v>138</v>
      </c>
      <c r="H41" s="42"/>
      <c r="I41" s="35">
        <v>34400000</v>
      </c>
      <c r="J41" s="35">
        <v>15050000</v>
      </c>
      <c r="K41" s="35">
        <f t="shared" si="0"/>
        <v>19350000</v>
      </c>
    </row>
    <row r="42" spans="1:11" ht="15">
      <c r="A42" s="37">
        <v>43116</v>
      </c>
      <c r="B42" s="38" t="s">
        <v>105</v>
      </c>
      <c r="C42" s="39">
        <v>239</v>
      </c>
      <c r="D42" s="39">
        <v>201</v>
      </c>
      <c r="E42" s="40" t="s">
        <v>543</v>
      </c>
      <c r="F42" s="40"/>
      <c r="G42" s="41" t="s">
        <v>125</v>
      </c>
      <c r="H42" s="42"/>
      <c r="I42" s="35">
        <v>50720</v>
      </c>
      <c r="J42" s="35">
        <v>50720</v>
      </c>
      <c r="K42" s="35">
        <f t="shared" si="0"/>
        <v>0</v>
      </c>
    </row>
    <row r="43" spans="1:11" ht="15">
      <c r="A43" s="37">
        <v>43116</v>
      </c>
      <c r="B43" s="38" t="s">
        <v>106</v>
      </c>
      <c r="C43" s="39">
        <v>229</v>
      </c>
      <c r="D43" s="39">
        <v>203</v>
      </c>
      <c r="E43" s="40" t="s">
        <v>544</v>
      </c>
      <c r="F43" s="40"/>
      <c r="G43" s="41" t="s">
        <v>139</v>
      </c>
      <c r="H43" s="42"/>
      <c r="I43" s="35">
        <v>64000000</v>
      </c>
      <c r="J43" s="35">
        <v>27733333</v>
      </c>
      <c r="K43" s="35">
        <f t="shared" si="0"/>
        <v>36266667</v>
      </c>
    </row>
    <row r="44" spans="1:11" ht="15">
      <c r="A44" s="37">
        <v>43116</v>
      </c>
      <c r="B44" s="38" t="s">
        <v>107</v>
      </c>
      <c r="C44" s="39">
        <v>244</v>
      </c>
      <c r="D44" s="39">
        <v>204</v>
      </c>
      <c r="E44" s="40" t="s">
        <v>520</v>
      </c>
      <c r="F44" s="40"/>
      <c r="G44" s="41" t="s">
        <v>140</v>
      </c>
      <c r="H44" s="42"/>
      <c r="I44" s="35">
        <v>37600000</v>
      </c>
      <c r="J44" s="35">
        <v>16293333</v>
      </c>
      <c r="K44" s="35">
        <f t="shared" si="0"/>
        <v>21306667</v>
      </c>
    </row>
    <row r="45" spans="1:11" ht="15">
      <c r="A45" s="37">
        <v>43116</v>
      </c>
      <c r="B45" s="38" t="s">
        <v>81</v>
      </c>
      <c r="C45" s="39">
        <v>211</v>
      </c>
      <c r="D45" s="39">
        <v>205</v>
      </c>
      <c r="E45" s="40" t="s">
        <v>545</v>
      </c>
      <c r="F45" s="40"/>
      <c r="G45" s="41" t="s">
        <v>141</v>
      </c>
      <c r="H45" s="42"/>
      <c r="I45" s="35">
        <v>64000000</v>
      </c>
      <c r="J45" s="35">
        <v>28000000</v>
      </c>
      <c r="K45" s="35">
        <f t="shared" si="0"/>
        <v>36000000</v>
      </c>
    </row>
    <row r="46" spans="1:11" ht="15">
      <c r="A46" s="37">
        <v>43116</v>
      </c>
      <c r="B46" s="38" t="s">
        <v>108</v>
      </c>
      <c r="C46" s="39">
        <v>251</v>
      </c>
      <c r="D46" s="39">
        <v>208</v>
      </c>
      <c r="E46" s="40" t="s">
        <v>521</v>
      </c>
      <c r="F46" s="40"/>
      <c r="G46" s="41" t="s">
        <v>142</v>
      </c>
      <c r="H46" s="42"/>
      <c r="I46" s="35">
        <v>34400000</v>
      </c>
      <c r="J46" s="35">
        <v>14906667</v>
      </c>
      <c r="K46" s="35">
        <f t="shared" si="0"/>
        <v>19493333</v>
      </c>
    </row>
    <row r="47" spans="1:11" ht="15">
      <c r="A47" s="37">
        <v>43116</v>
      </c>
      <c r="B47" s="38" t="s">
        <v>109</v>
      </c>
      <c r="C47" s="39">
        <v>254</v>
      </c>
      <c r="D47" s="39">
        <v>209</v>
      </c>
      <c r="E47" s="40" t="s">
        <v>521</v>
      </c>
      <c r="F47" s="40"/>
      <c r="G47" s="41" t="s">
        <v>143</v>
      </c>
      <c r="H47" s="42"/>
      <c r="I47" s="35">
        <v>34400000</v>
      </c>
      <c r="J47" s="35">
        <v>14906667</v>
      </c>
      <c r="K47" s="35">
        <f t="shared" si="0"/>
        <v>19493333</v>
      </c>
    </row>
    <row r="48" spans="1:11" ht="15">
      <c r="A48" s="37">
        <v>43116</v>
      </c>
      <c r="B48" s="38" t="s">
        <v>110</v>
      </c>
      <c r="C48" s="39">
        <v>236</v>
      </c>
      <c r="D48" s="39">
        <v>210</v>
      </c>
      <c r="E48" s="40" t="s">
        <v>546</v>
      </c>
      <c r="F48" s="40"/>
      <c r="G48" s="41" t="s">
        <v>144</v>
      </c>
      <c r="H48" s="42"/>
      <c r="I48" s="35">
        <v>44000000</v>
      </c>
      <c r="J48" s="35">
        <v>19066667</v>
      </c>
      <c r="K48" s="35">
        <f t="shared" si="0"/>
        <v>24933333</v>
      </c>
    </row>
    <row r="49" spans="1:11" ht="15">
      <c r="A49" s="37">
        <v>43116</v>
      </c>
      <c r="B49" s="38" t="s">
        <v>111</v>
      </c>
      <c r="C49" s="39">
        <v>188</v>
      </c>
      <c r="D49" s="39">
        <v>211</v>
      </c>
      <c r="E49" s="40" t="s">
        <v>547</v>
      </c>
      <c r="F49" s="40"/>
      <c r="G49" s="41" t="s">
        <v>145</v>
      </c>
      <c r="H49" s="42"/>
      <c r="I49" s="35">
        <v>33600000</v>
      </c>
      <c r="J49" s="35">
        <v>14560000</v>
      </c>
      <c r="K49" s="35">
        <f t="shared" si="0"/>
        <v>19040000</v>
      </c>
    </row>
    <row r="50" spans="1:11" ht="15">
      <c r="A50" s="37">
        <v>43116</v>
      </c>
      <c r="B50" s="38" t="s">
        <v>112</v>
      </c>
      <c r="C50" s="39">
        <v>271</v>
      </c>
      <c r="D50" s="39">
        <v>213</v>
      </c>
      <c r="E50" s="22" t="s">
        <v>540</v>
      </c>
      <c r="F50" s="40"/>
      <c r="G50" s="41" t="s">
        <v>146</v>
      </c>
      <c r="H50" s="42"/>
      <c r="I50" s="35">
        <v>42000000</v>
      </c>
      <c r="J50" s="35">
        <v>18375000</v>
      </c>
      <c r="K50" s="35">
        <f t="shared" si="0"/>
        <v>23625000</v>
      </c>
    </row>
    <row r="51" spans="1:11" ht="15">
      <c r="A51" s="37">
        <v>43116</v>
      </c>
      <c r="B51" s="38" t="s">
        <v>113</v>
      </c>
      <c r="C51" s="39">
        <v>250</v>
      </c>
      <c r="D51" s="39">
        <v>216</v>
      </c>
      <c r="E51" s="22" t="s">
        <v>521</v>
      </c>
      <c r="F51" s="40"/>
      <c r="G51" s="41" t="s">
        <v>147</v>
      </c>
      <c r="H51" s="42"/>
      <c r="I51" s="35">
        <v>34400000</v>
      </c>
      <c r="J51" s="35">
        <v>14906667</v>
      </c>
      <c r="K51" s="35">
        <f t="shared" si="0"/>
        <v>19493333</v>
      </c>
    </row>
    <row r="52" spans="1:11" ht="15">
      <c r="A52" s="37">
        <v>43116</v>
      </c>
      <c r="B52" s="38" t="s">
        <v>114</v>
      </c>
      <c r="C52" s="39">
        <v>252</v>
      </c>
      <c r="D52" s="39">
        <v>217</v>
      </c>
      <c r="E52" s="22" t="s">
        <v>521</v>
      </c>
      <c r="F52" s="40"/>
      <c r="G52" s="41" t="s">
        <v>148</v>
      </c>
      <c r="H52" s="42"/>
      <c r="I52" s="35">
        <v>34400000</v>
      </c>
      <c r="J52" s="35">
        <v>17159133</v>
      </c>
      <c r="K52" s="35">
        <f t="shared" si="0"/>
        <v>17240867</v>
      </c>
    </row>
    <row r="53" spans="1:11" ht="15">
      <c r="A53" s="37">
        <v>43116</v>
      </c>
      <c r="B53" s="38" t="s">
        <v>115</v>
      </c>
      <c r="C53" s="39">
        <v>232</v>
      </c>
      <c r="D53" s="39">
        <v>218</v>
      </c>
      <c r="E53" s="22" t="s">
        <v>548</v>
      </c>
      <c r="F53" s="40"/>
      <c r="G53" s="41" t="s">
        <v>149</v>
      </c>
      <c r="H53" s="42"/>
      <c r="I53" s="35">
        <v>48000000</v>
      </c>
      <c r="J53" s="35">
        <v>20800000</v>
      </c>
      <c r="K53" s="35">
        <f t="shared" si="0"/>
        <v>27200000</v>
      </c>
    </row>
    <row r="54" spans="1:11" ht="15">
      <c r="A54" s="37">
        <v>43116</v>
      </c>
      <c r="B54" s="38" t="s">
        <v>435</v>
      </c>
      <c r="C54" s="39">
        <v>197</v>
      </c>
      <c r="D54" s="39">
        <v>221</v>
      </c>
      <c r="E54" s="22" t="s">
        <v>518</v>
      </c>
      <c r="F54" s="40"/>
      <c r="G54" s="41" t="s">
        <v>439</v>
      </c>
      <c r="H54" s="42"/>
      <c r="I54" s="35">
        <v>22400000</v>
      </c>
      <c r="J54" s="35">
        <v>9706667</v>
      </c>
      <c r="K54" s="35">
        <f t="shared" si="0"/>
        <v>12693333</v>
      </c>
    </row>
    <row r="55" spans="1:11" ht="15">
      <c r="A55" s="37">
        <v>43116</v>
      </c>
      <c r="B55" s="38" t="s">
        <v>436</v>
      </c>
      <c r="C55" s="39">
        <v>213</v>
      </c>
      <c r="D55" s="39">
        <v>223</v>
      </c>
      <c r="E55" s="22" t="s">
        <v>549</v>
      </c>
      <c r="F55" s="40"/>
      <c r="G55" s="41" t="s">
        <v>440</v>
      </c>
      <c r="H55" s="42"/>
      <c r="I55" s="35">
        <v>77000000</v>
      </c>
      <c r="J55" s="35">
        <v>24266667</v>
      </c>
      <c r="K55" s="35">
        <f t="shared" si="0"/>
        <v>52733333</v>
      </c>
    </row>
    <row r="56" spans="1:11" ht="15">
      <c r="A56" s="37">
        <v>43116</v>
      </c>
      <c r="B56" s="38" t="s">
        <v>437</v>
      </c>
      <c r="C56" s="39">
        <v>196</v>
      </c>
      <c r="D56" s="39">
        <v>224</v>
      </c>
      <c r="E56" s="22" t="s">
        <v>518</v>
      </c>
      <c r="F56" s="40"/>
      <c r="G56" s="41" t="s">
        <v>441</v>
      </c>
      <c r="H56" s="42"/>
      <c r="I56" s="35">
        <v>22400000</v>
      </c>
      <c r="J56" s="35">
        <v>9613333</v>
      </c>
      <c r="K56" s="35">
        <f t="shared" si="0"/>
        <v>12786667</v>
      </c>
    </row>
    <row r="57" spans="1:11" ht="15">
      <c r="A57" s="37">
        <v>43116</v>
      </c>
      <c r="B57" s="38" t="s">
        <v>438</v>
      </c>
      <c r="C57" s="39">
        <v>246</v>
      </c>
      <c r="D57" s="39">
        <v>225</v>
      </c>
      <c r="E57" s="22" t="s">
        <v>550</v>
      </c>
      <c r="F57" s="40"/>
      <c r="G57" s="41" t="s">
        <v>442</v>
      </c>
      <c r="H57" s="42"/>
      <c r="I57" s="35">
        <v>17600000</v>
      </c>
      <c r="J57" s="35">
        <v>7626667</v>
      </c>
      <c r="K57" s="35">
        <f t="shared" si="0"/>
        <v>9973333</v>
      </c>
    </row>
    <row r="58" spans="1:11" ht="15">
      <c r="A58" s="37">
        <v>43117</v>
      </c>
      <c r="B58" s="160">
        <v>201</v>
      </c>
      <c r="C58" s="39">
        <v>243</v>
      </c>
      <c r="D58" s="39">
        <v>226</v>
      </c>
      <c r="E58" s="22" t="s">
        <v>520</v>
      </c>
      <c r="F58" s="40"/>
      <c r="G58" s="41" t="s">
        <v>626</v>
      </c>
      <c r="H58" s="42"/>
      <c r="I58" s="35">
        <v>37600000</v>
      </c>
      <c r="J58" s="35">
        <v>11593333</v>
      </c>
      <c r="K58" s="35">
        <f t="shared" si="0"/>
        <v>26006667</v>
      </c>
    </row>
    <row r="59" spans="1:11" ht="15">
      <c r="A59" s="37">
        <v>43117</v>
      </c>
      <c r="B59" s="160">
        <v>211</v>
      </c>
      <c r="C59" s="39">
        <v>253</v>
      </c>
      <c r="D59" s="39">
        <v>227</v>
      </c>
      <c r="E59" s="22" t="s">
        <v>521</v>
      </c>
      <c r="F59" s="40"/>
      <c r="G59" s="41" t="s">
        <v>627</v>
      </c>
      <c r="H59" s="42"/>
      <c r="I59" s="35">
        <v>34400000</v>
      </c>
      <c r="J59" s="35">
        <v>14906667</v>
      </c>
      <c r="K59" s="35">
        <f t="shared" si="0"/>
        <v>19493333</v>
      </c>
    </row>
    <row r="60" spans="1:11" ht="15">
      <c r="A60" s="37">
        <v>43117</v>
      </c>
      <c r="B60" s="160">
        <v>189</v>
      </c>
      <c r="C60" s="39">
        <v>231</v>
      </c>
      <c r="D60" s="39">
        <v>228</v>
      </c>
      <c r="E60" s="22" t="s">
        <v>744</v>
      </c>
      <c r="F60" s="40"/>
      <c r="G60" s="41" t="s">
        <v>628</v>
      </c>
      <c r="H60" s="42"/>
      <c r="I60" s="35">
        <v>19200000</v>
      </c>
      <c r="J60" s="35">
        <v>8320000</v>
      </c>
      <c r="K60" s="35">
        <f t="shared" si="0"/>
        <v>10880000</v>
      </c>
    </row>
    <row r="61" spans="1:11" ht="15">
      <c r="A61" s="37">
        <v>43117</v>
      </c>
      <c r="B61" s="160">
        <v>257</v>
      </c>
      <c r="C61" s="39">
        <v>268</v>
      </c>
      <c r="D61" s="39">
        <v>238</v>
      </c>
      <c r="E61" s="22" t="s">
        <v>745</v>
      </c>
      <c r="F61" s="40"/>
      <c r="G61" s="41" t="s">
        <v>629</v>
      </c>
      <c r="H61" s="42"/>
      <c r="I61" s="35">
        <v>88000000</v>
      </c>
      <c r="J61" s="35">
        <v>27466667</v>
      </c>
      <c r="K61" s="35">
        <f t="shared" si="0"/>
        <v>60533333</v>
      </c>
    </row>
    <row r="62" spans="1:11" ht="15">
      <c r="A62" s="37">
        <v>43117</v>
      </c>
      <c r="B62" s="160">
        <v>274</v>
      </c>
      <c r="C62" s="39">
        <v>328</v>
      </c>
      <c r="D62" s="39">
        <v>239</v>
      </c>
      <c r="E62" s="22" t="s">
        <v>746</v>
      </c>
      <c r="F62" s="40"/>
      <c r="G62" s="41" t="s">
        <v>630</v>
      </c>
      <c r="H62" s="42"/>
      <c r="I62" s="35">
        <v>81642000</v>
      </c>
      <c r="J62" s="35">
        <v>25482200</v>
      </c>
      <c r="K62" s="35">
        <f t="shared" si="0"/>
        <v>56159800</v>
      </c>
    </row>
    <row r="63" spans="1:11" ht="15">
      <c r="A63" s="37">
        <v>43117</v>
      </c>
      <c r="B63" s="160">
        <v>196</v>
      </c>
      <c r="C63" s="39">
        <v>226</v>
      </c>
      <c r="D63" s="39">
        <v>245</v>
      </c>
      <c r="E63" s="22" t="s">
        <v>747</v>
      </c>
      <c r="F63" s="40"/>
      <c r="G63" s="41" t="s">
        <v>631</v>
      </c>
      <c r="H63" s="42"/>
      <c r="I63" s="35">
        <v>25200000</v>
      </c>
      <c r="J63" s="35">
        <v>10815000</v>
      </c>
      <c r="K63" s="35">
        <f t="shared" si="0"/>
        <v>14385000</v>
      </c>
    </row>
    <row r="64" spans="1:11" ht="15">
      <c r="A64" s="37">
        <v>43117</v>
      </c>
      <c r="B64" s="160">
        <v>199</v>
      </c>
      <c r="C64" s="39">
        <v>227</v>
      </c>
      <c r="D64" s="39">
        <v>247</v>
      </c>
      <c r="E64" s="22" t="s">
        <v>519</v>
      </c>
      <c r="F64" s="40"/>
      <c r="G64" s="41" t="s">
        <v>632</v>
      </c>
      <c r="H64" s="42"/>
      <c r="I64" s="35">
        <v>32000000</v>
      </c>
      <c r="J64" s="35">
        <v>13733333</v>
      </c>
      <c r="K64" s="35">
        <f t="shared" si="0"/>
        <v>18266667</v>
      </c>
    </row>
    <row r="65" spans="1:11" ht="15">
      <c r="A65" s="37">
        <v>43117</v>
      </c>
      <c r="B65" s="160">
        <v>246</v>
      </c>
      <c r="C65" s="39">
        <v>221</v>
      </c>
      <c r="D65" s="39">
        <v>251</v>
      </c>
      <c r="E65" s="22" t="s">
        <v>748</v>
      </c>
      <c r="F65" s="40"/>
      <c r="G65" s="41" t="s">
        <v>633</v>
      </c>
      <c r="H65" s="42"/>
      <c r="I65" s="35">
        <v>48000000</v>
      </c>
      <c r="J65" s="35">
        <v>20600000</v>
      </c>
      <c r="K65" s="35">
        <f t="shared" si="0"/>
        <v>27400000</v>
      </c>
    </row>
    <row r="66" spans="1:11" ht="15">
      <c r="A66" s="37">
        <v>43118</v>
      </c>
      <c r="B66" s="160">
        <v>264</v>
      </c>
      <c r="C66" s="39">
        <v>286</v>
      </c>
      <c r="D66" s="39">
        <v>255</v>
      </c>
      <c r="E66" s="22" t="s">
        <v>749</v>
      </c>
      <c r="F66" s="40"/>
      <c r="G66" s="41" t="s">
        <v>634</v>
      </c>
      <c r="H66" s="42"/>
      <c r="I66" s="35">
        <v>36000000</v>
      </c>
      <c r="J66" s="35">
        <v>15450000</v>
      </c>
      <c r="K66" s="35">
        <f t="shared" si="0"/>
        <v>20550000</v>
      </c>
    </row>
    <row r="67" spans="1:11" ht="15">
      <c r="A67" s="37">
        <v>43118</v>
      </c>
      <c r="B67" s="160">
        <v>277</v>
      </c>
      <c r="C67" s="39">
        <v>276</v>
      </c>
      <c r="D67" s="39">
        <v>261</v>
      </c>
      <c r="E67" s="22" t="s">
        <v>750</v>
      </c>
      <c r="F67" s="40"/>
      <c r="G67" s="41" t="s">
        <v>635</v>
      </c>
      <c r="H67" s="42"/>
      <c r="I67" s="35">
        <v>48000000</v>
      </c>
      <c r="J67" s="35">
        <v>20400000</v>
      </c>
      <c r="K67" s="35">
        <f t="shared" si="0"/>
        <v>27600000</v>
      </c>
    </row>
    <row r="68" spans="1:11" ht="15">
      <c r="A68" s="37">
        <v>43118</v>
      </c>
      <c r="B68" s="160">
        <v>213</v>
      </c>
      <c r="C68" s="39">
        <v>255</v>
      </c>
      <c r="D68" s="39">
        <v>262</v>
      </c>
      <c r="E68" s="22" t="s">
        <v>521</v>
      </c>
      <c r="F68" s="40"/>
      <c r="G68" s="41" t="s">
        <v>636</v>
      </c>
      <c r="H68" s="42"/>
      <c r="I68" s="35">
        <v>34400000</v>
      </c>
      <c r="J68" s="35">
        <v>14620000</v>
      </c>
      <c r="K68" s="35">
        <f t="shared" si="0"/>
        <v>19780000</v>
      </c>
    </row>
    <row r="69" spans="1:11" ht="15">
      <c r="A69" s="37">
        <v>43118</v>
      </c>
      <c r="B69" s="160">
        <v>247</v>
      </c>
      <c r="C69" s="39">
        <v>219</v>
      </c>
      <c r="D69" s="39">
        <v>263</v>
      </c>
      <c r="E69" s="22" t="s">
        <v>748</v>
      </c>
      <c r="F69" s="40"/>
      <c r="G69" s="41" t="s">
        <v>637</v>
      </c>
      <c r="H69" s="42"/>
      <c r="I69" s="35">
        <v>48000000</v>
      </c>
      <c r="J69" s="35">
        <v>20600000</v>
      </c>
      <c r="K69" s="35">
        <f t="shared" si="0"/>
        <v>27400000</v>
      </c>
    </row>
    <row r="70" spans="1:11" ht="15">
      <c r="A70" s="37">
        <v>43118</v>
      </c>
      <c r="B70" s="160">
        <v>259</v>
      </c>
      <c r="C70" s="39">
        <v>280</v>
      </c>
      <c r="D70" s="39">
        <v>264</v>
      </c>
      <c r="E70" s="22" t="s">
        <v>749</v>
      </c>
      <c r="F70" s="40"/>
      <c r="G70" s="41" t="s">
        <v>638</v>
      </c>
      <c r="H70" s="42"/>
      <c r="I70" s="35">
        <v>36000000</v>
      </c>
      <c r="J70" s="35">
        <v>15300000</v>
      </c>
      <c r="K70" s="35">
        <f t="shared" si="0"/>
        <v>20700000</v>
      </c>
    </row>
    <row r="71" spans="1:11" ht="15">
      <c r="A71" s="37">
        <v>43118</v>
      </c>
      <c r="B71" s="160">
        <v>261</v>
      </c>
      <c r="C71" s="39">
        <v>283</v>
      </c>
      <c r="D71" s="39">
        <v>265</v>
      </c>
      <c r="E71" s="22" t="s">
        <v>749</v>
      </c>
      <c r="F71" s="40"/>
      <c r="G71" s="41" t="s">
        <v>639</v>
      </c>
      <c r="H71" s="42"/>
      <c r="I71" s="35">
        <v>36000000</v>
      </c>
      <c r="J71" s="35">
        <v>15450000</v>
      </c>
      <c r="K71" s="35">
        <f t="shared" si="0"/>
        <v>20550000</v>
      </c>
    </row>
    <row r="72" spans="1:11" ht="15">
      <c r="A72" s="37">
        <v>43118</v>
      </c>
      <c r="B72" s="160">
        <v>160</v>
      </c>
      <c r="C72" s="39">
        <v>191</v>
      </c>
      <c r="D72" s="39">
        <v>266</v>
      </c>
      <c r="E72" s="22" t="s">
        <v>751</v>
      </c>
      <c r="F72" s="40"/>
      <c r="G72" s="41" t="s">
        <v>640</v>
      </c>
      <c r="H72" s="42"/>
      <c r="I72" s="35">
        <v>48000000</v>
      </c>
      <c r="J72" s="35">
        <v>20600000</v>
      </c>
      <c r="K72" s="35">
        <f t="shared" si="0"/>
        <v>27400000</v>
      </c>
    </row>
    <row r="73" spans="1:11" ht="15">
      <c r="A73" s="37">
        <v>43118</v>
      </c>
      <c r="B73" s="160">
        <v>270</v>
      </c>
      <c r="C73" s="39">
        <v>314</v>
      </c>
      <c r="D73" s="39">
        <v>268</v>
      </c>
      <c r="E73" s="22" t="s">
        <v>752</v>
      </c>
      <c r="F73" s="40"/>
      <c r="G73" s="41" t="s">
        <v>641</v>
      </c>
      <c r="H73" s="42"/>
      <c r="I73" s="35">
        <v>64000000</v>
      </c>
      <c r="J73" s="35">
        <v>27466667</v>
      </c>
      <c r="K73" s="35">
        <f t="shared" si="0"/>
        <v>36533333</v>
      </c>
    </row>
    <row r="74" spans="1:11" ht="15">
      <c r="A74" s="37">
        <v>43118</v>
      </c>
      <c r="B74" s="160">
        <v>271</v>
      </c>
      <c r="C74" s="39">
        <v>321</v>
      </c>
      <c r="D74" s="39">
        <v>269</v>
      </c>
      <c r="E74" s="22" t="s">
        <v>753</v>
      </c>
      <c r="F74" s="40"/>
      <c r="G74" s="41" t="s">
        <v>642</v>
      </c>
      <c r="H74" s="42"/>
      <c r="I74" s="35">
        <v>17600000</v>
      </c>
      <c r="J74" s="35">
        <v>7480000</v>
      </c>
      <c r="K74" s="35">
        <f t="shared" si="0"/>
        <v>10120000</v>
      </c>
    </row>
    <row r="75" spans="1:11" ht="15">
      <c r="A75" s="37">
        <v>43118</v>
      </c>
      <c r="B75" s="160">
        <v>275</v>
      </c>
      <c r="C75" s="39">
        <v>274</v>
      </c>
      <c r="D75" s="39">
        <v>270</v>
      </c>
      <c r="E75" s="22" t="s">
        <v>750</v>
      </c>
      <c r="F75" s="40"/>
      <c r="G75" s="41" t="s">
        <v>643</v>
      </c>
      <c r="H75" s="42"/>
      <c r="I75" s="35">
        <v>48000000</v>
      </c>
      <c r="J75" s="35">
        <v>20400000</v>
      </c>
      <c r="K75" s="35">
        <f t="shared" si="0"/>
        <v>27600000</v>
      </c>
    </row>
    <row r="76" spans="1:11" ht="15">
      <c r="A76" s="37">
        <v>43118</v>
      </c>
      <c r="B76" s="160">
        <v>295</v>
      </c>
      <c r="C76" s="39">
        <v>320</v>
      </c>
      <c r="D76" s="39">
        <v>272</v>
      </c>
      <c r="E76" s="22" t="s">
        <v>753</v>
      </c>
      <c r="F76" s="40"/>
      <c r="G76" s="41" t="s">
        <v>644</v>
      </c>
      <c r="H76" s="42"/>
      <c r="I76" s="35">
        <v>17600000</v>
      </c>
      <c r="J76" s="35">
        <v>7480000</v>
      </c>
      <c r="K76" s="35">
        <f t="shared" si="0"/>
        <v>10120000</v>
      </c>
    </row>
    <row r="77" spans="1:11" ht="15">
      <c r="A77" s="37">
        <v>43118</v>
      </c>
      <c r="B77" s="160">
        <v>273</v>
      </c>
      <c r="C77" s="39">
        <v>323</v>
      </c>
      <c r="D77" s="39">
        <v>273</v>
      </c>
      <c r="E77" s="22" t="s">
        <v>753</v>
      </c>
      <c r="F77" s="40"/>
      <c r="G77" s="41" t="s">
        <v>645</v>
      </c>
      <c r="H77" s="42"/>
      <c r="I77" s="35">
        <v>17600000</v>
      </c>
      <c r="J77" s="35">
        <v>7480000</v>
      </c>
      <c r="K77" s="35">
        <f t="shared" si="0"/>
        <v>10120000</v>
      </c>
    </row>
    <row r="78" spans="1:11" ht="15">
      <c r="A78" s="37">
        <v>43118</v>
      </c>
      <c r="B78" s="160">
        <v>243</v>
      </c>
      <c r="C78" s="39">
        <v>269</v>
      </c>
      <c r="D78" s="39">
        <v>275</v>
      </c>
      <c r="E78" s="22" t="s">
        <v>754</v>
      </c>
      <c r="F78" s="40"/>
      <c r="G78" s="41" t="s">
        <v>646</v>
      </c>
      <c r="H78" s="42"/>
      <c r="I78" s="35">
        <v>20000000</v>
      </c>
      <c r="J78" s="35">
        <v>8500000</v>
      </c>
      <c r="K78" s="35">
        <f t="shared" si="0"/>
        <v>11500000</v>
      </c>
    </row>
    <row r="79" spans="1:11" ht="15">
      <c r="A79" s="37">
        <v>43118</v>
      </c>
      <c r="B79" s="160">
        <v>333</v>
      </c>
      <c r="C79" s="39">
        <v>346</v>
      </c>
      <c r="D79" s="39">
        <v>276</v>
      </c>
      <c r="E79" s="22" t="s">
        <v>755</v>
      </c>
      <c r="F79" s="40"/>
      <c r="G79" s="41" t="s">
        <v>647</v>
      </c>
      <c r="H79" s="42"/>
      <c r="I79" s="35">
        <v>37600000</v>
      </c>
      <c r="J79" s="35">
        <v>15980000</v>
      </c>
      <c r="K79" s="35">
        <f t="shared" si="0"/>
        <v>21620000</v>
      </c>
    </row>
    <row r="80" spans="1:11" ht="15">
      <c r="A80" s="37">
        <v>43118</v>
      </c>
      <c r="B80" s="160">
        <v>334</v>
      </c>
      <c r="C80" s="39">
        <v>345</v>
      </c>
      <c r="D80" s="39">
        <v>281</v>
      </c>
      <c r="E80" s="22" t="s">
        <v>755</v>
      </c>
      <c r="F80" s="40"/>
      <c r="G80" s="41" t="s">
        <v>648</v>
      </c>
      <c r="H80" s="42"/>
      <c r="I80" s="35">
        <v>37600000</v>
      </c>
      <c r="J80" s="35">
        <v>15980000</v>
      </c>
      <c r="K80" s="35">
        <f t="shared" si="0"/>
        <v>21620000</v>
      </c>
    </row>
    <row r="81" spans="1:11" ht="15">
      <c r="A81" s="37">
        <v>43119</v>
      </c>
      <c r="B81" s="160">
        <v>276</v>
      </c>
      <c r="C81" s="39">
        <v>275</v>
      </c>
      <c r="D81" s="39">
        <v>285</v>
      </c>
      <c r="E81" s="22" t="s">
        <v>750</v>
      </c>
      <c r="F81" s="40"/>
      <c r="G81" s="41" t="s">
        <v>649</v>
      </c>
      <c r="H81" s="42"/>
      <c r="I81" s="35">
        <v>48000000</v>
      </c>
      <c r="J81" s="35">
        <v>20400000</v>
      </c>
      <c r="K81" s="35">
        <f t="shared" si="0"/>
        <v>27600000</v>
      </c>
    </row>
    <row r="82" spans="1:11" ht="15">
      <c r="A82" s="37">
        <v>43119</v>
      </c>
      <c r="B82" s="160">
        <v>265</v>
      </c>
      <c r="C82" s="39">
        <v>284</v>
      </c>
      <c r="D82" s="39">
        <v>286</v>
      </c>
      <c r="E82" s="22" t="s">
        <v>749</v>
      </c>
      <c r="F82" s="40"/>
      <c r="G82" s="41" t="s">
        <v>650</v>
      </c>
      <c r="H82" s="42"/>
      <c r="I82" s="35">
        <v>36000000</v>
      </c>
      <c r="J82" s="35">
        <v>15300000</v>
      </c>
      <c r="K82" s="35">
        <f t="shared" si="0"/>
        <v>20700000</v>
      </c>
    </row>
    <row r="83" spans="1:11" ht="15">
      <c r="A83" s="37">
        <v>43119</v>
      </c>
      <c r="B83" s="160">
        <v>260</v>
      </c>
      <c r="C83" s="39">
        <v>282</v>
      </c>
      <c r="D83" s="39">
        <v>287</v>
      </c>
      <c r="E83" s="22" t="s">
        <v>749</v>
      </c>
      <c r="F83" s="40"/>
      <c r="G83" s="41" t="s">
        <v>651</v>
      </c>
      <c r="H83" s="42"/>
      <c r="I83" s="35">
        <v>36000000</v>
      </c>
      <c r="J83" s="35">
        <v>14850000</v>
      </c>
      <c r="K83" s="35">
        <f t="shared" si="0"/>
        <v>21150000</v>
      </c>
    </row>
    <row r="84" spans="1:11" ht="15">
      <c r="A84" s="37">
        <v>43119</v>
      </c>
      <c r="B84" s="160">
        <v>224</v>
      </c>
      <c r="C84" s="39">
        <v>270</v>
      </c>
      <c r="D84" s="39">
        <v>288</v>
      </c>
      <c r="E84" s="22" t="s">
        <v>756</v>
      </c>
      <c r="F84" s="40"/>
      <c r="G84" s="41" t="s">
        <v>652</v>
      </c>
      <c r="H84" s="42"/>
      <c r="I84" s="35">
        <v>31256000</v>
      </c>
      <c r="J84" s="35">
        <v>13283800</v>
      </c>
      <c r="K84" s="35">
        <f t="shared" si="0"/>
        <v>17972200</v>
      </c>
    </row>
    <row r="85" spans="1:11" ht="15">
      <c r="A85" s="37">
        <v>43119</v>
      </c>
      <c r="B85" s="160">
        <v>182</v>
      </c>
      <c r="C85" s="39">
        <v>198</v>
      </c>
      <c r="D85" s="39">
        <v>294</v>
      </c>
      <c r="E85" s="22" t="s">
        <v>518</v>
      </c>
      <c r="F85" s="40"/>
      <c r="G85" s="41" t="s">
        <v>653</v>
      </c>
      <c r="H85" s="42"/>
      <c r="I85" s="35">
        <v>22400000</v>
      </c>
      <c r="J85" s="35">
        <v>9146667</v>
      </c>
      <c r="K85" s="35">
        <f t="shared" si="0"/>
        <v>13253333</v>
      </c>
    </row>
    <row r="86" spans="1:11" ht="15">
      <c r="A86" s="37">
        <v>43119</v>
      </c>
      <c r="B86" s="160">
        <v>258</v>
      </c>
      <c r="C86" s="39">
        <v>281</v>
      </c>
      <c r="D86" s="39">
        <v>299</v>
      </c>
      <c r="E86" s="22" t="s">
        <v>749</v>
      </c>
      <c r="F86" s="40"/>
      <c r="G86" s="41" t="s">
        <v>654</v>
      </c>
      <c r="H86" s="42"/>
      <c r="I86" s="35">
        <v>36000000</v>
      </c>
      <c r="J86" s="35">
        <v>15300000</v>
      </c>
      <c r="K86" s="35">
        <f t="shared" si="0"/>
        <v>20700000</v>
      </c>
    </row>
    <row r="87" spans="1:11" ht="15">
      <c r="A87" s="37">
        <v>43119</v>
      </c>
      <c r="B87" s="160">
        <v>262</v>
      </c>
      <c r="C87" s="39">
        <v>285</v>
      </c>
      <c r="D87" s="39">
        <v>300</v>
      </c>
      <c r="E87" s="22" t="s">
        <v>749</v>
      </c>
      <c r="F87" s="40"/>
      <c r="G87" s="41" t="s">
        <v>655</v>
      </c>
      <c r="H87" s="42"/>
      <c r="I87" s="35">
        <v>36000000</v>
      </c>
      <c r="J87" s="35">
        <v>15300000</v>
      </c>
      <c r="K87" s="35">
        <f t="shared" si="0"/>
        <v>20700000</v>
      </c>
    </row>
    <row r="88" spans="1:11" ht="15">
      <c r="A88" s="37">
        <v>43119</v>
      </c>
      <c r="B88" s="160">
        <v>272</v>
      </c>
      <c r="C88" s="39">
        <v>322</v>
      </c>
      <c r="D88" s="39">
        <v>301</v>
      </c>
      <c r="E88" s="22" t="s">
        <v>753</v>
      </c>
      <c r="F88" s="40"/>
      <c r="G88" s="41" t="s">
        <v>656</v>
      </c>
      <c r="H88" s="42"/>
      <c r="I88" s="35">
        <v>17600000</v>
      </c>
      <c r="J88" s="35">
        <v>7480000</v>
      </c>
      <c r="K88" s="35">
        <f t="shared" si="0"/>
        <v>10120000</v>
      </c>
    </row>
    <row r="89" spans="1:11" ht="15">
      <c r="A89" s="37">
        <v>43119</v>
      </c>
      <c r="B89" s="160">
        <v>363</v>
      </c>
      <c r="C89" s="39">
        <v>376</v>
      </c>
      <c r="D89" s="39">
        <v>302</v>
      </c>
      <c r="E89" s="22" t="s">
        <v>757</v>
      </c>
      <c r="F89" s="40"/>
      <c r="G89" s="41" t="s">
        <v>657</v>
      </c>
      <c r="H89" s="42"/>
      <c r="I89" s="35">
        <v>59376000</v>
      </c>
      <c r="J89" s="35">
        <v>25234800</v>
      </c>
      <c r="K89" s="35">
        <f t="shared" si="0"/>
        <v>34141200</v>
      </c>
    </row>
    <row r="90" spans="1:11" ht="15">
      <c r="A90" s="37">
        <v>43119</v>
      </c>
      <c r="B90" s="160">
        <v>350</v>
      </c>
      <c r="C90" s="39">
        <v>367</v>
      </c>
      <c r="D90" s="39">
        <v>307</v>
      </c>
      <c r="E90" s="22" t="s">
        <v>758</v>
      </c>
      <c r="F90" s="40"/>
      <c r="G90" s="41" t="s">
        <v>658</v>
      </c>
      <c r="H90" s="42"/>
      <c r="I90" s="35">
        <v>36000000</v>
      </c>
      <c r="J90" s="35">
        <v>14850000</v>
      </c>
      <c r="K90" s="35">
        <f t="shared" si="0"/>
        <v>21150000</v>
      </c>
    </row>
    <row r="91" spans="1:11" ht="15">
      <c r="A91" s="37">
        <v>43119</v>
      </c>
      <c r="B91" s="160">
        <v>345</v>
      </c>
      <c r="C91" s="39">
        <v>365</v>
      </c>
      <c r="D91" s="39">
        <v>310</v>
      </c>
      <c r="E91" s="22" t="s">
        <v>759</v>
      </c>
      <c r="F91" s="40"/>
      <c r="G91" s="41" t="s">
        <v>659</v>
      </c>
      <c r="H91" s="42"/>
      <c r="I91" s="35">
        <v>41600000</v>
      </c>
      <c r="J91" s="35">
        <v>17680000</v>
      </c>
      <c r="K91" s="35">
        <f t="shared" si="0"/>
        <v>23920000</v>
      </c>
    </row>
    <row r="92" spans="1:11" ht="15">
      <c r="A92" s="37">
        <v>43119</v>
      </c>
      <c r="B92" s="160">
        <v>343</v>
      </c>
      <c r="C92" s="39">
        <v>363</v>
      </c>
      <c r="D92" s="39">
        <v>312</v>
      </c>
      <c r="E92" s="22" t="s">
        <v>759</v>
      </c>
      <c r="F92" s="40"/>
      <c r="G92" s="41" t="s">
        <v>660</v>
      </c>
      <c r="H92" s="42"/>
      <c r="I92" s="35">
        <v>41600000</v>
      </c>
      <c r="J92" s="35">
        <v>17680000</v>
      </c>
      <c r="K92" s="35">
        <f t="shared" si="0"/>
        <v>23920000</v>
      </c>
    </row>
    <row r="93" spans="1:11" ht="15">
      <c r="A93" s="37">
        <v>43119</v>
      </c>
      <c r="B93" s="160">
        <v>340</v>
      </c>
      <c r="C93" s="39">
        <v>378</v>
      </c>
      <c r="D93" s="39">
        <v>313</v>
      </c>
      <c r="E93" s="22" t="s">
        <v>755</v>
      </c>
      <c r="F93" s="40"/>
      <c r="G93" s="41" t="s">
        <v>661</v>
      </c>
      <c r="H93" s="42"/>
      <c r="I93" s="35">
        <v>37600000</v>
      </c>
      <c r="J93" s="35">
        <v>15980000</v>
      </c>
      <c r="K93" s="35">
        <f t="shared" si="0"/>
        <v>21620000</v>
      </c>
    </row>
    <row r="94" spans="1:11" ht="15">
      <c r="A94" s="37">
        <v>43119</v>
      </c>
      <c r="B94" s="160">
        <v>335</v>
      </c>
      <c r="C94" s="39">
        <v>347</v>
      </c>
      <c r="D94" s="39">
        <v>315</v>
      </c>
      <c r="E94" s="22" t="s">
        <v>760</v>
      </c>
      <c r="F94" s="40"/>
      <c r="G94" s="41" t="s">
        <v>662</v>
      </c>
      <c r="H94" s="42"/>
      <c r="I94" s="35">
        <v>37600000</v>
      </c>
      <c r="J94" s="35">
        <v>15510000</v>
      </c>
      <c r="K94" s="35">
        <f t="shared" si="0"/>
        <v>22090000</v>
      </c>
    </row>
    <row r="95" spans="1:11" ht="15">
      <c r="A95" s="37">
        <v>43119</v>
      </c>
      <c r="B95" s="160">
        <v>331</v>
      </c>
      <c r="C95" s="39">
        <v>325</v>
      </c>
      <c r="D95" s="39">
        <v>316</v>
      </c>
      <c r="E95" s="22" t="s">
        <v>761</v>
      </c>
      <c r="F95" s="40"/>
      <c r="G95" s="41" t="s">
        <v>663</v>
      </c>
      <c r="H95" s="42"/>
      <c r="I95" s="35">
        <v>39992000</v>
      </c>
      <c r="J95" s="35">
        <v>16496700</v>
      </c>
      <c r="K95" s="35">
        <f t="shared" si="0"/>
        <v>23495300</v>
      </c>
    </row>
    <row r="96" spans="1:11" ht="15">
      <c r="A96" s="37">
        <v>43119</v>
      </c>
      <c r="B96" s="160">
        <v>344</v>
      </c>
      <c r="C96" s="39">
        <v>364</v>
      </c>
      <c r="D96" s="39">
        <v>321</v>
      </c>
      <c r="E96" s="22" t="s">
        <v>759</v>
      </c>
      <c r="F96" s="40"/>
      <c r="G96" s="41" t="s">
        <v>664</v>
      </c>
      <c r="H96" s="42"/>
      <c r="I96" s="35">
        <v>41600000</v>
      </c>
      <c r="J96" s="35">
        <v>17680000</v>
      </c>
      <c r="K96" s="35">
        <f t="shared" si="0"/>
        <v>23920000</v>
      </c>
    </row>
    <row r="97" spans="1:11" ht="15">
      <c r="A97" s="37">
        <v>43119</v>
      </c>
      <c r="B97" s="160">
        <v>306</v>
      </c>
      <c r="C97" s="39">
        <v>354</v>
      </c>
      <c r="D97" s="39">
        <v>330</v>
      </c>
      <c r="E97" s="22" t="s">
        <v>762</v>
      </c>
      <c r="F97" s="40"/>
      <c r="G97" s="41" t="s">
        <v>665</v>
      </c>
      <c r="H97" s="42"/>
      <c r="I97" s="35">
        <v>51000000</v>
      </c>
      <c r="J97" s="35">
        <v>19550000</v>
      </c>
      <c r="K97" s="35">
        <f t="shared" si="0"/>
        <v>31450000</v>
      </c>
    </row>
    <row r="98" spans="1:11" ht="15">
      <c r="A98" s="37">
        <v>43119</v>
      </c>
      <c r="B98" s="160">
        <v>330</v>
      </c>
      <c r="C98" s="39">
        <v>336</v>
      </c>
      <c r="D98" s="39">
        <v>335</v>
      </c>
      <c r="E98" s="22" t="s">
        <v>434</v>
      </c>
      <c r="F98" s="40"/>
      <c r="G98" s="41" t="s">
        <v>666</v>
      </c>
      <c r="H98" s="42"/>
      <c r="I98" s="35">
        <v>74800000</v>
      </c>
      <c r="J98" s="35">
        <v>22440000</v>
      </c>
      <c r="K98" s="35">
        <f t="shared" si="0"/>
        <v>52360000</v>
      </c>
    </row>
    <row r="99" spans="1:11" ht="15">
      <c r="A99" s="37">
        <v>43119</v>
      </c>
      <c r="B99" s="160">
        <v>342</v>
      </c>
      <c r="C99" s="39">
        <v>260</v>
      </c>
      <c r="D99" s="39">
        <v>336</v>
      </c>
      <c r="E99" s="22" t="s">
        <v>763</v>
      </c>
      <c r="F99" s="40"/>
      <c r="G99" s="41" t="s">
        <v>667</v>
      </c>
      <c r="H99" s="42"/>
      <c r="I99" s="35">
        <v>64000000</v>
      </c>
      <c r="J99" s="35">
        <v>27200000</v>
      </c>
      <c r="K99" s="35">
        <f t="shared" si="0"/>
        <v>36800000</v>
      </c>
    </row>
    <row r="100" spans="1:11" ht="15">
      <c r="A100" s="37">
        <v>43119</v>
      </c>
      <c r="B100" s="160">
        <v>392</v>
      </c>
      <c r="C100" s="39">
        <v>337</v>
      </c>
      <c r="D100" s="39">
        <v>337</v>
      </c>
      <c r="E100" s="22" t="s">
        <v>764</v>
      </c>
      <c r="F100" s="40"/>
      <c r="G100" s="41" t="s">
        <v>668</v>
      </c>
      <c r="H100" s="42"/>
      <c r="I100" s="35">
        <v>53346071</v>
      </c>
      <c r="J100" s="35">
        <v>53346071</v>
      </c>
      <c r="K100" s="35">
        <f t="shared" si="0"/>
        <v>0</v>
      </c>
    </row>
    <row r="101" spans="1:11" ht="15">
      <c r="A101" s="37">
        <v>43119</v>
      </c>
      <c r="B101" s="160">
        <v>349</v>
      </c>
      <c r="C101" s="39">
        <v>366</v>
      </c>
      <c r="D101" s="39">
        <v>339</v>
      </c>
      <c r="E101" s="22" t="s">
        <v>758</v>
      </c>
      <c r="F101" s="40"/>
      <c r="G101" s="41" t="s">
        <v>669</v>
      </c>
      <c r="H101" s="42"/>
      <c r="I101" s="35">
        <v>36000000</v>
      </c>
      <c r="J101" s="35">
        <v>14850000</v>
      </c>
      <c r="K101" s="35">
        <f t="shared" si="0"/>
        <v>21150000</v>
      </c>
    </row>
    <row r="102" spans="1:11" ht="15">
      <c r="A102" s="37">
        <v>43119</v>
      </c>
      <c r="B102" s="160">
        <v>369</v>
      </c>
      <c r="C102" s="39">
        <v>288</v>
      </c>
      <c r="D102" s="39">
        <v>340</v>
      </c>
      <c r="E102" s="22" t="s">
        <v>749</v>
      </c>
      <c r="F102" s="40"/>
      <c r="G102" s="41" t="s">
        <v>670</v>
      </c>
      <c r="H102" s="42"/>
      <c r="I102" s="35">
        <v>36000000</v>
      </c>
      <c r="J102" s="35">
        <v>15300000</v>
      </c>
      <c r="K102" s="35">
        <f t="shared" si="0"/>
        <v>20700000</v>
      </c>
    </row>
    <row r="103" spans="1:11" ht="15">
      <c r="A103" s="37">
        <v>43119</v>
      </c>
      <c r="B103" s="160">
        <v>351</v>
      </c>
      <c r="C103" s="39">
        <v>368</v>
      </c>
      <c r="D103" s="39">
        <v>341</v>
      </c>
      <c r="E103" s="22" t="s">
        <v>758</v>
      </c>
      <c r="F103" s="40"/>
      <c r="G103" s="41" t="s">
        <v>671</v>
      </c>
      <c r="H103" s="42"/>
      <c r="I103" s="35">
        <v>36000000</v>
      </c>
      <c r="J103" s="35">
        <v>14850000</v>
      </c>
      <c r="K103" s="35">
        <f t="shared" si="0"/>
        <v>21150000</v>
      </c>
    </row>
    <row r="104" spans="1:11" ht="15">
      <c r="A104" s="37">
        <v>43119</v>
      </c>
      <c r="B104" s="160">
        <v>352</v>
      </c>
      <c r="C104" s="39">
        <v>369</v>
      </c>
      <c r="D104" s="39">
        <v>342</v>
      </c>
      <c r="E104" s="22" t="s">
        <v>758</v>
      </c>
      <c r="F104" s="40"/>
      <c r="G104" s="41" t="s">
        <v>672</v>
      </c>
      <c r="H104" s="42"/>
      <c r="I104" s="35">
        <v>36000000</v>
      </c>
      <c r="J104" s="35">
        <v>14850000</v>
      </c>
      <c r="K104" s="35">
        <f t="shared" si="0"/>
        <v>21150000</v>
      </c>
    </row>
    <row r="105" spans="1:11" ht="15">
      <c r="A105" s="37">
        <v>43119</v>
      </c>
      <c r="B105" s="160">
        <v>353</v>
      </c>
      <c r="C105" s="39">
        <v>370</v>
      </c>
      <c r="D105" s="39">
        <v>343</v>
      </c>
      <c r="E105" s="22" t="s">
        <v>758</v>
      </c>
      <c r="F105" s="40"/>
      <c r="G105" s="41" t="s">
        <v>673</v>
      </c>
      <c r="H105" s="42"/>
      <c r="I105" s="35">
        <v>36000000</v>
      </c>
      <c r="J105" s="35">
        <v>14850000</v>
      </c>
      <c r="K105" s="35">
        <f t="shared" si="0"/>
        <v>21150000</v>
      </c>
    </row>
    <row r="106" spans="1:11" ht="15">
      <c r="A106" s="37">
        <v>43119</v>
      </c>
      <c r="B106" s="160">
        <v>354</v>
      </c>
      <c r="C106" s="39">
        <v>371</v>
      </c>
      <c r="D106" s="39">
        <v>345</v>
      </c>
      <c r="E106" s="22" t="s">
        <v>758</v>
      </c>
      <c r="F106" s="40"/>
      <c r="G106" s="41" t="s">
        <v>674</v>
      </c>
      <c r="H106" s="42"/>
      <c r="I106" s="35">
        <v>36000000</v>
      </c>
      <c r="J106" s="35">
        <v>14850000</v>
      </c>
      <c r="K106" s="35">
        <f t="shared" si="0"/>
        <v>21150000</v>
      </c>
    </row>
    <row r="107" spans="1:11" ht="15">
      <c r="A107" s="37">
        <v>43119</v>
      </c>
      <c r="B107" s="160">
        <v>355</v>
      </c>
      <c r="C107" s="39">
        <v>372</v>
      </c>
      <c r="D107" s="39">
        <v>347</v>
      </c>
      <c r="E107" s="22" t="s">
        <v>758</v>
      </c>
      <c r="F107" s="40"/>
      <c r="G107" s="41" t="s">
        <v>675</v>
      </c>
      <c r="H107" s="42"/>
      <c r="I107" s="35">
        <v>36000000</v>
      </c>
      <c r="J107" s="35">
        <v>14850000</v>
      </c>
      <c r="K107" s="35">
        <f t="shared" si="0"/>
        <v>21150000</v>
      </c>
    </row>
    <row r="108" spans="1:11" ht="15">
      <c r="A108" s="37">
        <v>43119</v>
      </c>
      <c r="B108" s="160">
        <v>357</v>
      </c>
      <c r="C108" s="39">
        <v>374</v>
      </c>
      <c r="D108" s="39">
        <v>349</v>
      </c>
      <c r="E108" s="22" t="s">
        <v>758</v>
      </c>
      <c r="F108" s="40"/>
      <c r="G108" s="41" t="s">
        <v>676</v>
      </c>
      <c r="H108" s="42"/>
      <c r="I108" s="35">
        <v>36000000</v>
      </c>
      <c r="J108" s="35">
        <v>14850000</v>
      </c>
      <c r="K108" s="35">
        <f t="shared" si="0"/>
        <v>21150000</v>
      </c>
    </row>
    <row r="109" spans="1:11" ht="15">
      <c r="A109" s="37">
        <v>43119</v>
      </c>
      <c r="B109" s="160">
        <v>358</v>
      </c>
      <c r="C109" s="39">
        <v>375</v>
      </c>
      <c r="D109" s="39">
        <v>350</v>
      </c>
      <c r="E109" s="22" t="s">
        <v>758</v>
      </c>
      <c r="F109" s="40"/>
      <c r="G109" s="41" t="s">
        <v>677</v>
      </c>
      <c r="H109" s="42"/>
      <c r="I109" s="35">
        <v>36000000</v>
      </c>
      <c r="J109" s="35">
        <v>14850000</v>
      </c>
      <c r="K109" s="35">
        <f t="shared" si="0"/>
        <v>21150000</v>
      </c>
    </row>
    <row r="110" spans="1:11" ht="15">
      <c r="A110" s="37">
        <v>43119</v>
      </c>
      <c r="B110" s="160">
        <v>360</v>
      </c>
      <c r="C110" s="39">
        <v>357</v>
      </c>
      <c r="D110" s="39">
        <v>351</v>
      </c>
      <c r="E110" s="22" t="s">
        <v>758</v>
      </c>
      <c r="F110" s="40"/>
      <c r="G110" s="41" t="s">
        <v>678</v>
      </c>
      <c r="H110" s="42"/>
      <c r="I110" s="35">
        <v>49500000</v>
      </c>
      <c r="J110" s="35">
        <v>14850000</v>
      </c>
      <c r="K110" s="35">
        <f t="shared" si="0"/>
        <v>34650000</v>
      </c>
    </row>
    <row r="111" spans="1:11" ht="15">
      <c r="A111" s="37">
        <v>43119</v>
      </c>
      <c r="B111" s="160">
        <v>364</v>
      </c>
      <c r="C111" s="39">
        <v>358</v>
      </c>
      <c r="D111" s="39">
        <v>352</v>
      </c>
      <c r="E111" s="22" t="s">
        <v>765</v>
      </c>
      <c r="F111" s="40"/>
      <c r="G111" s="41" t="s">
        <v>679</v>
      </c>
      <c r="H111" s="42"/>
      <c r="I111" s="35">
        <v>31256000</v>
      </c>
      <c r="J111" s="35">
        <v>12893100</v>
      </c>
      <c r="K111" s="35">
        <f t="shared" si="0"/>
        <v>18362900</v>
      </c>
    </row>
    <row r="112" spans="1:11" ht="15">
      <c r="A112" s="37">
        <v>43119</v>
      </c>
      <c r="B112" s="160">
        <v>266</v>
      </c>
      <c r="C112" s="39">
        <v>315</v>
      </c>
      <c r="D112" s="39">
        <v>361</v>
      </c>
      <c r="E112" s="22" t="s">
        <v>759</v>
      </c>
      <c r="F112" s="40"/>
      <c r="G112" s="41" t="s">
        <v>680</v>
      </c>
      <c r="H112" s="42"/>
      <c r="I112" s="35">
        <v>52800000</v>
      </c>
      <c r="J112" s="35">
        <v>15840000</v>
      </c>
      <c r="K112" s="35">
        <f t="shared" si="0"/>
        <v>36960000</v>
      </c>
    </row>
    <row r="113" spans="1:11" ht="15">
      <c r="A113" s="37">
        <v>43122</v>
      </c>
      <c r="B113" s="160">
        <v>356</v>
      </c>
      <c r="C113" s="39">
        <v>373</v>
      </c>
      <c r="D113" s="39">
        <v>373</v>
      </c>
      <c r="E113" s="22" t="s">
        <v>758</v>
      </c>
      <c r="F113" s="40"/>
      <c r="G113" s="41" t="s">
        <v>681</v>
      </c>
      <c r="H113" s="42"/>
      <c r="I113" s="35">
        <v>36000000</v>
      </c>
      <c r="J113" s="35">
        <v>14850000</v>
      </c>
      <c r="K113" s="35">
        <f t="shared" si="0"/>
        <v>21150000</v>
      </c>
    </row>
    <row r="114" spans="1:11" ht="15">
      <c r="A114" s="37">
        <v>43122</v>
      </c>
      <c r="B114" s="160">
        <v>403</v>
      </c>
      <c r="C114" s="39">
        <v>377</v>
      </c>
      <c r="D114" s="39">
        <v>377</v>
      </c>
      <c r="E114" s="22" t="s">
        <v>766</v>
      </c>
      <c r="F114" s="40"/>
      <c r="G114" s="41" t="s">
        <v>682</v>
      </c>
      <c r="H114" s="42"/>
      <c r="I114" s="35">
        <v>16000000</v>
      </c>
      <c r="J114" s="35">
        <v>6600000</v>
      </c>
      <c r="K114" s="35">
        <f t="shared" si="0"/>
        <v>9400000</v>
      </c>
    </row>
    <row r="115" spans="1:11" ht="15">
      <c r="A115" s="37">
        <v>43122</v>
      </c>
      <c r="B115" s="160">
        <v>361</v>
      </c>
      <c r="C115" s="39">
        <v>355</v>
      </c>
      <c r="D115" s="39">
        <v>379</v>
      </c>
      <c r="E115" s="22" t="s">
        <v>608</v>
      </c>
      <c r="F115" s="40"/>
      <c r="G115" s="41" t="s">
        <v>683</v>
      </c>
      <c r="H115" s="42"/>
      <c r="I115" s="35">
        <v>56000000</v>
      </c>
      <c r="J115" s="35">
        <v>22866667</v>
      </c>
      <c r="K115" s="35">
        <f t="shared" si="0"/>
        <v>33133333</v>
      </c>
    </row>
    <row r="116" spans="1:11" ht="15">
      <c r="A116" s="37">
        <v>43122</v>
      </c>
      <c r="B116" s="160">
        <v>244</v>
      </c>
      <c r="C116" s="39">
        <v>222</v>
      </c>
      <c r="D116" s="39">
        <v>381</v>
      </c>
      <c r="E116" s="22" t="s">
        <v>748</v>
      </c>
      <c r="F116" s="40"/>
      <c r="G116" s="41" t="s">
        <v>684</v>
      </c>
      <c r="H116" s="42"/>
      <c r="I116" s="35">
        <v>48000000</v>
      </c>
      <c r="J116" s="35">
        <v>19600000</v>
      </c>
      <c r="K116" s="35">
        <f t="shared" si="0"/>
        <v>28400000</v>
      </c>
    </row>
    <row r="117" spans="1:11" ht="15">
      <c r="A117" s="37">
        <v>43122</v>
      </c>
      <c r="B117" s="160">
        <v>348</v>
      </c>
      <c r="C117" s="39">
        <v>356</v>
      </c>
      <c r="D117" s="39">
        <v>386</v>
      </c>
      <c r="E117" s="22" t="s">
        <v>758</v>
      </c>
      <c r="F117" s="40"/>
      <c r="G117" s="41" t="s">
        <v>685</v>
      </c>
      <c r="H117" s="42"/>
      <c r="I117" s="35">
        <v>49500000</v>
      </c>
      <c r="J117" s="35">
        <v>14850000</v>
      </c>
      <c r="K117" s="35">
        <f t="shared" si="0"/>
        <v>34650000</v>
      </c>
    </row>
    <row r="118" spans="1:11" ht="15">
      <c r="A118" s="37">
        <v>43122</v>
      </c>
      <c r="B118" s="160">
        <v>263</v>
      </c>
      <c r="C118" s="39">
        <v>287</v>
      </c>
      <c r="D118" s="39">
        <v>404</v>
      </c>
      <c r="E118" s="22" t="s">
        <v>749</v>
      </c>
      <c r="F118" s="40"/>
      <c r="G118" s="41" t="s">
        <v>686</v>
      </c>
      <c r="H118" s="42"/>
      <c r="I118" s="35">
        <v>36000000</v>
      </c>
      <c r="J118" s="35">
        <v>14700000</v>
      </c>
      <c r="K118" s="35">
        <f t="shared" si="0"/>
        <v>21300000</v>
      </c>
    </row>
    <row r="119" spans="1:11" ht="15">
      <c r="A119" s="37">
        <v>43122</v>
      </c>
      <c r="B119" s="160">
        <v>402</v>
      </c>
      <c r="C119" s="39">
        <v>382</v>
      </c>
      <c r="D119" s="39">
        <v>416</v>
      </c>
      <c r="E119" s="22" t="s">
        <v>767</v>
      </c>
      <c r="F119" s="40"/>
      <c r="G119" s="41" t="s">
        <v>687</v>
      </c>
      <c r="H119" s="42"/>
      <c r="I119" s="35">
        <v>37600000</v>
      </c>
      <c r="J119" s="35">
        <v>15353333</v>
      </c>
      <c r="K119" s="35">
        <f t="shared" si="0"/>
        <v>22246667</v>
      </c>
    </row>
    <row r="120" spans="1:11" ht="15">
      <c r="A120" s="37">
        <v>43123</v>
      </c>
      <c r="B120" s="160">
        <v>401</v>
      </c>
      <c r="C120" s="39">
        <v>381</v>
      </c>
      <c r="D120" s="39">
        <v>419</v>
      </c>
      <c r="E120" s="22" t="s">
        <v>767</v>
      </c>
      <c r="F120" s="40"/>
      <c r="G120" s="41" t="s">
        <v>688</v>
      </c>
      <c r="H120" s="42"/>
      <c r="I120" s="35">
        <v>37600000</v>
      </c>
      <c r="J120" s="35">
        <v>15353333</v>
      </c>
      <c r="K120" s="35">
        <f t="shared" si="0"/>
        <v>22246667</v>
      </c>
    </row>
    <row r="121" spans="1:11" ht="15">
      <c r="A121" s="37">
        <v>43123</v>
      </c>
      <c r="B121" s="160">
        <v>441</v>
      </c>
      <c r="C121" s="39">
        <v>448</v>
      </c>
      <c r="D121" s="39">
        <v>431</v>
      </c>
      <c r="E121" s="22" t="s">
        <v>768</v>
      </c>
      <c r="F121" s="40"/>
      <c r="G121" s="41" t="s">
        <v>689</v>
      </c>
      <c r="H121" s="42"/>
      <c r="I121" s="35">
        <v>64000000</v>
      </c>
      <c r="J121" s="35">
        <v>26133333</v>
      </c>
      <c r="K121" s="35">
        <f t="shared" si="0"/>
        <v>37866667</v>
      </c>
    </row>
    <row r="122" spans="1:11" ht="15">
      <c r="A122" s="37">
        <v>43123</v>
      </c>
      <c r="B122" s="38" t="s">
        <v>1268</v>
      </c>
      <c r="C122" s="39">
        <v>239</v>
      </c>
      <c r="D122" s="39">
        <v>433</v>
      </c>
      <c r="E122" s="22" t="s">
        <v>769</v>
      </c>
      <c r="F122" s="40"/>
      <c r="G122" s="41" t="s">
        <v>125</v>
      </c>
      <c r="H122" s="42"/>
      <c r="I122" s="35">
        <v>261710</v>
      </c>
      <c r="J122" s="35">
        <v>261710</v>
      </c>
      <c r="K122" s="35">
        <f t="shared" si="0"/>
        <v>0</v>
      </c>
    </row>
    <row r="123" spans="1:11" ht="15">
      <c r="A123" s="37">
        <v>43123</v>
      </c>
      <c r="B123" s="38" t="s">
        <v>1269</v>
      </c>
      <c r="C123" s="39">
        <v>239</v>
      </c>
      <c r="D123" s="39">
        <v>435</v>
      </c>
      <c r="E123" s="22" t="s">
        <v>770</v>
      </c>
      <c r="F123" s="40"/>
      <c r="G123" s="41" t="s">
        <v>125</v>
      </c>
      <c r="H123" s="42"/>
      <c r="I123" s="35">
        <v>401470</v>
      </c>
      <c r="J123" s="35">
        <v>401470</v>
      </c>
      <c r="K123" s="35">
        <f t="shared" si="0"/>
        <v>0</v>
      </c>
    </row>
    <row r="124" spans="1:11" ht="15">
      <c r="A124" s="37">
        <v>43123</v>
      </c>
      <c r="B124" s="160">
        <v>410</v>
      </c>
      <c r="C124" s="39">
        <v>427</v>
      </c>
      <c r="D124" s="39">
        <v>447</v>
      </c>
      <c r="E124" s="22" t="s">
        <v>771</v>
      </c>
      <c r="F124" s="40"/>
      <c r="G124" s="41" t="s">
        <v>690</v>
      </c>
      <c r="H124" s="42"/>
      <c r="I124" s="35">
        <v>16000000</v>
      </c>
      <c r="J124" s="35">
        <v>6533333</v>
      </c>
      <c r="K124" s="35">
        <f t="shared" si="0"/>
        <v>9466667</v>
      </c>
    </row>
    <row r="125" spans="1:11" ht="15">
      <c r="A125" s="37">
        <v>43123</v>
      </c>
      <c r="B125" s="160">
        <v>431</v>
      </c>
      <c r="C125" s="39">
        <v>380</v>
      </c>
      <c r="D125" s="39">
        <v>452</v>
      </c>
      <c r="E125" s="22" t="s">
        <v>772</v>
      </c>
      <c r="F125" s="40"/>
      <c r="G125" s="41" t="s">
        <v>691</v>
      </c>
      <c r="H125" s="42"/>
      <c r="I125" s="35">
        <v>33600000</v>
      </c>
      <c r="J125" s="35">
        <v>13440000</v>
      </c>
      <c r="K125" s="35">
        <f>+I125-J125</f>
        <v>20160000</v>
      </c>
    </row>
    <row r="126" spans="1:11" ht="15">
      <c r="A126" s="37">
        <v>43123</v>
      </c>
      <c r="B126" s="160">
        <v>437</v>
      </c>
      <c r="C126" s="39">
        <v>449</v>
      </c>
      <c r="D126" s="39">
        <v>453</v>
      </c>
      <c r="E126" s="22" t="s">
        <v>773</v>
      </c>
      <c r="F126" s="40"/>
      <c r="G126" s="41" t="s">
        <v>692</v>
      </c>
      <c r="H126" s="42"/>
      <c r="I126" s="35">
        <v>56000000</v>
      </c>
      <c r="J126" s="35">
        <v>22866667</v>
      </c>
      <c r="K126" s="35">
        <f>+I126-J126</f>
        <v>33133333</v>
      </c>
    </row>
    <row r="127" spans="1:11" ht="15">
      <c r="A127" s="37">
        <v>43123</v>
      </c>
      <c r="B127" s="160">
        <v>411</v>
      </c>
      <c r="C127" s="39">
        <v>428</v>
      </c>
      <c r="D127" s="39">
        <v>460</v>
      </c>
      <c r="E127" s="22" t="s">
        <v>771</v>
      </c>
      <c r="F127" s="40"/>
      <c r="G127" s="41" t="s">
        <v>693</v>
      </c>
      <c r="H127" s="42"/>
      <c r="I127" s="35">
        <v>16000000</v>
      </c>
      <c r="J127" s="35">
        <v>6533333</v>
      </c>
      <c r="K127" s="35">
        <f>+I127-J127</f>
        <v>9466667</v>
      </c>
    </row>
    <row r="128" spans="1:11" ht="15">
      <c r="A128" s="37">
        <v>43124</v>
      </c>
      <c r="B128" s="160">
        <v>465</v>
      </c>
      <c r="C128" s="39">
        <v>379</v>
      </c>
      <c r="D128" s="39">
        <v>480</v>
      </c>
      <c r="E128" s="22" t="s">
        <v>774</v>
      </c>
      <c r="F128" s="40"/>
      <c r="G128" s="41" t="s">
        <v>694</v>
      </c>
      <c r="H128" s="42"/>
      <c r="I128" s="35">
        <v>94416000</v>
      </c>
      <c r="J128" s="35">
        <v>33720000</v>
      </c>
      <c r="K128" s="35">
        <f>+I128-J128</f>
        <v>60696000</v>
      </c>
    </row>
    <row r="129" spans="1:11" ht="15">
      <c r="A129" s="37">
        <v>43125</v>
      </c>
      <c r="B129" s="160">
        <v>438</v>
      </c>
      <c r="C129" s="39">
        <v>445</v>
      </c>
      <c r="D129" s="39">
        <v>490</v>
      </c>
      <c r="E129" s="22" t="s">
        <v>775</v>
      </c>
      <c r="F129" s="40"/>
      <c r="G129" s="41" t="s">
        <v>695</v>
      </c>
      <c r="H129" s="42"/>
      <c r="I129" s="35">
        <v>29200000</v>
      </c>
      <c r="J129" s="35">
        <v>8030000</v>
      </c>
      <c r="K129" s="35">
        <f aca="true" t="shared" si="1" ref="K129:K195">+I129-J129</f>
        <v>21170000</v>
      </c>
    </row>
    <row r="130" spans="1:11" ht="15">
      <c r="A130" s="37">
        <v>43125</v>
      </c>
      <c r="B130" s="160">
        <v>474</v>
      </c>
      <c r="C130" s="39">
        <v>490</v>
      </c>
      <c r="D130" s="39">
        <v>502</v>
      </c>
      <c r="E130" s="22" t="s">
        <v>758</v>
      </c>
      <c r="F130" s="40"/>
      <c r="G130" s="41" t="s">
        <v>696</v>
      </c>
      <c r="H130" s="42"/>
      <c r="I130" s="35">
        <v>18000000</v>
      </c>
      <c r="J130" s="35">
        <v>8850000</v>
      </c>
      <c r="K130" s="35">
        <f t="shared" si="1"/>
        <v>9150000</v>
      </c>
    </row>
    <row r="131" spans="1:11" ht="15">
      <c r="A131" s="37">
        <v>43125</v>
      </c>
      <c r="B131" s="160">
        <v>491</v>
      </c>
      <c r="C131" s="39">
        <v>516</v>
      </c>
      <c r="D131" s="39">
        <v>504</v>
      </c>
      <c r="E131" s="22" t="s">
        <v>758</v>
      </c>
      <c r="F131" s="40"/>
      <c r="G131" s="41" t="s">
        <v>697</v>
      </c>
      <c r="H131" s="42"/>
      <c r="I131" s="35">
        <v>32000000</v>
      </c>
      <c r="J131" s="35">
        <v>12666667</v>
      </c>
      <c r="K131" s="35">
        <f t="shared" si="1"/>
        <v>19333333</v>
      </c>
    </row>
    <row r="132" spans="1:11" ht="15">
      <c r="A132" s="37">
        <v>43125</v>
      </c>
      <c r="B132" s="160">
        <v>492</v>
      </c>
      <c r="C132" s="39">
        <v>515</v>
      </c>
      <c r="D132" s="39">
        <v>514</v>
      </c>
      <c r="E132" s="22" t="s">
        <v>758</v>
      </c>
      <c r="F132" s="40"/>
      <c r="G132" s="41" t="s">
        <v>698</v>
      </c>
      <c r="H132" s="42"/>
      <c r="I132" s="35">
        <v>32000000</v>
      </c>
      <c r="J132" s="35">
        <v>12666667</v>
      </c>
      <c r="K132" s="35">
        <f t="shared" si="1"/>
        <v>19333333</v>
      </c>
    </row>
    <row r="133" spans="1:11" ht="15">
      <c r="A133" s="37">
        <v>43126</v>
      </c>
      <c r="B133" s="160">
        <v>506</v>
      </c>
      <c r="C133" s="39">
        <v>520</v>
      </c>
      <c r="D133" s="39">
        <v>518</v>
      </c>
      <c r="E133" s="22" t="s">
        <v>776</v>
      </c>
      <c r="F133" s="40"/>
      <c r="G133" s="41" t="s">
        <v>699</v>
      </c>
      <c r="H133" s="42"/>
      <c r="I133" s="35">
        <v>31256000</v>
      </c>
      <c r="J133" s="35">
        <v>11721000</v>
      </c>
      <c r="K133" s="35">
        <f t="shared" si="1"/>
        <v>19535000</v>
      </c>
    </row>
    <row r="134" spans="1:11" ht="15">
      <c r="A134" s="37">
        <v>43126</v>
      </c>
      <c r="B134" s="160">
        <v>512</v>
      </c>
      <c r="C134" s="39">
        <v>537</v>
      </c>
      <c r="D134" s="39">
        <v>520</v>
      </c>
      <c r="E134" s="22" t="s">
        <v>777</v>
      </c>
      <c r="F134" s="40"/>
      <c r="G134" s="41" t="s">
        <v>700</v>
      </c>
      <c r="H134" s="42"/>
      <c r="I134" s="35">
        <v>17600000</v>
      </c>
      <c r="J134" s="35">
        <v>6673333</v>
      </c>
      <c r="K134" s="35">
        <f t="shared" si="1"/>
        <v>10926667</v>
      </c>
    </row>
    <row r="135" spans="1:11" ht="15">
      <c r="A135" s="37">
        <v>43126</v>
      </c>
      <c r="B135" s="160">
        <v>477</v>
      </c>
      <c r="C135" s="39">
        <v>499</v>
      </c>
      <c r="D135" s="39">
        <v>523</v>
      </c>
      <c r="E135" s="22" t="s">
        <v>524</v>
      </c>
      <c r="F135" s="40"/>
      <c r="G135" s="41" t="s">
        <v>701</v>
      </c>
      <c r="H135" s="42"/>
      <c r="I135" s="35">
        <v>31256000</v>
      </c>
      <c r="J135" s="35">
        <v>11981467</v>
      </c>
      <c r="K135" s="35">
        <f t="shared" si="1"/>
        <v>19274533</v>
      </c>
    </row>
    <row r="136" spans="1:11" ht="15">
      <c r="A136" s="37">
        <v>43126</v>
      </c>
      <c r="B136" s="160">
        <v>505</v>
      </c>
      <c r="C136" s="39">
        <v>522</v>
      </c>
      <c r="D136" s="39">
        <v>527</v>
      </c>
      <c r="E136" s="22" t="s">
        <v>778</v>
      </c>
      <c r="F136" s="40"/>
      <c r="G136" s="41" t="s">
        <v>702</v>
      </c>
      <c r="H136" s="42"/>
      <c r="I136" s="35">
        <v>36000000</v>
      </c>
      <c r="J136" s="35">
        <v>13800000</v>
      </c>
      <c r="K136" s="35">
        <f t="shared" si="1"/>
        <v>22200000</v>
      </c>
    </row>
    <row r="137" spans="1:11" ht="15">
      <c r="A137" s="37">
        <v>43126</v>
      </c>
      <c r="B137" s="160">
        <v>513</v>
      </c>
      <c r="C137" s="39">
        <v>539</v>
      </c>
      <c r="D137" s="39">
        <v>530</v>
      </c>
      <c r="E137" s="22" t="s">
        <v>779</v>
      </c>
      <c r="F137" s="40"/>
      <c r="G137" s="41" t="s">
        <v>703</v>
      </c>
      <c r="H137" s="42"/>
      <c r="I137" s="35">
        <v>32000000</v>
      </c>
      <c r="J137" s="35">
        <v>12133333</v>
      </c>
      <c r="K137" s="35">
        <f t="shared" si="1"/>
        <v>19866667</v>
      </c>
    </row>
    <row r="138" spans="1:11" ht="15">
      <c r="A138" s="37">
        <v>43126</v>
      </c>
      <c r="B138" s="160">
        <v>521</v>
      </c>
      <c r="C138" s="39">
        <v>546</v>
      </c>
      <c r="D138" s="39">
        <v>535</v>
      </c>
      <c r="E138" s="22" t="s">
        <v>519</v>
      </c>
      <c r="F138" s="40"/>
      <c r="G138" s="41" t="s">
        <v>704</v>
      </c>
      <c r="H138" s="42"/>
      <c r="I138" s="35">
        <v>32000000</v>
      </c>
      <c r="J138" s="35">
        <v>12266667</v>
      </c>
      <c r="K138" s="35">
        <f t="shared" si="1"/>
        <v>19733333</v>
      </c>
    </row>
    <row r="139" spans="1:11" ht="15">
      <c r="A139" s="37">
        <v>43126</v>
      </c>
      <c r="B139" s="160">
        <v>524</v>
      </c>
      <c r="C139" s="39">
        <v>548</v>
      </c>
      <c r="D139" s="39">
        <v>536</v>
      </c>
      <c r="E139" s="22" t="s">
        <v>519</v>
      </c>
      <c r="F139" s="40"/>
      <c r="G139" s="41" t="s">
        <v>705</v>
      </c>
      <c r="H139" s="42"/>
      <c r="I139" s="35">
        <v>32000000</v>
      </c>
      <c r="J139" s="35">
        <v>12266667</v>
      </c>
      <c r="K139" s="35">
        <f t="shared" si="1"/>
        <v>19733333</v>
      </c>
    </row>
    <row r="140" spans="1:11" ht="15">
      <c r="A140" s="37">
        <v>43126</v>
      </c>
      <c r="B140" s="160">
        <v>510</v>
      </c>
      <c r="C140" s="39">
        <v>535</v>
      </c>
      <c r="D140" s="39">
        <v>539</v>
      </c>
      <c r="E140" s="22" t="s">
        <v>755</v>
      </c>
      <c r="F140" s="40"/>
      <c r="G140" s="41" t="s">
        <v>706</v>
      </c>
      <c r="H140" s="42"/>
      <c r="I140" s="35">
        <v>36000000</v>
      </c>
      <c r="J140" s="35">
        <v>13800000</v>
      </c>
      <c r="K140" s="35">
        <f t="shared" si="1"/>
        <v>22200000</v>
      </c>
    </row>
    <row r="141" spans="1:11" ht="15">
      <c r="A141" s="37">
        <v>43126</v>
      </c>
      <c r="B141" s="160">
        <v>476</v>
      </c>
      <c r="C141" s="39">
        <v>498</v>
      </c>
      <c r="D141" s="39">
        <v>542</v>
      </c>
      <c r="E141" s="22" t="s">
        <v>524</v>
      </c>
      <c r="F141" s="40"/>
      <c r="G141" s="41" t="s">
        <v>707</v>
      </c>
      <c r="H141" s="42"/>
      <c r="I141" s="35">
        <v>31256000</v>
      </c>
      <c r="J141" s="35">
        <v>11851233</v>
      </c>
      <c r="K141" s="35">
        <f t="shared" si="1"/>
        <v>19404767</v>
      </c>
    </row>
    <row r="142" spans="1:11" ht="15">
      <c r="A142" s="37">
        <v>43126</v>
      </c>
      <c r="B142" s="160">
        <v>515</v>
      </c>
      <c r="C142" s="39">
        <v>538</v>
      </c>
      <c r="D142" s="39">
        <v>543</v>
      </c>
      <c r="E142" s="22" t="s">
        <v>521</v>
      </c>
      <c r="F142" s="40"/>
      <c r="G142" s="41" t="s">
        <v>708</v>
      </c>
      <c r="H142" s="42"/>
      <c r="I142" s="35">
        <v>34400000</v>
      </c>
      <c r="J142" s="35">
        <v>13186667</v>
      </c>
      <c r="K142" s="35">
        <f t="shared" si="1"/>
        <v>21213333</v>
      </c>
    </row>
    <row r="143" spans="1:11" ht="15">
      <c r="A143" s="37">
        <v>43126</v>
      </c>
      <c r="B143" s="160">
        <v>493</v>
      </c>
      <c r="C143" s="39">
        <v>514</v>
      </c>
      <c r="D143" s="39">
        <v>545</v>
      </c>
      <c r="E143" s="22" t="s">
        <v>758</v>
      </c>
      <c r="F143" s="40"/>
      <c r="G143" s="41" t="s">
        <v>709</v>
      </c>
      <c r="H143" s="42"/>
      <c r="I143" s="35">
        <v>32000000</v>
      </c>
      <c r="J143" s="35">
        <v>12666667</v>
      </c>
      <c r="K143" s="35">
        <f t="shared" si="1"/>
        <v>19333333</v>
      </c>
    </row>
    <row r="144" spans="1:11" ht="15">
      <c r="A144" s="37">
        <v>43126</v>
      </c>
      <c r="B144" s="160">
        <v>514</v>
      </c>
      <c r="C144" s="39">
        <v>540</v>
      </c>
      <c r="D144" s="39">
        <v>548</v>
      </c>
      <c r="E144" s="22" t="s">
        <v>779</v>
      </c>
      <c r="F144" s="40"/>
      <c r="G144" s="41" t="s">
        <v>710</v>
      </c>
      <c r="H144" s="42"/>
      <c r="I144" s="35">
        <v>32000000</v>
      </c>
      <c r="J144" s="35">
        <v>12266667</v>
      </c>
      <c r="K144" s="35">
        <f t="shared" si="1"/>
        <v>19733333</v>
      </c>
    </row>
    <row r="145" spans="1:11" ht="15">
      <c r="A145" s="37">
        <v>43126</v>
      </c>
      <c r="B145" s="160">
        <v>517</v>
      </c>
      <c r="C145" s="39">
        <v>542</v>
      </c>
      <c r="D145" s="39">
        <v>549</v>
      </c>
      <c r="E145" s="22" t="s">
        <v>780</v>
      </c>
      <c r="F145" s="40"/>
      <c r="G145" s="41" t="s">
        <v>711</v>
      </c>
      <c r="H145" s="42"/>
      <c r="I145" s="35">
        <v>36000000</v>
      </c>
      <c r="J145" s="35">
        <v>13650000</v>
      </c>
      <c r="K145" s="35">
        <f t="shared" si="1"/>
        <v>22350000</v>
      </c>
    </row>
    <row r="146" spans="1:11" ht="15">
      <c r="A146" s="37">
        <v>43126</v>
      </c>
      <c r="B146" s="160">
        <v>519</v>
      </c>
      <c r="C146" s="39">
        <v>533</v>
      </c>
      <c r="D146" s="39">
        <v>550</v>
      </c>
      <c r="E146" s="22" t="s">
        <v>781</v>
      </c>
      <c r="F146" s="40"/>
      <c r="G146" s="41" t="s">
        <v>712</v>
      </c>
      <c r="H146" s="42"/>
      <c r="I146" s="35">
        <v>56000000</v>
      </c>
      <c r="J146" s="35">
        <v>22166667</v>
      </c>
      <c r="K146" s="35">
        <f t="shared" si="1"/>
        <v>33833333</v>
      </c>
    </row>
    <row r="147" spans="1:11" ht="15">
      <c r="A147" s="37">
        <v>43126</v>
      </c>
      <c r="B147" s="160">
        <v>531</v>
      </c>
      <c r="C147" s="39">
        <v>555</v>
      </c>
      <c r="D147" s="39">
        <v>552</v>
      </c>
      <c r="E147" s="22" t="s">
        <v>782</v>
      </c>
      <c r="F147" s="40"/>
      <c r="G147" s="41" t="s">
        <v>713</v>
      </c>
      <c r="H147" s="42"/>
      <c r="I147" s="35">
        <v>32000000</v>
      </c>
      <c r="J147" s="35">
        <v>12133333</v>
      </c>
      <c r="K147" s="35">
        <f t="shared" si="1"/>
        <v>19866667</v>
      </c>
    </row>
    <row r="148" spans="1:11" ht="15">
      <c r="A148" s="37">
        <v>43126</v>
      </c>
      <c r="B148" s="160">
        <v>498</v>
      </c>
      <c r="C148" s="39">
        <v>536</v>
      </c>
      <c r="D148" s="39">
        <v>558</v>
      </c>
      <c r="E148" s="22" t="s">
        <v>540</v>
      </c>
      <c r="F148" s="40"/>
      <c r="G148" s="41" t="s">
        <v>714</v>
      </c>
      <c r="H148" s="42"/>
      <c r="I148" s="35">
        <v>37600000</v>
      </c>
      <c r="J148" s="35">
        <v>4856667</v>
      </c>
      <c r="K148" s="35">
        <f t="shared" si="1"/>
        <v>32743333</v>
      </c>
    </row>
    <row r="149" spans="1:11" ht="15">
      <c r="A149" s="37">
        <v>43126</v>
      </c>
      <c r="B149" s="160">
        <v>523</v>
      </c>
      <c r="C149" s="39">
        <v>549</v>
      </c>
      <c r="D149" s="39">
        <v>561</v>
      </c>
      <c r="E149" s="22" t="s">
        <v>519</v>
      </c>
      <c r="F149" s="40"/>
      <c r="G149" s="41" t="s">
        <v>715</v>
      </c>
      <c r="H149" s="42"/>
      <c r="I149" s="35">
        <v>32000000</v>
      </c>
      <c r="J149" s="35">
        <v>12133333</v>
      </c>
      <c r="K149" s="35">
        <f t="shared" si="1"/>
        <v>19866667</v>
      </c>
    </row>
    <row r="150" spans="1:11" ht="15">
      <c r="A150" s="37">
        <v>43126</v>
      </c>
      <c r="B150" s="160">
        <v>528</v>
      </c>
      <c r="C150" s="39">
        <v>552</v>
      </c>
      <c r="D150" s="39">
        <v>568</v>
      </c>
      <c r="E150" s="22" t="s">
        <v>539</v>
      </c>
      <c r="F150" s="40"/>
      <c r="G150" s="41" t="s">
        <v>716</v>
      </c>
      <c r="H150" s="42"/>
      <c r="I150" s="35">
        <v>17600000</v>
      </c>
      <c r="J150" s="35">
        <v>6526667</v>
      </c>
      <c r="K150" s="35">
        <f t="shared" si="1"/>
        <v>11073333</v>
      </c>
    </row>
    <row r="151" spans="1:11" ht="15">
      <c r="A151" s="37">
        <v>43126</v>
      </c>
      <c r="B151" s="160">
        <v>504</v>
      </c>
      <c r="C151" s="39">
        <v>521</v>
      </c>
      <c r="D151" s="39">
        <v>572</v>
      </c>
      <c r="E151" s="22" t="s">
        <v>778</v>
      </c>
      <c r="F151" s="40"/>
      <c r="G151" s="41" t="s">
        <v>717</v>
      </c>
      <c r="H151" s="42"/>
      <c r="I151" s="35">
        <v>36000000</v>
      </c>
      <c r="J151" s="35">
        <v>9000000</v>
      </c>
      <c r="K151" s="35">
        <f t="shared" si="1"/>
        <v>27000000</v>
      </c>
    </row>
    <row r="152" spans="1:11" ht="15">
      <c r="A152" s="37">
        <v>43126</v>
      </c>
      <c r="B152" s="160">
        <v>551</v>
      </c>
      <c r="C152" s="39">
        <v>597</v>
      </c>
      <c r="D152" s="39">
        <v>574</v>
      </c>
      <c r="E152" s="22" t="s">
        <v>783</v>
      </c>
      <c r="F152" s="40"/>
      <c r="G152" s="41" t="s">
        <v>718</v>
      </c>
      <c r="H152" s="42"/>
      <c r="I152" s="35">
        <v>17600000</v>
      </c>
      <c r="J152" s="35">
        <v>6600000</v>
      </c>
      <c r="K152" s="35">
        <f t="shared" si="1"/>
        <v>11000000</v>
      </c>
    </row>
    <row r="153" spans="1:11" ht="15">
      <c r="A153" s="37">
        <v>43126</v>
      </c>
      <c r="B153" s="160">
        <v>579</v>
      </c>
      <c r="C153" s="39">
        <v>646</v>
      </c>
      <c r="D153" s="39">
        <v>583</v>
      </c>
      <c r="E153" s="22" t="s">
        <v>784</v>
      </c>
      <c r="F153" s="40"/>
      <c r="G153" s="41" t="s">
        <v>719</v>
      </c>
      <c r="H153" s="42"/>
      <c r="I153" s="35">
        <v>58400000</v>
      </c>
      <c r="J153" s="35">
        <v>22143333</v>
      </c>
      <c r="K153" s="35">
        <f t="shared" si="1"/>
        <v>36256667</v>
      </c>
    </row>
    <row r="154" spans="1:11" ht="15">
      <c r="A154" s="37">
        <v>43126</v>
      </c>
      <c r="B154" s="160">
        <v>578</v>
      </c>
      <c r="C154" s="39">
        <v>626</v>
      </c>
      <c r="D154" s="39">
        <v>589</v>
      </c>
      <c r="E154" s="22" t="s">
        <v>785</v>
      </c>
      <c r="F154" s="40"/>
      <c r="G154" s="41" t="s">
        <v>720</v>
      </c>
      <c r="H154" s="42"/>
      <c r="I154" s="35">
        <v>37600000</v>
      </c>
      <c r="J154" s="35">
        <v>14256667</v>
      </c>
      <c r="K154" s="35">
        <f t="shared" si="1"/>
        <v>23343333</v>
      </c>
    </row>
    <row r="155" spans="1:11" ht="15">
      <c r="A155" s="37">
        <v>43126</v>
      </c>
      <c r="B155" s="160">
        <v>527</v>
      </c>
      <c r="C155" s="39">
        <v>550</v>
      </c>
      <c r="D155" s="39">
        <v>592</v>
      </c>
      <c r="E155" s="22" t="s">
        <v>539</v>
      </c>
      <c r="F155" s="40"/>
      <c r="G155" s="41" t="s">
        <v>721</v>
      </c>
      <c r="H155" s="42"/>
      <c r="I155" s="35">
        <v>17600000</v>
      </c>
      <c r="J155" s="35">
        <v>6526667</v>
      </c>
      <c r="K155" s="35">
        <f t="shared" si="1"/>
        <v>11073333</v>
      </c>
    </row>
    <row r="156" spans="1:11" ht="15">
      <c r="A156" s="37">
        <v>43126</v>
      </c>
      <c r="B156" s="160">
        <v>572</v>
      </c>
      <c r="C156" s="39">
        <v>592</v>
      </c>
      <c r="D156" s="39">
        <v>593</v>
      </c>
      <c r="E156" s="22" t="s">
        <v>786</v>
      </c>
      <c r="F156" s="40"/>
      <c r="G156" s="41" t="s">
        <v>722</v>
      </c>
      <c r="H156" s="42"/>
      <c r="I156" s="35">
        <v>39992000</v>
      </c>
      <c r="J156" s="35">
        <v>14997000</v>
      </c>
      <c r="K156" s="35">
        <f t="shared" si="1"/>
        <v>24995000</v>
      </c>
    </row>
    <row r="157" spans="1:11" ht="15">
      <c r="A157" s="37">
        <v>43126</v>
      </c>
      <c r="B157" s="160">
        <v>526</v>
      </c>
      <c r="C157" s="39">
        <v>551</v>
      </c>
      <c r="D157" s="39">
        <v>594</v>
      </c>
      <c r="E157" s="22" t="s">
        <v>539</v>
      </c>
      <c r="F157" s="40"/>
      <c r="G157" s="41" t="s">
        <v>723</v>
      </c>
      <c r="H157" s="42"/>
      <c r="I157" s="35">
        <v>17600000</v>
      </c>
      <c r="J157" s="35">
        <v>4400000</v>
      </c>
      <c r="K157" s="35">
        <f t="shared" si="1"/>
        <v>13200000</v>
      </c>
    </row>
    <row r="158" spans="1:11" ht="15">
      <c r="A158" s="37">
        <v>43126</v>
      </c>
      <c r="B158" s="160">
        <v>574</v>
      </c>
      <c r="C158" s="39">
        <v>588</v>
      </c>
      <c r="D158" s="39">
        <v>595</v>
      </c>
      <c r="E158" s="22" t="s">
        <v>786</v>
      </c>
      <c r="F158" s="40"/>
      <c r="G158" s="41" t="s">
        <v>724</v>
      </c>
      <c r="H158" s="42"/>
      <c r="I158" s="35">
        <v>39992000</v>
      </c>
      <c r="J158" s="35">
        <v>14830367</v>
      </c>
      <c r="K158" s="35">
        <f t="shared" si="1"/>
        <v>25161633</v>
      </c>
    </row>
    <row r="159" spans="1:11" ht="15">
      <c r="A159" s="37">
        <v>43126</v>
      </c>
      <c r="B159" s="160">
        <v>536</v>
      </c>
      <c r="C159" s="39">
        <v>571</v>
      </c>
      <c r="D159" s="39">
        <v>596</v>
      </c>
      <c r="E159" s="22" t="s">
        <v>777</v>
      </c>
      <c r="F159" s="40"/>
      <c r="G159" s="41" t="s">
        <v>725</v>
      </c>
      <c r="H159" s="42"/>
      <c r="I159" s="35">
        <v>28000000</v>
      </c>
      <c r="J159" s="35">
        <v>10616667</v>
      </c>
      <c r="K159" s="35">
        <f t="shared" si="1"/>
        <v>17383333</v>
      </c>
    </row>
    <row r="160" spans="1:11" ht="15">
      <c r="A160" s="37">
        <v>43126</v>
      </c>
      <c r="B160" s="160">
        <v>499</v>
      </c>
      <c r="C160" s="39">
        <v>534</v>
      </c>
      <c r="D160" s="39">
        <v>598</v>
      </c>
      <c r="E160" s="22" t="s">
        <v>787</v>
      </c>
      <c r="F160" s="40"/>
      <c r="G160" s="41" t="s">
        <v>726</v>
      </c>
      <c r="H160" s="42"/>
      <c r="I160" s="35">
        <v>48000000</v>
      </c>
      <c r="J160" s="35">
        <v>18200000</v>
      </c>
      <c r="K160" s="35">
        <f t="shared" si="1"/>
        <v>29800000</v>
      </c>
    </row>
    <row r="161" spans="1:11" ht="15">
      <c r="A161" s="37">
        <v>43126</v>
      </c>
      <c r="B161" s="160">
        <v>585</v>
      </c>
      <c r="C161" s="39">
        <v>584</v>
      </c>
      <c r="D161" s="39">
        <v>599</v>
      </c>
      <c r="E161" s="22" t="s">
        <v>788</v>
      </c>
      <c r="F161" s="40"/>
      <c r="G161" s="41" t="s">
        <v>727</v>
      </c>
      <c r="H161" s="42"/>
      <c r="I161" s="35">
        <v>17600000</v>
      </c>
      <c r="J161" s="35">
        <v>6746667</v>
      </c>
      <c r="K161" s="35">
        <f t="shared" si="1"/>
        <v>10853333</v>
      </c>
    </row>
    <row r="162" spans="1:11" ht="15">
      <c r="A162" s="37">
        <v>43126</v>
      </c>
      <c r="B162" s="160">
        <v>470</v>
      </c>
      <c r="C162" s="39">
        <v>487</v>
      </c>
      <c r="D162" s="39">
        <v>602</v>
      </c>
      <c r="E162" s="22" t="s">
        <v>789</v>
      </c>
      <c r="F162" s="40"/>
      <c r="G162" s="41" t="s">
        <v>728</v>
      </c>
      <c r="H162" s="42"/>
      <c r="I162" s="35">
        <v>31256000</v>
      </c>
      <c r="J162" s="35">
        <v>11721000</v>
      </c>
      <c r="K162" s="35">
        <f t="shared" si="1"/>
        <v>19535000</v>
      </c>
    </row>
    <row r="163" spans="1:11" ht="15">
      <c r="A163" s="37">
        <v>43126</v>
      </c>
      <c r="B163" s="160">
        <v>604</v>
      </c>
      <c r="C163" s="39">
        <v>644</v>
      </c>
      <c r="D163" s="39">
        <v>607</v>
      </c>
      <c r="E163" s="22" t="s">
        <v>790</v>
      </c>
      <c r="F163" s="40"/>
      <c r="G163" s="41" t="s">
        <v>729</v>
      </c>
      <c r="H163" s="42"/>
      <c r="I163" s="35">
        <v>60000000</v>
      </c>
      <c r="J163" s="35">
        <v>15250000</v>
      </c>
      <c r="K163" s="35">
        <f t="shared" si="1"/>
        <v>44750000</v>
      </c>
    </row>
    <row r="164" spans="1:11" ht="15">
      <c r="A164" s="37">
        <v>43126</v>
      </c>
      <c r="B164" s="160">
        <v>518</v>
      </c>
      <c r="C164" s="39">
        <v>532</v>
      </c>
      <c r="D164" s="39">
        <v>616</v>
      </c>
      <c r="E164" s="22" t="s">
        <v>791</v>
      </c>
      <c r="F164" s="40"/>
      <c r="G164" s="41" t="s">
        <v>730</v>
      </c>
      <c r="H164" s="42"/>
      <c r="I164" s="35">
        <v>39992000</v>
      </c>
      <c r="J164" s="35">
        <v>15163633</v>
      </c>
      <c r="K164" s="35">
        <f t="shared" si="1"/>
        <v>24828367</v>
      </c>
    </row>
    <row r="165" spans="1:11" ht="15">
      <c r="A165" s="37">
        <v>43126</v>
      </c>
      <c r="B165" s="160">
        <v>571</v>
      </c>
      <c r="C165" s="39">
        <v>594</v>
      </c>
      <c r="D165" s="39">
        <v>621</v>
      </c>
      <c r="E165" s="22" t="s">
        <v>786</v>
      </c>
      <c r="F165" s="40"/>
      <c r="G165" s="41" t="s">
        <v>731</v>
      </c>
      <c r="H165" s="42"/>
      <c r="I165" s="35">
        <v>39992000</v>
      </c>
      <c r="J165" s="35">
        <v>15163633</v>
      </c>
      <c r="K165" s="35">
        <f t="shared" si="1"/>
        <v>24828367</v>
      </c>
    </row>
    <row r="166" spans="1:11" ht="15">
      <c r="A166" s="37">
        <v>43126</v>
      </c>
      <c r="B166" s="160">
        <v>570</v>
      </c>
      <c r="C166" s="39">
        <v>596</v>
      </c>
      <c r="D166" s="39">
        <v>622</v>
      </c>
      <c r="E166" s="22" t="s">
        <v>786</v>
      </c>
      <c r="F166" s="40"/>
      <c r="G166" s="41" t="s">
        <v>732</v>
      </c>
      <c r="H166" s="42"/>
      <c r="I166" s="35">
        <v>39992000</v>
      </c>
      <c r="J166" s="35">
        <v>14997000</v>
      </c>
      <c r="K166" s="35">
        <f t="shared" si="1"/>
        <v>24995000</v>
      </c>
    </row>
    <row r="167" spans="1:11" ht="15">
      <c r="A167" s="37">
        <v>43126</v>
      </c>
      <c r="B167" s="160">
        <v>635</v>
      </c>
      <c r="C167" s="39">
        <v>677</v>
      </c>
      <c r="D167" s="39">
        <v>636</v>
      </c>
      <c r="E167" s="22" t="s">
        <v>792</v>
      </c>
      <c r="F167" s="40"/>
      <c r="G167" s="41" t="s">
        <v>733</v>
      </c>
      <c r="H167" s="42"/>
      <c r="I167" s="35">
        <v>36000000</v>
      </c>
      <c r="J167" s="35">
        <v>13650000</v>
      </c>
      <c r="K167" s="35">
        <f t="shared" si="1"/>
        <v>22350000</v>
      </c>
    </row>
    <row r="168" spans="1:11" ht="15">
      <c r="A168" s="37">
        <v>43126</v>
      </c>
      <c r="B168" s="160">
        <v>559</v>
      </c>
      <c r="C168" s="39">
        <v>541</v>
      </c>
      <c r="D168" s="39">
        <v>645</v>
      </c>
      <c r="E168" s="22" t="s">
        <v>793</v>
      </c>
      <c r="F168" s="40"/>
      <c r="G168" s="41" t="s">
        <v>734</v>
      </c>
      <c r="H168" s="42"/>
      <c r="I168" s="35">
        <v>58720000</v>
      </c>
      <c r="J168" s="35">
        <v>44529333</v>
      </c>
      <c r="K168" s="35">
        <f t="shared" si="1"/>
        <v>14190667</v>
      </c>
    </row>
    <row r="169" spans="1:11" ht="15">
      <c r="A169" s="37">
        <v>43126</v>
      </c>
      <c r="B169" s="160">
        <v>522</v>
      </c>
      <c r="C169" s="39">
        <v>547</v>
      </c>
      <c r="D169" s="39">
        <v>647</v>
      </c>
      <c r="E169" s="22" t="s">
        <v>519</v>
      </c>
      <c r="F169" s="40"/>
      <c r="G169" s="41" t="s">
        <v>735</v>
      </c>
      <c r="H169" s="42"/>
      <c r="I169" s="35">
        <v>32000000</v>
      </c>
      <c r="J169" s="35">
        <v>12000000</v>
      </c>
      <c r="K169" s="35">
        <f t="shared" si="1"/>
        <v>20000000</v>
      </c>
    </row>
    <row r="170" spans="1:11" ht="15">
      <c r="A170" s="37">
        <v>43126</v>
      </c>
      <c r="B170" s="160">
        <v>569</v>
      </c>
      <c r="C170" s="39">
        <v>603</v>
      </c>
      <c r="D170" s="39">
        <v>649</v>
      </c>
      <c r="E170" s="22" t="s">
        <v>786</v>
      </c>
      <c r="F170" s="40"/>
      <c r="G170" s="41" t="s">
        <v>736</v>
      </c>
      <c r="H170" s="42"/>
      <c r="I170" s="35">
        <v>39992000</v>
      </c>
      <c r="J170" s="35">
        <v>14997000</v>
      </c>
      <c r="K170" s="35">
        <f t="shared" si="1"/>
        <v>24995000</v>
      </c>
    </row>
    <row r="171" spans="1:11" ht="15">
      <c r="A171" s="37">
        <v>43126</v>
      </c>
      <c r="B171" s="160">
        <v>642</v>
      </c>
      <c r="C171" s="39">
        <v>676</v>
      </c>
      <c r="D171" s="39">
        <v>650</v>
      </c>
      <c r="E171" s="22" t="s">
        <v>794</v>
      </c>
      <c r="F171" s="40"/>
      <c r="G171" s="41" t="s">
        <v>737</v>
      </c>
      <c r="H171" s="42"/>
      <c r="I171" s="35">
        <v>17600000</v>
      </c>
      <c r="J171" s="35">
        <v>6746667</v>
      </c>
      <c r="K171" s="35">
        <f t="shared" si="1"/>
        <v>10853333</v>
      </c>
    </row>
    <row r="172" spans="1:11" ht="15">
      <c r="A172" s="37">
        <v>43126</v>
      </c>
      <c r="B172" s="160">
        <v>495</v>
      </c>
      <c r="C172" s="39">
        <v>512</v>
      </c>
      <c r="D172" s="39">
        <v>652</v>
      </c>
      <c r="E172" s="22" t="s">
        <v>795</v>
      </c>
      <c r="F172" s="40"/>
      <c r="G172" s="41" t="s">
        <v>738</v>
      </c>
      <c r="H172" s="42"/>
      <c r="I172" s="35">
        <v>39992000</v>
      </c>
      <c r="J172" s="35">
        <v>14330467</v>
      </c>
      <c r="K172" s="35">
        <f t="shared" si="1"/>
        <v>25661533</v>
      </c>
    </row>
    <row r="173" spans="1:11" ht="15">
      <c r="A173" s="37">
        <v>43126</v>
      </c>
      <c r="B173" s="160">
        <v>525</v>
      </c>
      <c r="C173" s="39">
        <v>554</v>
      </c>
      <c r="D173" s="39">
        <v>655</v>
      </c>
      <c r="E173" s="22" t="s">
        <v>539</v>
      </c>
      <c r="F173" s="40"/>
      <c r="G173" s="41" t="s">
        <v>739</v>
      </c>
      <c r="H173" s="42"/>
      <c r="I173" s="35">
        <v>17600000</v>
      </c>
      <c r="J173" s="35">
        <v>4473333</v>
      </c>
      <c r="K173" s="35">
        <f t="shared" si="1"/>
        <v>13126667</v>
      </c>
    </row>
    <row r="174" spans="1:11" ht="15">
      <c r="A174" s="37">
        <v>43126</v>
      </c>
      <c r="B174" s="160">
        <v>573</v>
      </c>
      <c r="C174" s="39">
        <v>590</v>
      </c>
      <c r="D174" s="39">
        <v>657</v>
      </c>
      <c r="E174" s="22" t="s">
        <v>786</v>
      </c>
      <c r="F174" s="40"/>
      <c r="G174" s="41" t="s">
        <v>740</v>
      </c>
      <c r="H174" s="42"/>
      <c r="I174" s="35">
        <v>39992000</v>
      </c>
      <c r="J174" s="35">
        <v>14997000</v>
      </c>
      <c r="K174" s="35">
        <f t="shared" si="1"/>
        <v>24995000</v>
      </c>
    </row>
    <row r="175" spans="1:11" ht="15">
      <c r="A175" s="37">
        <v>43126</v>
      </c>
      <c r="B175" s="160">
        <v>649</v>
      </c>
      <c r="C175" s="39">
        <v>678</v>
      </c>
      <c r="D175" s="39">
        <v>659</v>
      </c>
      <c r="E175" s="22" t="s">
        <v>796</v>
      </c>
      <c r="F175" s="40"/>
      <c r="G175" s="41" t="s">
        <v>741</v>
      </c>
      <c r="H175" s="42"/>
      <c r="I175" s="35">
        <v>24075000</v>
      </c>
      <c r="J175" s="35">
        <v>14605500</v>
      </c>
      <c r="K175" s="35">
        <f t="shared" si="1"/>
        <v>9469500</v>
      </c>
    </row>
    <row r="176" spans="1:11" ht="15">
      <c r="A176" s="37">
        <v>43126</v>
      </c>
      <c r="B176" s="160">
        <v>638</v>
      </c>
      <c r="C176" s="39">
        <v>679</v>
      </c>
      <c r="D176" s="39">
        <v>662</v>
      </c>
      <c r="E176" s="22" t="s">
        <v>539</v>
      </c>
      <c r="F176" s="40"/>
      <c r="G176" s="41" t="s">
        <v>742</v>
      </c>
      <c r="H176" s="42"/>
      <c r="I176" s="35">
        <v>18120000</v>
      </c>
      <c r="J176" s="35">
        <v>6795000</v>
      </c>
      <c r="K176" s="35">
        <f t="shared" si="1"/>
        <v>11325000</v>
      </c>
    </row>
    <row r="177" spans="1:11" ht="15">
      <c r="A177" s="37">
        <v>43132</v>
      </c>
      <c r="B177" s="160" t="s">
        <v>1270</v>
      </c>
      <c r="C177" s="39">
        <v>239</v>
      </c>
      <c r="D177" s="39">
        <v>682</v>
      </c>
      <c r="E177" s="22" t="s">
        <v>1272</v>
      </c>
      <c r="F177" s="40"/>
      <c r="G177" s="41" t="s">
        <v>124</v>
      </c>
      <c r="H177" s="42"/>
      <c r="I177" s="35">
        <v>211310</v>
      </c>
      <c r="J177" s="35">
        <v>211310</v>
      </c>
      <c r="K177" s="35">
        <f t="shared" si="1"/>
        <v>0</v>
      </c>
    </row>
    <row r="178" spans="1:11" ht="15">
      <c r="A178" s="37">
        <v>43136</v>
      </c>
      <c r="B178" s="160" t="s">
        <v>1271</v>
      </c>
      <c r="C178" s="39">
        <v>239</v>
      </c>
      <c r="D178" s="39">
        <v>684</v>
      </c>
      <c r="E178" s="22" t="s">
        <v>1273</v>
      </c>
      <c r="F178" s="40"/>
      <c r="G178" s="41" t="s">
        <v>124</v>
      </c>
      <c r="H178" s="42"/>
      <c r="I178" s="35">
        <v>273050</v>
      </c>
      <c r="J178" s="35">
        <v>273050</v>
      </c>
      <c r="K178" s="35">
        <f t="shared" si="1"/>
        <v>0</v>
      </c>
    </row>
    <row r="179" spans="1:11" ht="15">
      <c r="A179" s="37">
        <v>43145</v>
      </c>
      <c r="B179" s="38" t="s">
        <v>114</v>
      </c>
      <c r="C179" s="39">
        <v>711</v>
      </c>
      <c r="D179" s="39">
        <v>696</v>
      </c>
      <c r="E179" s="22" t="s">
        <v>1282</v>
      </c>
      <c r="F179" s="40"/>
      <c r="G179" s="41" t="s">
        <v>148</v>
      </c>
      <c r="H179" s="42"/>
      <c r="I179" s="35">
        <v>5198000</v>
      </c>
      <c r="J179" s="35">
        <v>0</v>
      </c>
      <c r="K179" s="35">
        <f t="shared" si="1"/>
        <v>5198000</v>
      </c>
    </row>
    <row r="180" spans="1:11" ht="15">
      <c r="A180" s="37">
        <v>43150</v>
      </c>
      <c r="B180" s="38" t="s">
        <v>1285</v>
      </c>
      <c r="C180" s="39">
        <v>239</v>
      </c>
      <c r="D180" s="39">
        <v>720</v>
      </c>
      <c r="E180" s="22" t="s">
        <v>1286</v>
      </c>
      <c r="F180" s="40"/>
      <c r="G180" s="41" t="s">
        <v>124</v>
      </c>
      <c r="H180" s="42"/>
      <c r="I180" s="35">
        <v>26280</v>
      </c>
      <c r="J180" s="35">
        <v>26280</v>
      </c>
      <c r="K180" s="35">
        <f t="shared" si="1"/>
        <v>0</v>
      </c>
    </row>
    <row r="181" spans="1:11" ht="15">
      <c r="A181" s="37">
        <v>43159</v>
      </c>
      <c r="B181" s="163" t="s">
        <v>1289</v>
      </c>
      <c r="C181" s="39">
        <v>713</v>
      </c>
      <c r="D181" s="39">
        <v>736</v>
      </c>
      <c r="E181" s="22" t="s">
        <v>1290</v>
      </c>
      <c r="F181" s="40"/>
      <c r="G181" s="41" t="s">
        <v>1291</v>
      </c>
      <c r="H181" s="42"/>
      <c r="I181" s="35">
        <v>1503787594</v>
      </c>
      <c r="J181" s="35">
        <v>1503787594</v>
      </c>
      <c r="K181" s="35">
        <f t="shared" si="1"/>
        <v>0</v>
      </c>
    </row>
    <row r="182" spans="1:11" ht="15">
      <c r="A182" s="37">
        <v>43160</v>
      </c>
      <c r="B182" s="163" t="s">
        <v>1292</v>
      </c>
      <c r="C182" s="39">
        <v>239</v>
      </c>
      <c r="D182" s="39">
        <v>737</v>
      </c>
      <c r="E182" s="22" t="s">
        <v>1295</v>
      </c>
      <c r="F182" s="40"/>
      <c r="G182" s="41" t="s">
        <v>124</v>
      </c>
      <c r="H182" s="42"/>
      <c r="I182" s="35">
        <v>153380</v>
      </c>
      <c r="J182" s="35">
        <v>153380</v>
      </c>
      <c r="K182" s="35">
        <f t="shared" si="1"/>
        <v>0</v>
      </c>
    </row>
    <row r="183" spans="1:11" ht="15">
      <c r="A183" s="37">
        <v>43164</v>
      </c>
      <c r="B183" s="163" t="s">
        <v>1293</v>
      </c>
      <c r="C183" s="39">
        <v>239</v>
      </c>
      <c r="D183" s="39">
        <v>745</v>
      </c>
      <c r="E183" s="22" t="s">
        <v>1296</v>
      </c>
      <c r="F183" s="40"/>
      <c r="G183" s="41" t="s">
        <v>125</v>
      </c>
      <c r="H183" s="42"/>
      <c r="I183" s="35">
        <v>100910</v>
      </c>
      <c r="J183" s="35">
        <v>100910</v>
      </c>
      <c r="K183" s="35">
        <f t="shared" si="1"/>
        <v>0</v>
      </c>
    </row>
    <row r="184" spans="1:11" ht="15">
      <c r="A184" s="37">
        <v>43164</v>
      </c>
      <c r="B184" s="163" t="s">
        <v>1294</v>
      </c>
      <c r="C184" s="39">
        <v>239</v>
      </c>
      <c r="D184" s="39">
        <v>746</v>
      </c>
      <c r="E184" s="22" t="s">
        <v>1297</v>
      </c>
      <c r="F184" s="40"/>
      <c r="G184" s="41" t="s">
        <v>124</v>
      </c>
      <c r="H184" s="42"/>
      <c r="I184" s="35">
        <v>272330</v>
      </c>
      <c r="J184" s="35">
        <v>272330</v>
      </c>
      <c r="K184" s="35">
        <f t="shared" si="1"/>
        <v>0</v>
      </c>
    </row>
    <row r="185" spans="1:11" ht="15">
      <c r="A185" s="37">
        <v>43174</v>
      </c>
      <c r="B185" s="163" t="s">
        <v>1300</v>
      </c>
      <c r="C185" s="39">
        <v>239</v>
      </c>
      <c r="D185" s="39">
        <v>755</v>
      </c>
      <c r="E185" s="22" t="s">
        <v>1301</v>
      </c>
      <c r="F185" s="40"/>
      <c r="G185" s="167" t="s">
        <v>125</v>
      </c>
      <c r="H185" s="42"/>
      <c r="I185" s="35">
        <v>264409</v>
      </c>
      <c r="J185" s="35">
        <v>264409</v>
      </c>
      <c r="K185" s="35">
        <f t="shared" si="1"/>
        <v>0</v>
      </c>
    </row>
    <row r="186" spans="1:11" ht="15">
      <c r="A186" s="37">
        <v>43175</v>
      </c>
      <c r="B186" s="163" t="s">
        <v>1307</v>
      </c>
      <c r="C186" s="39">
        <v>239</v>
      </c>
      <c r="D186" s="39">
        <v>761</v>
      </c>
      <c r="E186" s="22" t="s">
        <v>1308</v>
      </c>
      <c r="F186" s="40"/>
      <c r="G186" s="168" t="s">
        <v>125</v>
      </c>
      <c r="H186" s="42"/>
      <c r="I186" s="35">
        <v>208488</v>
      </c>
      <c r="J186" s="35">
        <v>208488</v>
      </c>
      <c r="K186" s="35">
        <f t="shared" si="1"/>
        <v>0</v>
      </c>
    </row>
    <row r="187" spans="1:11" ht="15">
      <c r="A187" s="37">
        <v>43175</v>
      </c>
      <c r="B187" s="163" t="s">
        <v>1306</v>
      </c>
      <c r="C187" s="39">
        <v>239</v>
      </c>
      <c r="D187" s="39">
        <v>763</v>
      </c>
      <c r="E187" s="22" t="s">
        <v>1309</v>
      </c>
      <c r="F187" s="40"/>
      <c r="G187" s="168" t="s">
        <v>124</v>
      </c>
      <c r="H187" s="42"/>
      <c r="I187" s="35">
        <v>17800</v>
      </c>
      <c r="J187" s="35">
        <v>17800</v>
      </c>
      <c r="K187" s="35">
        <f t="shared" si="1"/>
        <v>0</v>
      </c>
    </row>
    <row r="188" spans="1:11" ht="15">
      <c r="A188" s="37">
        <v>43186</v>
      </c>
      <c r="B188" s="163" t="s">
        <v>1315</v>
      </c>
      <c r="C188" s="39">
        <v>754</v>
      </c>
      <c r="D188" s="39">
        <v>773</v>
      </c>
      <c r="E188" s="22" t="s">
        <v>1316</v>
      </c>
      <c r="F188" s="40"/>
      <c r="G188" s="170" t="s">
        <v>841</v>
      </c>
      <c r="H188" s="42"/>
      <c r="I188" s="35">
        <v>24224000</v>
      </c>
      <c r="J188" s="35">
        <v>0</v>
      </c>
      <c r="K188" s="35">
        <f t="shared" si="1"/>
        <v>24224000</v>
      </c>
    </row>
    <row r="189" spans="1:11" ht="15">
      <c r="A189" s="37">
        <v>43186</v>
      </c>
      <c r="B189" s="163" t="s">
        <v>1314</v>
      </c>
      <c r="C189" s="39">
        <v>753</v>
      </c>
      <c r="D189" s="39">
        <v>774</v>
      </c>
      <c r="E189" s="22" t="s">
        <v>1317</v>
      </c>
      <c r="F189" s="40"/>
      <c r="G189" s="169" t="s">
        <v>668</v>
      </c>
      <c r="H189" s="42"/>
      <c r="I189" s="35">
        <v>23118327</v>
      </c>
      <c r="J189" s="35">
        <v>0</v>
      </c>
      <c r="K189" s="35">
        <f t="shared" si="1"/>
        <v>23118327</v>
      </c>
    </row>
    <row r="190" spans="1:11" ht="15">
      <c r="A190" s="37">
        <v>43194</v>
      </c>
      <c r="B190" s="163" t="s">
        <v>1320</v>
      </c>
      <c r="C190" s="39">
        <v>239</v>
      </c>
      <c r="D190" s="39">
        <v>776</v>
      </c>
      <c r="E190" s="22" t="s">
        <v>1323</v>
      </c>
      <c r="F190" s="40"/>
      <c r="G190" s="171" t="s">
        <v>124</v>
      </c>
      <c r="H190" s="42"/>
      <c r="I190" s="35">
        <v>137170</v>
      </c>
      <c r="J190" s="35">
        <v>137170</v>
      </c>
      <c r="K190" s="35">
        <f t="shared" si="1"/>
        <v>0</v>
      </c>
    </row>
    <row r="191" spans="1:11" ht="15">
      <c r="A191" s="37">
        <v>43194</v>
      </c>
      <c r="B191" s="163" t="s">
        <v>1322</v>
      </c>
      <c r="C191" s="39">
        <v>759</v>
      </c>
      <c r="D191" s="39">
        <v>777</v>
      </c>
      <c r="E191" s="22" t="s">
        <v>1324</v>
      </c>
      <c r="F191" s="40"/>
      <c r="G191" s="171" t="s">
        <v>1326</v>
      </c>
      <c r="H191" s="42"/>
      <c r="I191" s="35">
        <v>113797745</v>
      </c>
      <c r="J191" s="35">
        <v>0</v>
      </c>
      <c r="K191" s="35">
        <f t="shared" si="1"/>
        <v>113797745</v>
      </c>
    </row>
    <row r="192" spans="1:11" ht="15">
      <c r="A192" s="37">
        <v>43194</v>
      </c>
      <c r="B192" s="163" t="s">
        <v>1321</v>
      </c>
      <c r="C192" s="39">
        <v>239</v>
      </c>
      <c r="D192" s="39">
        <v>779</v>
      </c>
      <c r="E192" s="22" t="s">
        <v>1325</v>
      </c>
      <c r="F192" s="40"/>
      <c r="G192" s="171" t="s">
        <v>124</v>
      </c>
      <c r="H192" s="42"/>
      <c r="I192" s="35">
        <v>321730</v>
      </c>
      <c r="J192" s="35">
        <v>321730</v>
      </c>
      <c r="K192" s="35">
        <f t="shared" si="1"/>
        <v>0</v>
      </c>
    </row>
    <row r="193" spans="1:11" ht="15">
      <c r="A193" s="37">
        <v>43207</v>
      </c>
      <c r="B193" s="163" t="s">
        <v>1329</v>
      </c>
      <c r="C193" s="39">
        <v>239</v>
      </c>
      <c r="D193" s="39">
        <v>797</v>
      </c>
      <c r="E193" s="22" t="s">
        <v>1330</v>
      </c>
      <c r="F193" s="40"/>
      <c r="G193" s="172" t="s">
        <v>124</v>
      </c>
      <c r="H193" s="42"/>
      <c r="I193" s="35">
        <v>28700</v>
      </c>
      <c r="J193" s="35">
        <v>28700</v>
      </c>
      <c r="K193" s="35">
        <f t="shared" si="1"/>
        <v>0</v>
      </c>
    </row>
    <row r="194" spans="1:11" ht="15">
      <c r="A194" s="37">
        <v>43220</v>
      </c>
      <c r="B194" s="163" t="s">
        <v>1337</v>
      </c>
      <c r="C194" s="39">
        <v>742</v>
      </c>
      <c r="D194" s="39">
        <v>810</v>
      </c>
      <c r="E194" s="22" t="s">
        <v>1302</v>
      </c>
      <c r="F194" s="40"/>
      <c r="G194" s="173" t="s">
        <v>1338</v>
      </c>
      <c r="H194" s="42"/>
      <c r="I194" s="35">
        <v>205293382</v>
      </c>
      <c r="J194" s="35">
        <v>0</v>
      </c>
      <c r="K194" s="35">
        <f t="shared" si="1"/>
        <v>205293382</v>
      </c>
    </row>
    <row r="195" spans="1:11" ht="15">
      <c r="A195" s="37">
        <v>43223</v>
      </c>
      <c r="B195" s="176">
        <v>5077166314</v>
      </c>
      <c r="C195" s="39">
        <v>239</v>
      </c>
      <c r="D195" s="39">
        <v>815</v>
      </c>
      <c r="E195" s="22" t="s">
        <v>1340</v>
      </c>
      <c r="F195" s="40"/>
      <c r="G195" s="174" t="s">
        <v>124</v>
      </c>
      <c r="H195" s="42"/>
      <c r="I195" s="35">
        <v>232050</v>
      </c>
      <c r="J195" s="35">
        <v>232050</v>
      </c>
      <c r="K195" s="35">
        <f t="shared" si="1"/>
        <v>0</v>
      </c>
    </row>
    <row r="196" spans="1:11" ht="15">
      <c r="A196" s="37">
        <v>43227</v>
      </c>
      <c r="B196" s="176">
        <v>5080489563</v>
      </c>
      <c r="C196" s="39">
        <v>239</v>
      </c>
      <c r="D196" s="39">
        <v>818</v>
      </c>
      <c r="E196" s="22" t="s">
        <v>1341</v>
      </c>
      <c r="F196" s="40"/>
      <c r="G196" s="174" t="s">
        <v>124</v>
      </c>
      <c r="H196" s="42"/>
      <c r="I196" s="35">
        <v>322430</v>
      </c>
      <c r="J196" s="35">
        <v>322430</v>
      </c>
      <c r="K196" s="35">
        <f>+I196-J196</f>
        <v>0</v>
      </c>
    </row>
    <row r="197" spans="1:11" ht="15">
      <c r="A197" s="37">
        <v>43237</v>
      </c>
      <c r="B197" s="176">
        <v>2805167171</v>
      </c>
      <c r="C197" s="39">
        <v>239</v>
      </c>
      <c r="D197" s="39">
        <v>828</v>
      </c>
      <c r="E197" s="22" t="s">
        <v>1357</v>
      </c>
      <c r="F197" s="40"/>
      <c r="G197" s="177" t="s">
        <v>125</v>
      </c>
      <c r="H197" s="42"/>
      <c r="I197" s="35">
        <v>626500</v>
      </c>
      <c r="J197" s="35">
        <v>626500</v>
      </c>
      <c r="K197" s="35">
        <f>+I197-J197</f>
        <v>0</v>
      </c>
    </row>
    <row r="198" spans="1:11" ht="15">
      <c r="A198" s="37">
        <v>43237</v>
      </c>
      <c r="B198" s="176">
        <v>5090654293</v>
      </c>
      <c r="C198" s="39">
        <v>239</v>
      </c>
      <c r="D198" s="39">
        <v>829</v>
      </c>
      <c r="E198" s="22" t="s">
        <v>1358</v>
      </c>
      <c r="F198" s="40"/>
      <c r="G198" s="177" t="s">
        <v>124</v>
      </c>
      <c r="H198" s="42"/>
      <c r="I198" s="35">
        <v>28230</v>
      </c>
      <c r="J198" s="35">
        <v>28230</v>
      </c>
      <c r="K198" s="35">
        <f>+I198-J198</f>
        <v>0</v>
      </c>
    </row>
    <row r="199" spans="1:11" ht="15">
      <c r="A199" s="37">
        <v>43249</v>
      </c>
      <c r="B199" s="176">
        <v>4304660171</v>
      </c>
      <c r="C199" s="39">
        <v>239</v>
      </c>
      <c r="D199" s="39">
        <v>840</v>
      </c>
      <c r="E199" s="22" t="s">
        <v>1364</v>
      </c>
      <c r="F199" s="40"/>
      <c r="G199" s="178" t="s">
        <v>125</v>
      </c>
      <c r="H199" s="42"/>
      <c r="I199" s="35">
        <v>333780</v>
      </c>
      <c r="J199" s="35">
        <v>0</v>
      </c>
      <c r="K199" s="35">
        <f>+I199-J199</f>
        <v>333780</v>
      </c>
    </row>
    <row r="200" spans="1:11" ht="15">
      <c r="A200" s="37">
        <v>43249</v>
      </c>
      <c r="B200" s="176">
        <v>3008151351</v>
      </c>
      <c r="C200" s="39">
        <v>239</v>
      </c>
      <c r="D200" s="39">
        <v>841</v>
      </c>
      <c r="E200" s="22" t="s">
        <v>1363</v>
      </c>
      <c r="F200" s="40"/>
      <c r="G200" s="178" t="s">
        <v>125</v>
      </c>
      <c r="H200" s="42"/>
      <c r="I200" s="35">
        <v>50094</v>
      </c>
      <c r="J200" s="35">
        <v>0</v>
      </c>
      <c r="K200" s="35">
        <f>+I200-J200</f>
        <v>50094</v>
      </c>
    </row>
    <row r="201" spans="1:11" ht="15">
      <c r="A201" s="37"/>
      <c r="B201" s="38"/>
      <c r="C201" s="39"/>
      <c r="D201" s="39"/>
      <c r="E201" s="22"/>
      <c r="F201" s="40"/>
      <c r="G201" s="41" t="s">
        <v>743</v>
      </c>
      <c r="H201" s="42"/>
      <c r="I201" s="35"/>
      <c r="J201" s="35"/>
      <c r="K201" s="35"/>
    </row>
    <row r="202" spans="1:11" ht="15">
      <c r="A202" s="25"/>
      <c r="B202" s="26"/>
      <c r="C202" s="26"/>
      <c r="D202" s="26"/>
      <c r="E202" s="26"/>
      <c r="F202" s="26"/>
      <c r="G202" s="181" t="s">
        <v>22</v>
      </c>
      <c r="H202" s="182"/>
      <c r="I202" s="44">
        <f>SUM(I17:I201)</f>
        <v>7814728160</v>
      </c>
      <c r="J202" s="44">
        <f>SUM(J17:J201)</f>
        <v>3895007269</v>
      </c>
      <c r="K202" s="44">
        <f>SUM(K17:K201)</f>
        <v>3919720891</v>
      </c>
    </row>
    <row r="203" spans="1:11" ht="12.75" customHeight="1">
      <c r="A203" s="25"/>
      <c r="B203" s="26"/>
      <c r="C203" s="26"/>
      <c r="D203" s="26"/>
      <c r="E203" s="26"/>
      <c r="F203" s="26"/>
      <c r="G203" s="26"/>
      <c r="H203" s="26"/>
      <c r="I203" s="30"/>
      <c r="J203" s="53"/>
      <c r="K203" s="31"/>
    </row>
    <row r="204" spans="1:11" ht="24.75" customHeight="1">
      <c r="A204" s="150" t="s">
        <v>29</v>
      </c>
      <c r="B204" s="151" t="s">
        <v>23</v>
      </c>
      <c r="C204" s="150" t="s">
        <v>9</v>
      </c>
      <c r="D204" s="152" t="s">
        <v>0</v>
      </c>
      <c r="E204" s="150" t="s">
        <v>18</v>
      </c>
      <c r="F204" s="150" t="s">
        <v>25</v>
      </c>
      <c r="G204" s="150" t="s">
        <v>19</v>
      </c>
      <c r="H204" s="150" t="s">
        <v>30</v>
      </c>
      <c r="I204" s="150" t="s">
        <v>15</v>
      </c>
      <c r="J204" s="150" t="s">
        <v>31</v>
      </c>
      <c r="K204" s="150" t="s">
        <v>6</v>
      </c>
    </row>
    <row r="205" spans="1:11" ht="24.75" customHeight="1">
      <c r="A205" s="153">
        <v>8900000000</v>
      </c>
      <c r="B205" s="153"/>
      <c r="C205" s="153">
        <v>0</v>
      </c>
      <c r="D205" s="154">
        <f>+A205+B205-C205</f>
        <v>8900000000</v>
      </c>
      <c r="E205" s="154">
        <f>+I202</f>
        <v>7814728160</v>
      </c>
      <c r="F205" s="155">
        <f>+E205/D205</f>
        <v>0.8780593438202248</v>
      </c>
      <c r="G205" s="154">
        <f>+I13</f>
        <v>278477963</v>
      </c>
      <c r="H205" s="154">
        <f>+D205-E205-G205</f>
        <v>806793877</v>
      </c>
      <c r="I205" s="154">
        <f>+J202</f>
        <v>3895007269</v>
      </c>
      <c r="J205" s="155">
        <f>+I205/D205</f>
        <v>0.4376412661797753</v>
      </c>
      <c r="K205" s="154">
        <f>+K202</f>
        <v>3919720891</v>
      </c>
    </row>
    <row r="206" spans="1:11" ht="15">
      <c r="A206" s="156">
        <v>1</v>
      </c>
      <c r="B206" s="156">
        <v>2</v>
      </c>
      <c r="C206" s="156">
        <v>3</v>
      </c>
      <c r="D206" s="156" t="s">
        <v>5</v>
      </c>
      <c r="E206" s="156">
        <v>5</v>
      </c>
      <c r="F206" s="156" t="s">
        <v>21</v>
      </c>
      <c r="G206" s="156">
        <v>7</v>
      </c>
      <c r="H206" s="156" t="s">
        <v>12</v>
      </c>
      <c r="I206" s="156">
        <v>9</v>
      </c>
      <c r="J206" s="156" t="s">
        <v>33</v>
      </c>
      <c r="K206" s="156" t="s">
        <v>34</v>
      </c>
    </row>
    <row r="208" spans="2:9" ht="15">
      <c r="B208" s="113"/>
      <c r="I208" s="113"/>
    </row>
    <row r="211" ht="15">
      <c r="E211" s="113"/>
    </row>
  </sheetData>
  <sheetProtection/>
  <mergeCells count="15">
    <mergeCell ref="A6:A7"/>
    <mergeCell ref="B6:B7"/>
    <mergeCell ref="D6:D7"/>
    <mergeCell ref="E6:H6"/>
    <mergeCell ref="I6:I7"/>
    <mergeCell ref="J6:K7"/>
    <mergeCell ref="E7:H7"/>
    <mergeCell ref="G202:H202"/>
    <mergeCell ref="G13:H13"/>
    <mergeCell ref="A15:A16"/>
    <mergeCell ref="E15:H15"/>
    <mergeCell ref="I15:I16"/>
    <mergeCell ref="J15:J16"/>
    <mergeCell ref="E16:F16"/>
    <mergeCell ref="G16:H16"/>
  </mergeCells>
  <printOptions horizontalCentered="1"/>
  <pageMargins left="0.1968503937007874" right="0.1968503937007874" top="0.3937007874015748" bottom="0.3937007874015748" header="0" footer="0"/>
  <pageSetup horizontalDpi="300" verticalDpi="300" orientation="landscape" scale="80" r:id="rId1"/>
  <headerFooter>
    <oddHeader>&amp;R&amp;D</oddHeader>
  </headerFooter>
</worksheet>
</file>

<file path=xl/worksheets/sheet2.xml><?xml version="1.0" encoding="utf-8"?>
<worksheet xmlns="http://schemas.openxmlformats.org/spreadsheetml/2006/main" xmlns:r="http://schemas.openxmlformats.org/officeDocument/2006/relationships">
  <sheetPr>
    <tabColor theme="3" tint="0.7999799847602844"/>
  </sheetPr>
  <dimension ref="A1:L227"/>
  <sheetViews>
    <sheetView zoomScalePageLayoutView="0" workbookViewId="0" topLeftCell="A214">
      <selection activeCell="J21" sqref="J21:J215"/>
    </sheetView>
  </sheetViews>
  <sheetFormatPr defaultColWidth="11.421875" defaultRowHeight="12.75"/>
  <cols>
    <col min="1" max="4" width="14.7109375" style="3" customWidth="1"/>
    <col min="5" max="5" width="15.7109375" style="3" customWidth="1"/>
    <col min="6" max="6" width="14.7109375" style="3" customWidth="1"/>
    <col min="7" max="11" width="15.7109375" style="3" customWidth="1"/>
    <col min="12" max="16384" width="11.421875" style="3" customWidth="1"/>
  </cols>
  <sheetData>
    <row r="1" spans="1:11" ht="12.75" customHeight="1">
      <c r="A1" s="1" t="s">
        <v>32</v>
      </c>
      <c r="B1" s="1"/>
      <c r="C1" s="1"/>
      <c r="D1" s="1"/>
      <c r="E1" s="2"/>
      <c r="F1" s="1"/>
      <c r="G1" s="2"/>
      <c r="H1" s="2"/>
      <c r="I1" s="2"/>
      <c r="J1" s="2"/>
      <c r="K1" s="2"/>
    </row>
    <row r="2" spans="1:11" ht="12.75" customHeight="1">
      <c r="A2" s="2"/>
      <c r="B2" s="2"/>
      <c r="C2" s="2"/>
      <c r="D2" s="2"/>
      <c r="E2" s="2"/>
      <c r="F2" s="2"/>
      <c r="G2" s="2"/>
      <c r="H2" s="2"/>
      <c r="I2" s="2"/>
      <c r="J2" s="2"/>
      <c r="K2" s="4"/>
    </row>
    <row r="3" spans="1:11" ht="15" customHeight="1">
      <c r="A3" s="143">
        <v>1128</v>
      </c>
      <c r="B3" s="144" t="s">
        <v>42</v>
      </c>
      <c r="C3" s="145"/>
      <c r="D3" s="145"/>
      <c r="E3" s="146"/>
      <c r="F3" s="147"/>
      <c r="G3" s="147"/>
      <c r="H3" s="147"/>
      <c r="I3" s="147"/>
      <c r="J3" s="148"/>
      <c r="K3" s="148"/>
    </row>
    <row r="4" spans="1:11" ht="15" customHeight="1">
      <c r="A4" s="143" t="s">
        <v>41</v>
      </c>
      <c r="B4" s="144" t="s">
        <v>43</v>
      </c>
      <c r="C4" s="145"/>
      <c r="D4" s="145"/>
      <c r="E4" s="146"/>
      <c r="F4" s="147"/>
      <c r="G4" s="147"/>
      <c r="H4" s="147"/>
      <c r="I4" s="147"/>
      <c r="J4" s="148"/>
      <c r="K4" s="148" t="s">
        <v>1339</v>
      </c>
    </row>
    <row r="5" spans="1:11" ht="12.75" customHeight="1">
      <c r="A5" s="5"/>
      <c r="B5" s="5"/>
      <c r="C5" s="5"/>
      <c r="D5" s="5"/>
      <c r="E5" s="5"/>
      <c r="F5" s="5"/>
      <c r="G5" s="5"/>
      <c r="H5" s="5"/>
      <c r="I5" s="5"/>
      <c r="J5" s="5"/>
      <c r="K5" s="6"/>
    </row>
    <row r="6" spans="1:11" ht="15">
      <c r="A6" s="183" t="s">
        <v>7</v>
      </c>
      <c r="B6" s="188" t="s">
        <v>35</v>
      </c>
      <c r="C6" s="49"/>
      <c r="D6" s="183" t="s">
        <v>20</v>
      </c>
      <c r="E6" s="185" t="s">
        <v>19</v>
      </c>
      <c r="F6" s="186"/>
      <c r="G6" s="186"/>
      <c r="H6" s="187"/>
      <c r="I6" s="183" t="s">
        <v>10</v>
      </c>
      <c r="J6" s="190" t="s">
        <v>28</v>
      </c>
      <c r="K6" s="191"/>
    </row>
    <row r="7" spans="1:11" ht="15">
      <c r="A7" s="184"/>
      <c r="B7" s="189"/>
      <c r="C7" s="50"/>
      <c r="D7" s="184"/>
      <c r="E7" s="185" t="s">
        <v>4</v>
      </c>
      <c r="F7" s="186"/>
      <c r="G7" s="186"/>
      <c r="H7" s="187"/>
      <c r="I7" s="184"/>
      <c r="J7" s="192"/>
      <c r="K7" s="193"/>
    </row>
    <row r="8" spans="1:11" ht="15" customHeight="1">
      <c r="A8" s="33"/>
      <c r="B8" s="10"/>
      <c r="C8" s="48"/>
      <c r="D8" s="24"/>
      <c r="E8" s="128"/>
      <c r="F8" s="17"/>
      <c r="G8" s="18"/>
      <c r="H8" s="19"/>
      <c r="I8" s="35"/>
      <c r="J8" s="109"/>
      <c r="K8" s="54"/>
    </row>
    <row r="9" spans="1:11" ht="15" customHeight="1">
      <c r="A9" s="33">
        <v>43104</v>
      </c>
      <c r="B9" s="10" t="s">
        <v>74</v>
      </c>
      <c r="C9" s="48"/>
      <c r="D9" s="24">
        <v>123</v>
      </c>
      <c r="E9" s="128" t="s">
        <v>451</v>
      </c>
      <c r="F9" s="17"/>
      <c r="G9" s="18"/>
      <c r="H9" s="19"/>
      <c r="I9" s="35">
        <v>377500</v>
      </c>
      <c r="J9" s="109" t="s">
        <v>443</v>
      </c>
      <c r="K9" s="54"/>
    </row>
    <row r="10" spans="1:11" ht="15" customHeight="1">
      <c r="A10" s="33">
        <v>43126</v>
      </c>
      <c r="B10" s="10" t="s">
        <v>74</v>
      </c>
      <c r="C10" s="48"/>
      <c r="D10" s="24">
        <v>666</v>
      </c>
      <c r="E10" s="128" t="s">
        <v>899</v>
      </c>
      <c r="F10" s="17"/>
      <c r="G10" s="18"/>
      <c r="H10" s="19"/>
      <c r="I10" s="35">
        <v>16800000</v>
      </c>
      <c r="J10" s="109"/>
      <c r="K10" s="54"/>
    </row>
    <row r="11" spans="1:11" ht="15" customHeight="1">
      <c r="A11" s="33">
        <v>43126</v>
      </c>
      <c r="B11" s="10" t="s">
        <v>74</v>
      </c>
      <c r="C11" s="48"/>
      <c r="D11" s="24">
        <v>667</v>
      </c>
      <c r="E11" s="128" t="s">
        <v>899</v>
      </c>
      <c r="F11" s="17"/>
      <c r="G11" s="18"/>
      <c r="H11" s="19"/>
      <c r="I11" s="35">
        <v>16800000</v>
      </c>
      <c r="J11" s="109"/>
      <c r="K11" s="54"/>
    </row>
    <row r="12" spans="1:11" ht="15" customHeight="1">
      <c r="A12" s="33">
        <v>43126</v>
      </c>
      <c r="B12" s="10" t="s">
        <v>74</v>
      </c>
      <c r="C12" s="48"/>
      <c r="D12" s="24">
        <v>686</v>
      </c>
      <c r="E12" s="128" t="s">
        <v>905</v>
      </c>
      <c r="F12" s="17"/>
      <c r="G12" s="18"/>
      <c r="H12" s="19"/>
      <c r="I12" s="35">
        <v>36000000</v>
      </c>
      <c r="J12" s="109"/>
      <c r="K12" s="54"/>
    </row>
    <row r="13" spans="1:11" ht="15" customHeight="1">
      <c r="A13" s="33">
        <v>43126</v>
      </c>
      <c r="B13" s="10" t="s">
        <v>74</v>
      </c>
      <c r="C13" s="48"/>
      <c r="D13" s="24">
        <v>693</v>
      </c>
      <c r="E13" s="128" t="s">
        <v>935</v>
      </c>
      <c r="F13" s="17"/>
      <c r="G13" s="18"/>
      <c r="H13" s="19"/>
      <c r="I13" s="35">
        <f>16800000</f>
        <v>16800000</v>
      </c>
      <c r="J13" s="109"/>
      <c r="K13" s="54"/>
    </row>
    <row r="14" spans="1:11" ht="15" customHeight="1">
      <c r="A14" s="33">
        <v>43187</v>
      </c>
      <c r="B14" s="10" t="s">
        <v>74</v>
      </c>
      <c r="C14" s="48"/>
      <c r="D14" s="24">
        <v>755</v>
      </c>
      <c r="E14" s="128" t="s">
        <v>1319</v>
      </c>
      <c r="F14" s="17"/>
      <c r="G14" s="18"/>
      <c r="H14" s="19"/>
      <c r="I14" s="35">
        <f>1044000-140700</f>
        <v>903300</v>
      </c>
      <c r="J14" s="109" t="s">
        <v>443</v>
      </c>
      <c r="K14" s="54"/>
    </row>
    <row r="15" spans="1:11" ht="15" customHeight="1">
      <c r="A15" s="33">
        <v>43250</v>
      </c>
      <c r="B15" s="10" t="s">
        <v>74</v>
      </c>
      <c r="C15" s="48"/>
      <c r="D15" s="24">
        <v>793</v>
      </c>
      <c r="E15" s="128" t="s">
        <v>1365</v>
      </c>
      <c r="F15" s="17"/>
      <c r="G15" s="18"/>
      <c r="H15" s="19"/>
      <c r="I15" s="35">
        <v>100000000</v>
      </c>
      <c r="J15" s="109"/>
      <c r="K15" s="54"/>
    </row>
    <row r="16" spans="1:11" ht="12.75" customHeight="1">
      <c r="A16" s="15"/>
      <c r="B16" s="22"/>
      <c r="C16" s="23"/>
      <c r="D16" s="24"/>
      <c r="E16" s="10"/>
      <c r="F16" s="17"/>
      <c r="G16" s="17"/>
      <c r="H16" s="16"/>
      <c r="I16" s="35"/>
      <c r="J16" s="21"/>
      <c r="K16" s="19"/>
    </row>
    <row r="17" spans="1:11" ht="15">
      <c r="A17" s="25"/>
      <c r="B17" s="26"/>
      <c r="C17" s="26"/>
      <c r="D17" s="26"/>
      <c r="E17" s="26"/>
      <c r="F17" s="26"/>
      <c r="G17" s="181" t="s">
        <v>22</v>
      </c>
      <c r="H17" s="182"/>
      <c r="I17" s="27">
        <f>SUM(I8:I16)</f>
        <v>187680800</v>
      </c>
      <c r="J17" s="28"/>
      <c r="K17" s="29"/>
    </row>
    <row r="18" spans="1:11" ht="12.75" customHeight="1">
      <c r="A18" s="25"/>
      <c r="B18" s="26"/>
      <c r="C18" s="26"/>
      <c r="D18" s="26"/>
      <c r="E18" s="26"/>
      <c r="F18" s="26"/>
      <c r="G18" s="26"/>
      <c r="H18" s="26"/>
      <c r="I18" s="30"/>
      <c r="J18" s="30"/>
      <c r="K18" s="31"/>
    </row>
    <row r="19" spans="1:11" ht="15">
      <c r="A19" s="183" t="s">
        <v>7</v>
      </c>
      <c r="B19" s="45" t="s">
        <v>16</v>
      </c>
      <c r="C19" s="51" t="s">
        <v>26</v>
      </c>
      <c r="D19" s="32" t="s">
        <v>26</v>
      </c>
      <c r="E19" s="185" t="s">
        <v>18</v>
      </c>
      <c r="F19" s="186"/>
      <c r="G19" s="186"/>
      <c r="H19" s="187"/>
      <c r="I19" s="183" t="s">
        <v>10</v>
      </c>
      <c r="J19" s="183" t="s">
        <v>8</v>
      </c>
      <c r="K19" s="51" t="s">
        <v>1</v>
      </c>
    </row>
    <row r="20" spans="1:11" ht="15">
      <c r="A20" s="184"/>
      <c r="B20" s="52" t="s">
        <v>17</v>
      </c>
      <c r="C20" s="52" t="s">
        <v>14</v>
      </c>
      <c r="D20" s="52" t="s">
        <v>13</v>
      </c>
      <c r="E20" s="185" t="s">
        <v>4</v>
      </c>
      <c r="F20" s="187"/>
      <c r="G20" s="185" t="s">
        <v>11</v>
      </c>
      <c r="H20" s="187"/>
      <c r="I20" s="184"/>
      <c r="J20" s="184"/>
      <c r="K20" s="52" t="s">
        <v>2</v>
      </c>
    </row>
    <row r="21" spans="1:11" ht="15">
      <c r="A21" s="33">
        <v>43102</v>
      </c>
      <c r="B21" s="125" t="s">
        <v>150</v>
      </c>
      <c r="C21" s="121">
        <v>4</v>
      </c>
      <c r="D21" s="121">
        <v>1</v>
      </c>
      <c r="E21" s="123" t="s">
        <v>454</v>
      </c>
      <c r="F21" s="120"/>
      <c r="G21" s="22" t="s">
        <v>236</v>
      </c>
      <c r="H21" s="120"/>
      <c r="I21" s="35">
        <v>107400000</v>
      </c>
      <c r="J21" s="35">
        <v>35700000</v>
      </c>
      <c r="K21" s="35">
        <f>+I21-J21</f>
        <v>71700000</v>
      </c>
    </row>
    <row r="22" spans="1:11" ht="15">
      <c r="A22" s="33">
        <v>43102</v>
      </c>
      <c r="B22" s="125" t="s">
        <v>151</v>
      </c>
      <c r="C22" s="121">
        <v>10</v>
      </c>
      <c r="D22" s="121">
        <v>2</v>
      </c>
      <c r="E22" s="123" t="s">
        <v>455</v>
      </c>
      <c r="F22" s="120"/>
      <c r="G22" s="22" t="s">
        <v>237</v>
      </c>
      <c r="H22" s="120"/>
      <c r="I22" s="35">
        <v>47733333</v>
      </c>
      <c r="J22" s="35">
        <v>15866667</v>
      </c>
      <c r="K22" s="35">
        <f>+I22-J22</f>
        <v>31866666</v>
      </c>
    </row>
    <row r="23" spans="1:11" ht="15">
      <c r="A23" s="33">
        <v>43102</v>
      </c>
      <c r="B23" s="125" t="s">
        <v>152</v>
      </c>
      <c r="C23" s="121">
        <v>12</v>
      </c>
      <c r="D23" s="121">
        <v>3</v>
      </c>
      <c r="E23" s="123" t="s">
        <v>456</v>
      </c>
      <c r="F23" s="120"/>
      <c r="G23" s="22" t="s">
        <v>238</v>
      </c>
      <c r="H23" s="120"/>
      <c r="I23" s="35">
        <v>48000000</v>
      </c>
      <c r="J23" s="35">
        <v>17600000</v>
      </c>
      <c r="K23" s="35">
        <f>+I23-J23</f>
        <v>30400000</v>
      </c>
    </row>
    <row r="24" spans="1:11" ht="15">
      <c r="A24" s="33">
        <v>43102</v>
      </c>
      <c r="B24" s="125" t="s">
        <v>153</v>
      </c>
      <c r="C24" s="121">
        <v>6</v>
      </c>
      <c r="D24" s="121">
        <v>5</v>
      </c>
      <c r="E24" s="123" t="s">
        <v>455</v>
      </c>
      <c r="F24" s="120"/>
      <c r="G24" s="22" t="s">
        <v>239</v>
      </c>
      <c r="H24" s="120"/>
      <c r="I24" s="35">
        <v>47733333</v>
      </c>
      <c r="J24" s="35">
        <v>15866667</v>
      </c>
      <c r="K24" s="35">
        <f>+I24-J24</f>
        <v>31866666</v>
      </c>
    </row>
    <row r="25" spans="1:11" ht="15" customHeight="1">
      <c r="A25" s="33">
        <v>43102</v>
      </c>
      <c r="B25" s="125" t="s">
        <v>154</v>
      </c>
      <c r="C25" s="34">
        <v>7</v>
      </c>
      <c r="D25" s="34">
        <v>6</v>
      </c>
      <c r="E25" s="10" t="s">
        <v>457</v>
      </c>
      <c r="F25" s="16"/>
      <c r="G25" s="22" t="s">
        <v>240</v>
      </c>
      <c r="H25" s="16"/>
      <c r="I25" s="35">
        <v>29833333</v>
      </c>
      <c r="J25" s="35">
        <v>9833333</v>
      </c>
      <c r="K25" s="35">
        <f aca="true" t="shared" si="0" ref="K25:K55">+I25-J25</f>
        <v>20000000</v>
      </c>
    </row>
    <row r="26" spans="1:11" ht="15">
      <c r="A26" s="15">
        <v>43102</v>
      </c>
      <c r="B26" s="125" t="s">
        <v>155</v>
      </c>
      <c r="C26" s="34">
        <v>21</v>
      </c>
      <c r="D26" s="34">
        <v>7</v>
      </c>
      <c r="E26" s="10" t="s">
        <v>458</v>
      </c>
      <c r="F26" s="23"/>
      <c r="G26" s="124" t="s">
        <v>241</v>
      </c>
      <c r="H26" s="23"/>
      <c r="I26" s="35">
        <v>113366667</v>
      </c>
      <c r="J26" s="35">
        <v>37366667</v>
      </c>
      <c r="K26" s="35">
        <f t="shared" si="0"/>
        <v>76000000</v>
      </c>
    </row>
    <row r="27" spans="1:11" ht="15">
      <c r="A27" s="15">
        <v>43102</v>
      </c>
      <c r="B27" s="125" t="s">
        <v>156</v>
      </c>
      <c r="C27" s="34">
        <v>19</v>
      </c>
      <c r="D27" s="34">
        <v>8</v>
      </c>
      <c r="E27" s="10" t="s">
        <v>459</v>
      </c>
      <c r="F27" s="23"/>
      <c r="G27" s="22" t="s">
        <v>242</v>
      </c>
      <c r="H27" s="23"/>
      <c r="I27" s="35">
        <v>101433333</v>
      </c>
      <c r="J27" s="35">
        <v>33716667</v>
      </c>
      <c r="K27" s="35">
        <f t="shared" si="0"/>
        <v>67716666</v>
      </c>
    </row>
    <row r="28" spans="1:11" ht="15">
      <c r="A28" s="15">
        <v>43103</v>
      </c>
      <c r="B28" s="125" t="s">
        <v>157</v>
      </c>
      <c r="C28" s="34">
        <v>20</v>
      </c>
      <c r="D28" s="34">
        <v>10</v>
      </c>
      <c r="E28" s="10" t="s">
        <v>460</v>
      </c>
      <c r="F28" s="23"/>
      <c r="G28" s="22" t="s">
        <v>243</v>
      </c>
      <c r="H28" s="23"/>
      <c r="I28" s="35">
        <v>109786667</v>
      </c>
      <c r="J28" s="35">
        <v>35880000</v>
      </c>
      <c r="K28" s="35">
        <f t="shared" si="0"/>
        <v>73906667</v>
      </c>
    </row>
    <row r="29" spans="1:11" ht="15">
      <c r="A29" s="15">
        <v>43103</v>
      </c>
      <c r="B29" s="125" t="s">
        <v>158</v>
      </c>
      <c r="C29" s="34">
        <v>22</v>
      </c>
      <c r="D29" s="34">
        <v>11</v>
      </c>
      <c r="E29" s="10" t="s">
        <v>461</v>
      </c>
      <c r="F29" s="23"/>
      <c r="G29" s="22" t="s">
        <v>244</v>
      </c>
      <c r="H29" s="23"/>
      <c r="I29" s="35">
        <v>159750000</v>
      </c>
      <c r="J29" s="35">
        <v>52650000</v>
      </c>
      <c r="K29" s="35">
        <f t="shared" si="0"/>
        <v>107100000</v>
      </c>
    </row>
    <row r="30" spans="1:11" ht="15">
      <c r="A30" s="15">
        <v>43103</v>
      </c>
      <c r="B30" s="125" t="s">
        <v>159</v>
      </c>
      <c r="C30" s="34">
        <v>30</v>
      </c>
      <c r="D30" s="34">
        <v>14</v>
      </c>
      <c r="E30" s="10" t="s">
        <v>456</v>
      </c>
      <c r="F30" s="23"/>
      <c r="G30" s="22" t="s">
        <v>245</v>
      </c>
      <c r="H30" s="23"/>
      <c r="I30" s="35">
        <v>40800000</v>
      </c>
      <c r="J30" s="35">
        <v>20060000</v>
      </c>
      <c r="K30" s="35">
        <f t="shared" si="0"/>
        <v>20740000</v>
      </c>
    </row>
    <row r="31" spans="1:11" ht="15">
      <c r="A31" s="15">
        <v>43103</v>
      </c>
      <c r="B31" s="125" t="s">
        <v>160</v>
      </c>
      <c r="C31" s="34">
        <v>9</v>
      </c>
      <c r="D31" s="34">
        <v>15</v>
      </c>
      <c r="E31" s="10" t="s">
        <v>462</v>
      </c>
      <c r="F31" s="23"/>
      <c r="G31" s="22" t="s">
        <v>246</v>
      </c>
      <c r="H31" s="23"/>
      <c r="I31" s="35">
        <v>63250000</v>
      </c>
      <c r="J31" s="35">
        <v>21633333</v>
      </c>
      <c r="K31" s="35">
        <f t="shared" si="0"/>
        <v>41616667</v>
      </c>
    </row>
    <row r="32" spans="1:11" ht="15">
      <c r="A32" s="15">
        <v>43103</v>
      </c>
      <c r="B32" s="125" t="s">
        <v>161</v>
      </c>
      <c r="C32" s="34">
        <v>8</v>
      </c>
      <c r="D32" s="34">
        <v>16</v>
      </c>
      <c r="E32" s="22" t="s">
        <v>463</v>
      </c>
      <c r="F32" s="23"/>
      <c r="G32" s="22" t="s">
        <v>247</v>
      </c>
      <c r="H32" s="23"/>
      <c r="I32" s="35">
        <v>69000000</v>
      </c>
      <c r="J32" s="35">
        <v>23600000</v>
      </c>
      <c r="K32" s="35">
        <f t="shared" si="0"/>
        <v>45400000</v>
      </c>
    </row>
    <row r="33" spans="1:11" ht="15">
      <c r="A33" s="15">
        <v>43103</v>
      </c>
      <c r="B33" s="125" t="s">
        <v>162</v>
      </c>
      <c r="C33" s="34">
        <v>73</v>
      </c>
      <c r="D33" s="34">
        <v>19</v>
      </c>
      <c r="E33" s="10" t="s">
        <v>464</v>
      </c>
      <c r="F33" s="23"/>
      <c r="G33" s="22" t="s">
        <v>248</v>
      </c>
      <c r="H33" s="23"/>
      <c r="I33" s="35">
        <v>40800000</v>
      </c>
      <c r="J33" s="35">
        <v>20060000</v>
      </c>
      <c r="K33" s="35">
        <f t="shared" si="0"/>
        <v>20740000</v>
      </c>
    </row>
    <row r="34" spans="1:11" ht="15">
      <c r="A34" s="15">
        <v>43103</v>
      </c>
      <c r="B34" s="125" t="s">
        <v>163</v>
      </c>
      <c r="C34" s="34">
        <v>80</v>
      </c>
      <c r="D34" s="34">
        <v>21</v>
      </c>
      <c r="E34" s="10" t="s">
        <v>465</v>
      </c>
      <c r="F34" s="17"/>
      <c r="G34" s="22" t="s">
        <v>249</v>
      </c>
      <c r="H34" s="23"/>
      <c r="I34" s="35">
        <v>22400000</v>
      </c>
      <c r="J34" s="35">
        <v>11013333</v>
      </c>
      <c r="K34" s="35">
        <f t="shared" si="0"/>
        <v>11386667</v>
      </c>
    </row>
    <row r="35" spans="1:11" ht="15">
      <c r="A35" s="15">
        <v>43104</v>
      </c>
      <c r="B35" s="125" t="s">
        <v>164</v>
      </c>
      <c r="C35" s="34">
        <v>33</v>
      </c>
      <c r="D35" s="34">
        <v>25</v>
      </c>
      <c r="E35" s="10" t="s">
        <v>466</v>
      </c>
      <c r="F35" s="17"/>
      <c r="G35" s="22" t="s">
        <v>250</v>
      </c>
      <c r="H35" s="23"/>
      <c r="I35" s="35">
        <v>36000000</v>
      </c>
      <c r="J35" s="35">
        <v>17550000</v>
      </c>
      <c r="K35" s="35">
        <f t="shared" si="0"/>
        <v>18450000</v>
      </c>
    </row>
    <row r="36" spans="1:11" ht="15">
      <c r="A36" s="15">
        <v>43104</v>
      </c>
      <c r="B36" s="125" t="s">
        <v>165</v>
      </c>
      <c r="C36" s="34">
        <v>48</v>
      </c>
      <c r="D36" s="34">
        <v>28</v>
      </c>
      <c r="E36" s="10" t="s">
        <v>467</v>
      </c>
      <c r="F36" s="16"/>
      <c r="G36" s="22" t="s">
        <v>251</v>
      </c>
      <c r="H36" s="23"/>
      <c r="I36" s="35">
        <v>39992000</v>
      </c>
      <c r="J36" s="35">
        <v>19496100</v>
      </c>
      <c r="K36" s="35">
        <f t="shared" si="0"/>
        <v>20495900</v>
      </c>
    </row>
    <row r="37" spans="1:11" ht="15">
      <c r="A37" s="15">
        <v>43104</v>
      </c>
      <c r="B37" s="125" t="s">
        <v>166</v>
      </c>
      <c r="C37" s="34">
        <v>38</v>
      </c>
      <c r="D37" s="34">
        <v>30</v>
      </c>
      <c r="E37" s="22" t="s">
        <v>468</v>
      </c>
      <c r="F37" s="23"/>
      <c r="G37" s="22" t="s">
        <v>252</v>
      </c>
      <c r="H37" s="23"/>
      <c r="I37" s="35">
        <v>51750000</v>
      </c>
      <c r="J37" s="35">
        <v>17550000</v>
      </c>
      <c r="K37" s="35">
        <f t="shared" si="0"/>
        <v>34200000</v>
      </c>
    </row>
    <row r="38" spans="1:11" ht="15">
      <c r="A38" s="37">
        <v>43104</v>
      </c>
      <c r="B38" s="125" t="s">
        <v>167</v>
      </c>
      <c r="C38" s="39">
        <v>37</v>
      </c>
      <c r="D38" s="39">
        <v>31</v>
      </c>
      <c r="E38" s="22" t="s">
        <v>469</v>
      </c>
      <c r="F38" s="40"/>
      <c r="G38" s="41" t="s">
        <v>253</v>
      </c>
      <c r="H38" s="42"/>
      <c r="I38" s="35">
        <v>51750000</v>
      </c>
      <c r="J38" s="35">
        <v>17550000</v>
      </c>
      <c r="K38" s="35">
        <f t="shared" si="0"/>
        <v>34200000</v>
      </c>
    </row>
    <row r="39" spans="1:11" ht="15">
      <c r="A39" s="37">
        <v>43104</v>
      </c>
      <c r="B39" s="126" t="s">
        <v>168</v>
      </c>
      <c r="C39" s="39">
        <v>11</v>
      </c>
      <c r="D39" s="39">
        <v>32</v>
      </c>
      <c r="E39" s="10" t="s">
        <v>470</v>
      </c>
      <c r="F39" s="40"/>
      <c r="G39" s="41" t="s">
        <v>254</v>
      </c>
      <c r="H39" s="42"/>
      <c r="I39" s="35">
        <v>57983333</v>
      </c>
      <c r="J39" s="35">
        <v>19110000</v>
      </c>
      <c r="K39" s="35">
        <f t="shared" si="0"/>
        <v>38873333</v>
      </c>
    </row>
    <row r="40" spans="1:11" ht="15">
      <c r="A40" s="37">
        <v>43104</v>
      </c>
      <c r="B40" s="126" t="s">
        <v>169</v>
      </c>
      <c r="C40" s="39">
        <v>40</v>
      </c>
      <c r="D40" s="39">
        <v>35</v>
      </c>
      <c r="E40" s="10" t="s">
        <v>471</v>
      </c>
      <c r="F40" s="40"/>
      <c r="G40" s="41" t="s">
        <v>255</v>
      </c>
      <c r="H40" s="42"/>
      <c r="I40" s="35">
        <v>36000000</v>
      </c>
      <c r="J40" s="35">
        <v>17550000</v>
      </c>
      <c r="K40" s="35">
        <f t="shared" si="0"/>
        <v>18450000</v>
      </c>
    </row>
    <row r="41" spans="1:11" ht="15">
      <c r="A41" s="37">
        <v>43104</v>
      </c>
      <c r="B41" s="126" t="s">
        <v>170</v>
      </c>
      <c r="C41" s="39">
        <v>29</v>
      </c>
      <c r="D41" s="39">
        <v>37</v>
      </c>
      <c r="E41" s="10" t="s">
        <v>466</v>
      </c>
      <c r="F41" s="23"/>
      <c r="G41" s="46" t="s">
        <v>256</v>
      </c>
      <c r="H41" s="42"/>
      <c r="I41" s="35">
        <v>32000000</v>
      </c>
      <c r="J41" s="35">
        <v>15600000</v>
      </c>
      <c r="K41" s="35">
        <f t="shared" si="0"/>
        <v>16400000</v>
      </c>
    </row>
    <row r="42" spans="1:11" ht="15">
      <c r="A42" s="37">
        <v>43104</v>
      </c>
      <c r="B42" s="126" t="s">
        <v>171</v>
      </c>
      <c r="C42" s="39">
        <v>39</v>
      </c>
      <c r="D42" s="39">
        <v>38</v>
      </c>
      <c r="E42" s="10" t="s">
        <v>472</v>
      </c>
      <c r="F42" s="40"/>
      <c r="G42" s="41" t="s">
        <v>257</v>
      </c>
      <c r="H42" s="42"/>
      <c r="I42" s="35">
        <v>60000000</v>
      </c>
      <c r="J42" s="35">
        <v>29250000</v>
      </c>
      <c r="K42" s="35">
        <f t="shared" si="0"/>
        <v>30750000</v>
      </c>
    </row>
    <row r="43" spans="1:11" ht="15">
      <c r="A43" s="37">
        <v>43105</v>
      </c>
      <c r="B43" s="126" t="s">
        <v>77</v>
      </c>
      <c r="C43" s="39">
        <v>58</v>
      </c>
      <c r="D43" s="39">
        <v>39</v>
      </c>
      <c r="E43" s="10" t="s">
        <v>473</v>
      </c>
      <c r="F43" s="40"/>
      <c r="G43" s="41" t="s">
        <v>258</v>
      </c>
      <c r="H43" s="42"/>
      <c r="I43" s="35">
        <v>17600000</v>
      </c>
      <c r="J43" s="35">
        <v>8506667</v>
      </c>
      <c r="K43" s="35">
        <f t="shared" si="0"/>
        <v>9093333</v>
      </c>
    </row>
    <row r="44" spans="1:11" ht="15">
      <c r="A44" s="37">
        <v>43105</v>
      </c>
      <c r="B44" s="126" t="s">
        <v>172</v>
      </c>
      <c r="C44" s="39">
        <v>1</v>
      </c>
      <c r="D44" s="39">
        <v>43</v>
      </c>
      <c r="E44" s="10" t="s">
        <v>474</v>
      </c>
      <c r="F44" s="40"/>
      <c r="G44" s="41" t="s">
        <v>259</v>
      </c>
      <c r="H44" s="42"/>
      <c r="I44" s="35">
        <v>25300000</v>
      </c>
      <c r="J44" s="35">
        <v>8213333</v>
      </c>
      <c r="K44" s="35">
        <f t="shared" si="0"/>
        <v>17086667</v>
      </c>
    </row>
    <row r="45" spans="1:11" ht="15">
      <c r="A45" s="37">
        <v>43105</v>
      </c>
      <c r="B45" s="126" t="s">
        <v>173</v>
      </c>
      <c r="C45" s="39">
        <v>17</v>
      </c>
      <c r="D45" s="39">
        <v>44</v>
      </c>
      <c r="E45" s="10" t="s">
        <v>473</v>
      </c>
      <c r="F45" s="40"/>
      <c r="G45" s="41" t="s">
        <v>260</v>
      </c>
      <c r="H45" s="42"/>
      <c r="I45" s="35">
        <v>25300000</v>
      </c>
      <c r="J45" s="35">
        <v>8140000</v>
      </c>
      <c r="K45" s="35">
        <f t="shared" si="0"/>
        <v>17160000</v>
      </c>
    </row>
    <row r="46" spans="1:11" ht="15">
      <c r="A46" s="37">
        <v>43105</v>
      </c>
      <c r="B46" s="126" t="s">
        <v>174</v>
      </c>
      <c r="C46" s="39">
        <v>78</v>
      </c>
      <c r="D46" s="39">
        <v>45</v>
      </c>
      <c r="E46" s="10" t="s">
        <v>475</v>
      </c>
      <c r="F46" s="23"/>
      <c r="G46" s="46" t="s">
        <v>261</v>
      </c>
      <c r="H46" s="42"/>
      <c r="I46" s="35">
        <v>54050000</v>
      </c>
      <c r="J46" s="35">
        <v>18173333</v>
      </c>
      <c r="K46" s="35">
        <f t="shared" si="0"/>
        <v>35876667</v>
      </c>
    </row>
    <row r="47" spans="1:11" ht="15">
      <c r="A47" s="37">
        <v>43105</v>
      </c>
      <c r="B47" s="126" t="s">
        <v>175</v>
      </c>
      <c r="C47" s="39">
        <v>32</v>
      </c>
      <c r="D47" s="39">
        <v>46</v>
      </c>
      <c r="E47" s="10" t="s">
        <v>476</v>
      </c>
      <c r="F47" s="23"/>
      <c r="G47" s="46" t="s">
        <v>262</v>
      </c>
      <c r="H47" s="42"/>
      <c r="I47" s="35">
        <v>65550000</v>
      </c>
      <c r="J47" s="35">
        <v>22040000</v>
      </c>
      <c r="K47" s="35">
        <f t="shared" si="0"/>
        <v>43510000</v>
      </c>
    </row>
    <row r="48" spans="1:11" ht="15">
      <c r="A48" s="37">
        <v>43105</v>
      </c>
      <c r="B48" s="126" t="s">
        <v>176</v>
      </c>
      <c r="C48" s="39">
        <v>85</v>
      </c>
      <c r="D48" s="39">
        <v>47</v>
      </c>
      <c r="E48" s="10" t="s">
        <v>477</v>
      </c>
      <c r="F48" s="23"/>
      <c r="G48" s="46" t="s">
        <v>263</v>
      </c>
      <c r="H48" s="42"/>
      <c r="I48" s="35">
        <v>59154833</v>
      </c>
      <c r="J48" s="35">
        <v>19329467</v>
      </c>
      <c r="K48" s="35">
        <f t="shared" si="0"/>
        <v>39825366</v>
      </c>
    </row>
    <row r="49" spans="1:11" ht="15">
      <c r="A49" s="37">
        <v>43105</v>
      </c>
      <c r="B49" s="126" t="s">
        <v>177</v>
      </c>
      <c r="C49" s="39">
        <v>109</v>
      </c>
      <c r="D49" s="39">
        <v>49</v>
      </c>
      <c r="E49" s="10" t="s">
        <v>478</v>
      </c>
      <c r="F49" s="23"/>
      <c r="G49" s="46" t="s">
        <v>264</v>
      </c>
      <c r="H49" s="42"/>
      <c r="I49" s="35">
        <v>82833333</v>
      </c>
      <c r="J49" s="35">
        <v>27066667</v>
      </c>
      <c r="K49" s="35">
        <f t="shared" si="0"/>
        <v>55766666</v>
      </c>
    </row>
    <row r="50" spans="1:11" ht="15">
      <c r="A50" s="37">
        <v>43105</v>
      </c>
      <c r="B50" s="126" t="s">
        <v>178</v>
      </c>
      <c r="C50" s="39">
        <v>111</v>
      </c>
      <c r="D50" s="39">
        <v>51</v>
      </c>
      <c r="E50" s="10" t="s">
        <v>479</v>
      </c>
      <c r="F50" s="40"/>
      <c r="G50" s="41" t="s">
        <v>265</v>
      </c>
      <c r="H50" s="42"/>
      <c r="I50" s="35">
        <v>31248000</v>
      </c>
      <c r="J50" s="35">
        <v>15103200</v>
      </c>
      <c r="K50" s="35">
        <f t="shared" si="0"/>
        <v>16144800</v>
      </c>
    </row>
    <row r="51" spans="1:11" ht="15">
      <c r="A51" s="37">
        <v>43105</v>
      </c>
      <c r="B51" s="126" t="s">
        <v>179</v>
      </c>
      <c r="C51" s="39">
        <v>81</v>
      </c>
      <c r="D51" s="39">
        <v>53</v>
      </c>
      <c r="E51" s="10" t="s">
        <v>480</v>
      </c>
      <c r="F51" s="40"/>
      <c r="G51" s="41" t="s">
        <v>266</v>
      </c>
      <c r="H51" s="42"/>
      <c r="I51" s="35">
        <v>65550000</v>
      </c>
      <c r="J51" s="35">
        <v>20900000</v>
      </c>
      <c r="K51" s="35">
        <f t="shared" si="0"/>
        <v>44650000</v>
      </c>
    </row>
    <row r="52" spans="1:11" ht="15">
      <c r="A52" s="37">
        <v>43105</v>
      </c>
      <c r="B52" s="126" t="s">
        <v>180</v>
      </c>
      <c r="C52" s="39">
        <v>45</v>
      </c>
      <c r="D52" s="39">
        <v>55</v>
      </c>
      <c r="E52" s="10" t="s">
        <v>481</v>
      </c>
      <c r="F52" s="23"/>
      <c r="G52" s="46" t="s">
        <v>267</v>
      </c>
      <c r="H52" s="42"/>
      <c r="I52" s="35">
        <v>99400000</v>
      </c>
      <c r="J52" s="35">
        <v>32480000</v>
      </c>
      <c r="K52" s="35">
        <f t="shared" si="0"/>
        <v>66920000</v>
      </c>
    </row>
    <row r="53" spans="1:11" ht="15">
      <c r="A53" s="37">
        <v>43105</v>
      </c>
      <c r="B53" s="126" t="s">
        <v>76</v>
      </c>
      <c r="C53" s="39">
        <v>62</v>
      </c>
      <c r="D53" s="39">
        <v>57</v>
      </c>
      <c r="E53" s="10" t="s">
        <v>473</v>
      </c>
      <c r="F53" s="23"/>
      <c r="G53" s="46" t="s">
        <v>268</v>
      </c>
      <c r="H53" s="42"/>
      <c r="I53" s="35">
        <v>17600000</v>
      </c>
      <c r="J53" s="35">
        <v>8506667</v>
      </c>
      <c r="K53" s="35">
        <f t="shared" si="0"/>
        <v>9093333</v>
      </c>
    </row>
    <row r="54" spans="1:11" ht="15">
      <c r="A54" s="37">
        <v>43105</v>
      </c>
      <c r="B54" s="126" t="s">
        <v>181</v>
      </c>
      <c r="C54" s="39">
        <v>60</v>
      </c>
      <c r="D54" s="39">
        <v>58</v>
      </c>
      <c r="E54" s="10" t="s">
        <v>473</v>
      </c>
      <c r="F54" s="23"/>
      <c r="G54" s="46" t="s">
        <v>269</v>
      </c>
      <c r="H54" s="42"/>
      <c r="I54" s="35">
        <v>17600000</v>
      </c>
      <c r="J54" s="35">
        <v>8213333</v>
      </c>
      <c r="K54" s="35">
        <f t="shared" si="0"/>
        <v>9386667</v>
      </c>
    </row>
    <row r="55" spans="1:11" ht="15">
      <c r="A55" s="37">
        <v>43105</v>
      </c>
      <c r="B55" s="126" t="s">
        <v>182</v>
      </c>
      <c r="C55" s="39">
        <v>56</v>
      </c>
      <c r="D55" s="39">
        <v>61</v>
      </c>
      <c r="E55" s="10" t="s">
        <v>482</v>
      </c>
      <c r="F55" s="23"/>
      <c r="G55" s="46" t="s">
        <v>270</v>
      </c>
      <c r="H55" s="42"/>
      <c r="I55" s="35">
        <v>17600000</v>
      </c>
      <c r="J55" s="35">
        <v>8213333</v>
      </c>
      <c r="K55" s="35">
        <f t="shared" si="0"/>
        <v>9386667</v>
      </c>
    </row>
    <row r="56" spans="1:11" ht="14.25" customHeight="1">
      <c r="A56" s="37">
        <v>43105</v>
      </c>
      <c r="B56" s="38" t="s">
        <v>183</v>
      </c>
      <c r="C56" s="24">
        <v>16</v>
      </c>
      <c r="D56" s="39">
        <v>62</v>
      </c>
      <c r="E56" s="10" t="s">
        <v>483</v>
      </c>
      <c r="F56" s="40"/>
      <c r="G56" s="41" t="s">
        <v>271</v>
      </c>
      <c r="H56" s="42"/>
      <c r="I56" s="35">
        <v>25300000</v>
      </c>
      <c r="J56" s="35">
        <v>8140000</v>
      </c>
      <c r="K56" s="35">
        <f aca="true" t="shared" si="1" ref="K56:K215">+I56-J56</f>
        <v>17160000</v>
      </c>
    </row>
    <row r="57" spans="1:11" ht="14.25" customHeight="1">
      <c r="A57" s="37">
        <v>43105</v>
      </c>
      <c r="B57" s="38" t="s">
        <v>184</v>
      </c>
      <c r="C57" s="24">
        <v>121</v>
      </c>
      <c r="D57" s="39">
        <v>64</v>
      </c>
      <c r="E57" s="10" t="s">
        <v>484</v>
      </c>
      <c r="F57" s="40"/>
      <c r="G57" s="41" t="s">
        <v>272</v>
      </c>
      <c r="H57" s="42"/>
      <c r="I57" s="35">
        <v>31248000</v>
      </c>
      <c r="J57" s="35">
        <v>14582400</v>
      </c>
      <c r="K57" s="35">
        <f t="shared" si="1"/>
        <v>16665600</v>
      </c>
    </row>
    <row r="58" spans="1:11" ht="14.25" customHeight="1">
      <c r="A58" s="37">
        <v>43105</v>
      </c>
      <c r="B58" s="38" t="s">
        <v>185</v>
      </c>
      <c r="C58" s="24">
        <v>107</v>
      </c>
      <c r="D58" s="39">
        <v>65</v>
      </c>
      <c r="E58" s="10" t="s">
        <v>485</v>
      </c>
      <c r="F58" s="40"/>
      <c r="G58" s="41" t="s">
        <v>273</v>
      </c>
      <c r="H58" s="42"/>
      <c r="I58" s="35">
        <v>31248000</v>
      </c>
      <c r="J58" s="35">
        <v>14582400</v>
      </c>
      <c r="K58" s="35">
        <f t="shared" si="1"/>
        <v>16665600</v>
      </c>
    </row>
    <row r="59" spans="1:11" ht="14.25" customHeight="1">
      <c r="A59" s="37">
        <v>43109</v>
      </c>
      <c r="B59" s="38" t="s">
        <v>186</v>
      </c>
      <c r="C59" s="24">
        <v>104</v>
      </c>
      <c r="D59" s="39">
        <v>66</v>
      </c>
      <c r="E59" s="10" t="s">
        <v>486</v>
      </c>
      <c r="F59" s="40"/>
      <c r="G59" s="41" t="s">
        <v>274</v>
      </c>
      <c r="H59" s="42"/>
      <c r="I59" s="35">
        <v>31248000</v>
      </c>
      <c r="J59" s="35">
        <v>14452200</v>
      </c>
      <c r="K59" s="35">
        <f t="shared" si="1"/>
        <v>16795800</v>
      </c>
    </row>
    <row r="60" spans="1:11" ht="14.25" customHeight="1">
      <c r="A60" s="37">
        <v>43109</v>
      </c>
      <c r="B60" s="38" t="s">
        <v>187</v>
      </c>
      <c r="C60" s="24">
        <v>61</v>
      </c>
      <c r="D60" s="39">
        <v>67</v>
      </c>
      <c r="E60" s="10" t="s">
        <v>473</v>
      </c>
      <c r="F60" s="40"/>
      <c r="G60" s="41" t="s">
        <v>275</v>
      </c>
      <c r="H60" s="42"/>
      <c r="I60" s="35">
        <v>17600000</v>
      </c>
      <c r="J60" s="35">
        <v>8213333</v>
      </c>
      <c r="K60" s="35">
        <f t="shared" si="1"/>
        <v>9386667</v>
      </c>
    </row>
    <row r="61" spans="1:11" ht="14.25" customHeight="1">
      <c r="A61" s="37">
        <v>43109</v>
      </c>
      <c r="B61" s="38" t="s">
        <v>188</v>
      </c>
      <c r="C61" s="24">
        <v>54</v>
      </c>
      <c r="D61" s="39">
        <v>68</v>
      </c>
      <c r="E61" s="10" t="s">
        <v>473</v>
      </c>
      <c r="F61" s="40"/>
      <c r="G61" s="41" t="s">
        <v>276</v>
      </c>
      <c r="H61" s="42"/>
      <c r="I61" s="35">
        <v>17600000</v>
      </c>
      <c r="J61" s="35">
        <v>8140000</v>
      </c>
      <c r="K61" s="35">
        <f t="shared" si="1"/>
        <v>9460000</v>
      </c>
    </row>
    <row r="62" spans="1:11" ht="14.25" customHeight="1">
      <c r="A62" s="37">
        <v>43109</v>
      </c>
      <c r="B62" s="38" t="s">
        <v>189</v>
      </c>
      <c r="C62" s="24">
        <v>64</v>
      </c>
      <c r="D62" s="39">
        <v>69</v>
      </c>
      <c r="E62" s="10" t="s">
        <v>473</v>
      </c>
      <c r="F62" s="40"/>
      <c r="G62" s="41" t="s">
        <v>277</v>
      </c>
      <c r="H62" s="42"/>
      <c r="I62" s="35">
        <v>17600000</v>
      </c>
      <c r="J62" s="35">
        <v>8213333</v>
      </c>
      <c r="K62" s="35">
        <f t="shared" si="1"/>
        <v>9386667</v>
      </c>
    </row>
    <row r="63" spans="1:11" ht="14.25" customHeight="1">
      <c r="A63" s="37">
        <v>43109</v>
      </c>
      <c r="B63" s="38" t="s">
        <v>190</v>
      </c>
      <c r="C63" s="24">
        <v>66</v>
      </c>
      <c r="D63" s="39">
        <v>70</v>
      </c>
      <c r="E63" s="10" t="s">
        <v>487</v>
      </c>
      <c r="F63" s="40"/>
      <c r="G63" s="41" t="s">
        <v>278</v>
      </c>
      <c r="H63" s="42"/>
      <c r="I63" s="35">
        <v>31256000</v>
      </c>
      <c r="J63" s="35">
        <v>14586133</v>
      </c>
      <c r="K63" s="35">
        <f t="shared" si="1"/>
        <v>16669867</v>
      </c>
    </row>
    <row r="64" spans="1:11" ht="14.25" customHeight="1">
      <c r="A64" s="37">
        <v>43109</v>
      </c>
      <c r="B64" s="38" t="s">
        <v>191</v>
      </c>
      <c r="C64" s="24">
        <v>76</v>
      </c>
      <c r="D64" s="39">
        <v>72</v>
      </c>
      <c r="E64" s="10" t="s">
        <v>488</v>
      </c>
      <c r="F64" s="40"/>
      <c r="G64" s="41" t="s">
        <v>279</v>
      </c>
      <c r="H64" s="42"/>
      <c r="I64" s="35">
        <v>36000000</v>
      </c>
      <c r="J64" s="35">
        <v>15900000</v>
      </c>
      <c r="K64" s="35">
        <f t="shared" si="1"/>
        <v>20100000</v>
      </c>
    </row>
    <row r="65" spans="1:11" ht="14.25" customHeight="1">
      <c r="A65" s="37">
        <v>43109</v>
      </c>
      <c r="B65" s="38" t="s">
        <v>192</v>
      </c>
      <c r="C65" s="24">
        <v>105</v>
      </c>
      <c r="D65" s="39">
        <v>73</v>
      </c>
      <c r="E65" s="10" t="s">
        <v>489</v>
      </c>
      <c r="F65" s="40"/>
      <c r="G65" s="41" t="s">
        <v>280</v>
      </c>
      <c r="H65" s="42"/>
      <c r="I65" s="35">
        <v>31248000</v>
      </c>
      <c r="J65" s="35">
        <v>14582400</v>
      </c>
      <c r="K65" s="35">
        <f t="shared" si="1"/>
        <v>16665600</v>
      </c>
    </row>
    <row r="66" spans="1:11" ht="14.25" customHeight="1">
      <c r="A66" s="37">
        <v>43109</v>
      </c>
      <c r="B66" s="38" t="s">
        <v>193</v>
      </c>
      <c r="C66" s="24">
        <v>49</v>
      </c>
      <c r="D66" s="39">
        <v>74</v>
      </c>
      <c r="E66" s="10" t="s">
        <v>467</v>
      </c>
      <c r="F66" s="40"/>
      <c r="G66" s="41" t="s">
        <v>281</v>
      </c>
      <c r="H66" s="42"/>
      <c r="I66" s="35">
        <v>39992000</v>
      </c>
      <c r="J66" s="35">
        <v>18663932</v>
      </c>
      <c r="K66" s="35">
        <f t="shared" si="1"/>
        <v>21328068</v>
      </c>
    </row>
    <row r="67" spans="1:11" ht="14.25" customHeight="1">
      <c r="A67" s="37">
        <v>43109</v>
      </c>
      <c r="B67" s="38" t="s">
        <v>194</v>
      </c>
      <c r="C67" s="24">
        <v>15</v>
      </c>
      <c r="D67" s="39">
        <v>75</v>
      </c>
      <c r="E67" s="10" t="s">
        <v>490</v>
      </c>
      <c r="F67" s="40"/>
      <c r="G67" s="41" t="s">
        <v>282</v>
      </c>
      <c r="H67" s="42"/>
      <c r="I67" s="35">
        <v>25300000</v>
      </c>
      <c r="J67" s="35">
        <v>8140000</v>
      </c>
      <c r="K67" s="35">
        <f t="shared" si="1"/>
        <v>17160000</v>
      </c>
    </row>
    <row r="68" spans="1:11" ht="14.25" customHeight="1">
      <c r="A68" s="37">
        <v>43109</v>
      </c>
      <c r="B68" s="38" t="s">
        <v>195</v>
      </c>
      <c r="C68" s="24">
        <v>43</v>
      </c>
      <c r="D68" s="39">
        <v>77</v>
      </c>
      <c r="E68" s="10" t="s">
        <v>491</v>
      </c>
      <c r="F68" s="40"/>
      <c r="G68" s="41" t="s">
        <v>283</v>
      </c>
      <c r="H68" s="42"/>
      <c r="I68" s="35">
        <v>50400000</v>
      </c>
      <c r="J68" s="35">
        <v>23520000</v>
      </c>
      <c r="K68" s="35">
        <f t="shared" si="1"/>
        <v>26880000</v>
      </c>
    </row>
    <row r="69" spans="1:11" ht="14.25" customHeight="1">
      <c r="A69" s="37">
        <v>43109</v>
      </c>
      <c r="B69" s="38" t="s">
        <v>196</v>
      </c>
      <c r="C69" s="24">
        <v>70</v>
      </c>
      <c r="D69" s="39">
        <v>78</v>
      </c>
      <c r="E69" s="10" t="s">
        <v>492</v>
      </c>
      <c r="F69" s="40"/>
      <c r="G69" s="41" t="s">
        <v>284</v>
      </c>
      <c r="H69" s="42"/>
      <c r="I69" s="35">
        <v>50400000</v>
      </c>
      <c r="J69" s="35">
        <v>23310000</v>
      </c>
      <c r="K69" s="35">
        <f t="shared" si="1"/>
        <v>27090000</v>
      </c>
    </row>
    <row r="70" spans="1:11" ht="14.25" customHeight="1">
      <c r="A70" s="37">
        <v>43109</v>
      </c>
      <c r="B70" s="38" t="s">
        <v>197</v>
      </c>
      <c r="C70" s="24">
        <v>106</v>
      </c>
      <c r="D70" s="39">
        <v>81</v>
      </c>
      <c r="E70" s="10" t="s">
        <v>489</v>
      </c>
      <c r="F70" s="40"/>
      <c r="G70" s="41" t="s">
        <v>285</v>
      </c>
      <c r="H70" s="42"/>
      <c r="I70" s="35">
        <v>31248000</v>
      </c>
      <c r="J70" s="35">
        <v>14452200</v>
      </c>
      <c r="K70" s="35">
        <f t="shared" si="1"/>
        <v>16795800</v>
      </c>
    </row>
    <row r="71" spans="1:11" ht="14.25" customHeight="1">
      <c r="A71" s="37">
        <v>43109</v>
      </c>
      <c r="B71" s="38" t="s">
        <v>198</v>
      </c>
      <c r="C71" s="24">
        <v>63</v>
      </c>
      <c r="D71" s="39">
        <v>82</v>
      </c>
      <c r="E71" s="10" t="s">
        <v>473</v>
      </c>
      <c r="F71" s="40"/>
      <c r="G71" s="41" t="s">
        <v>286</v>
      </c>
      <c r="H71" s="42"/>
      <c r="I71" s="35">
        <v>17600000</v>
      </c>
      <c r="J71" s="35">
        <v>8140000</v>
      </c>
      <c r="K71" s="35">
        <f t="shared" si="1"/>
        <v>9460000</v>
      </c>
    </row>
    <row r="72" spans="1:11" ht="14.25" customHeight="1">
      <c r="A72" s="37">
        <v>43109</v>
      </c>
      <c r="B72" s="38" t="s">
        <v>199</v>
      </c>
      <c r="C72" s="24">
        <v>110</v>
      </c>
      <c r="D72" s="39">
        <v>86</v>
      </c>
      <c r="E72" s="10" t="s">
        <v>493</v>
      </c>
      <c r="F72" s="40"/>
      <c r="G72" s="41" t="s">
        <v>287</v>
      </c>
      <c r="H72" s="42"/>
      <c r="I72" s="35">
        <v>35200000</v>
      </c>
      <c r="J72" s="35">
        <v>16280000</v>
      </c>
      <c r="K72" s="35">
        <f t="shared" si="1"/>
        <v>18920000</v>
      </c>
    </row>
    <row r="73" spans="1:11" ht="14.25" customHeight="1">
      <c r="A73" s="37">
        <v>43110</v>
      </c>
      <c r="B73" s="38" t="s">
        <v>200</v>
      </c>
      <c r="C73" s="24">
        <v>55</v>
      </c>
      <c r="D73" s="39">
        <v>89</v>
      </c>
      <c r="E73" s="40" t="s">
        <v>473</v>
      </c>
      <c r="F73" s="40"/>
      <c r="G73" s="41" t="s">
        <v>288</v>
      </c>
      <c r="H73" s="42"/>
      <c r="I73" s="35">
        <v>17600000</v>
      </c>
      <c r="J73" s="35">
        <v>7260000</v>
      </c>
      <c r="K73" s="35">
        <f t="shared" si="1"/>
        <v>10340000</v>
      </c>
    </row>
    <row r="74" spans="1:11" ht="14.25" customHeight="1">
      <c r="A74" s="37">
        <v>43110</v>
      </c>
      <c r="B74" s="38" t="s">
        <v>201</v>
      </c>
      <c r="C74" s="24">
        <v>59</v>
      </c>
      <c r="D74" s="39">
        <v>90</v>
      </c>
      <c r="E74" s="40" t="s">
        <v>494</v>
      </c>
      <c r="F74" s="40"/>
      <c r="G74" s="41" t="s">
        <v>289</v>
      </c>
      <c r="H74" s="42"/>
      <c r="I74" s="35">
        <v>17600000</v>
      </c>
      <c r="J74" s="35">
        <v>8140000</v>
      </c>
      <c r="K74" s="35">
        <f t="shared" si="1"/>
        <v>9460000</v>
      </c>
    </row>
    <row r="75" spans="1:11" ht="14.25" customHeight="1">
      <c r="A75" s="37">
        <v>43110</v>
      </c>
      <c r="B75" s="38" t="s">
        <v>202</v>
      </c>
      <c r="C75" s="24">
        <v>86</v>
      </c>
      <c r="D75" s="39">
        <v>91</v>
      </c>
      <c r="E75" s="40" t="s">
        <v>453</v>
      </c>
      <c r="F75" s="40"/>
      <c r="G75" s="41" t="s">
        <v>290</v>
      </c>
      <c r="H75" s="42"/>
      <c r="I75" s="35">
        <v>99400000</v>
      </c>
      <c r="J75" s="35">
        <v>31080000</v>
      </c>
      <c r="K75" s="35">
        <f t="shared" si="1"/>
        <v>68320000</v>
      </c>
    </row>
    <row r="76" spans="1:11" ht="14.25" customHeight="1">
      <c r="A76" s="37">
        <v>43110</v>
      </c>
      <c r="B76" s="38" t="s">
        <v>203</v>
      </c>
      <c r="C76" s="24">
        <v>90</v>
      </c>
      <c r="D76" s="39">
        <v>92</v>
      </c>
      <c r="E76" s="40" t="s">
        <v>495</v>
      </c>
      <c r="F76" s="40"/>
      <c r="G76" s="41" t="s">
        <v>291</v>
      </c>
      <c r="H76" s="42"/>
      <c r="I76" s="35">
        <v>87500000</v>
      </c>
      <c r="J76" s="35">
        <v>27750000</v>
      </c>
      <c r="K76" s="35">
        <f t="shared" si="1"/>
        <v>59750000</v>
      </c>
    </row>
    <row r="77" spans="1:11" ht="14.25" customHeight="1">
      <c r="A77" s="37">
        <v>43110</v>
      </c>
      <c r="B77" s="38" t="s">
        <v>204</v>
      </c>
      <c r="C77" s="24">
        <v>92</v>
      </c>
      <c r="D77" s="39">
        <v>94</v>
      </c>
      <c r="E77" s="129" t="s">
        <v>496</v>
      </c>
      <c r="F77" s="40"/>
      <c r="G77" s="41" t="s">
        <v>292</v>
      </c>
      <c r="H77" s="42"/>
      <c r="I77" s="35">
        <v>42000000</v>
      </c>
      <c r="J77" s="35">
        <v>19250000</v>
      </c>
      <c r="K77" s="35">
        <f t="shared" si="1"/>
        <v>22750000</v>
      </c>
    </row>
    <row r="78" spans="1:11" ht="14.25" customHeight="1">
      <c r="A78" s="37">
        <v>43110</v>
      </c>
      <c r="B78" s="38" t="s">
        <v>205</v>
      </c>
      <c r="C78" s="24">
        <v>128</v>
      </c>
      <c r="D78" s="39">
        <v>95</v>
      </c>
      <c r="E78" s="129" t="s">
        <v>497</v>
      </c>
      <c r="F78" s="40"/>
      <c r="G78" s="41" t="s">
        <v>293</v>
      </c>
      <c r="H78" s="42"/>
      <c r="I78" s="35">
        <v>39992000</v>
      </c>
      <c r="J78" s="35">
        <v>18496300</v>
      </c>
      <c r="K78" s="35">
        <f t="shared" si="1"/>
        <v>21495700</v>
      </c>
    </row>
    <row r="79" spans="1:11" ht="14.25" customHeight="1">
      <c r="A79" s="37">
        <v>43110</v>
      </c>
      <c r="B79" s="38" t="s">
        <v>206</v>
      </c>
      <c r="C79" s="24">
        <v>133</v>
      </c>
      <c r="D79" s="39">
        <v>96</v>
      </c>
      <c r="E79" s="40" t="s">
        <v>498</v>
      </c>
      <c r="F79" s="40"/>
      <c r="G79" s="41" t="s">
        <v>294</v>
      </c>
      <c r="H79" s="42"/>
      <c r="I79" s="35">
        <v>25300000</v>
      </c>
      <c r="J79" s="35">
        <v>8066667</v>
      </c>
      <c r="K79" s="35">
        <f t="shared" si="1"/>
        <v>17233333</v>
      </c>
    </row>
    <row r="80" spans="1:11" ht="14.25" customHeight="1">
      <c r="A80" s="37">
        <v>43110</v>
      </c>
      <c r="B80" s="38" t="s">
        <v>207</v>
      </c>
      <c r="C80" s="24">
        <v>87</v>
      </c>
      <c r="D80" s="39">
        <v>98</v>
      </c>
      <c r="E80" s="40" t="s">
        <v>499</v>
      </c>
      <c r="F80" s="40"/>
      <c r="G80" s="41" t="s">
        <v>295</v>
      </c>
      <c r="H80" s="42"/>
      <c r="I80" s="35">
        <v>39992000</v>
      </c>
      <c r="J80" s="35">
        <v>18496300</v>
      </c>
      <c r="K80" s="35">
        <f t="shared" si="1"/>
        <v>21495700</v>
      </c>
    </row>
    <row r="81" spans="1:11" ht="14.25" customHeight="1">
      <c r="A81" s="37">
        <v>43110</v>
      </c>
      <c r="B81" s="38" t="s">
        <v>208</v>
      </c>
      <c r="C81" s="24">
        <v>124</v>
      </c>
      <c r="D81" s="39">
        <v>103</v>
      </c>
      <c r="E81" s="40" t="s">
        <v>500</v>
      </c>
      <c r="F81" s="40"/>
      <c r="G81" s="41" t="s">
        <v>296</v>
      </c>
      <c r="H81" s="42"/>
      <c r="I81" s="35">
        <v>44000000</v>
      </c>
      <c r="J81" s="35">
        <v>20166667</v>
      </c>
      <c r="K81" s="35">
        <f t="shared" si="1"/>
        <v>23833333</v>
      </c>
    </row>
    <row r="82" spans="1:11" ht="14.25" customHeight="1">
      <c r="A82" s="37">
        <v>43110</v>
      </c>
      <c r="B82" s="38" t="s">
        <v>209</v>
      </c>
      <c r="C82" s="24">
        <v>93</v>
      </c>
      <c r="D82" s="39">
        <v>104</v>
      </c>
      <c r="E82" s="40" t="s">
        <v>501</v>
      </c>
      <c r="F82" s="40"/>
      <c r="G82" s="41" t="s">
        <v>297</v>
      </c>
      <c r="H82" s="42"/>
      <c r="I82" s="35">
        <v>32800000</v>
      </c>
      <c r="J82" s="35">
        <v>15033333</v>
      </c>
      <c r="K82" s="35">
        <f t="shared" si="1"/>
        <v>17766667</v>
      </c>
    </row>
    <row r="83" spans="1:11" ht="14.25" customHeight="1">
      <c r="A83" s="37">
        <v>43110</v>
      </c>
      <c r="B83" s="38" t="s">
        <v>210</v>
      </c>
      <c r="C83" s="24">
        <v>123</v>
      </c>
      <c r="D83" s="39">
        <v>105</v>
      </c>
      <c r="E83" s="10" t="s">
        <v>451</v>
      </c>
      <c r="F83" s="40"/>
      <c r="G83" s="41" t="s">
        <v>298</v>
      </c>
      <c r="H83" s="42"/>
      <c r="I83" s="35">
        <v>26425000</v>
      </c>
      <c r="J83" s="35">
        <v>8305000</v>
      </c>
      <c r="K83" s="35">
        <f t="shared" si="1"/>
        <v>18120000</v>
      </c>
    </row>
    <row r="84" spans="1:11" ht="14.25" customHeight="1">
      <c r="A84" s="37">
        <v>43110</v>
      </c>
      <c r="B84" s="38" t="s">
        <v>211</v>
      </c>
      <c r="C84" s="24">
        <v>89</v>
      </c>
      <c r="D84" s="39">
        <v>106</v>
      </c>
      <c r="E84" s="40" t="s">
        <v>502</v>
      </c>
      <c r="F84" s="40"/>
      <c r="G84" s="41" t="s">
        <v>299</v>
      </c>
      <c r="H84" s="42"/>
      <c r="I84" s="35">
        <v>29200000</v>
      </c>
      <c r="J84" s="35">
        <v>13383333</v>
      </c>
      <c r="K84" s="35">
        <f t="shared" si="1"/>
        <v>15816667</v>
      </c>
    </row>
    <row r="85" spans="1:11" ht="14.25" customHeight="1">
      <c r="A85" s="37">
        <v>43110</v>
      </c>
      <c r="B85" s="38" t="s">
        <v>212</v>
      </c>
      <c r="C85" s="24">
        <v>94</v>
      </c>
      <c r="D85" s="39">
        <v>107</v>
      </c>
      <c r="E85" s="40" t="s">
        <v>503</v>
      </c>
      <c r="F85" s="40"/>
      <c r="G85" s="41" t="s">
        <v>300</v>
      </c>
      <c r="H85" s="42"/>
      <c r="I85" s="35">
        <v>42000000</v>
      </c>
      <c r="J85" s="35">
        <v>19075000</v>
      </c>
      <c r="K85" s="35">
        <f t="shared" si="1"/>
        <v>22925000</v>
      </c>
    </row>
    <row r="86" spans="1:11" ht="14.25" customHeight="1">
      <c r="A86" s="37">
        <v>43110</v>
      </c>
      <c r="B86" s="38" t="s">
        <v>213</v>
      </c>
      <c r="C86" s="24">
        <v>95</v>
      </c>
      <c r="D86" s="39">
        <v>108</v>
      </c>
      <c r="E86" s="40" t="s">
        <v>504</v>
      </c>
      <c r="F86" s="40"/>
      <c r="G86" s="41" t="s">
        <v>301</v>
      </c>
      <c r="H86" s="42"/>
      <c r="I86" s="35">
        <v>37600000</v>
      </c>
      <c r="J86" s="35">
        <v>17233333</v>
      </c>
      <c r="K86" s="35">
        <f t="shared" si="1"/>
        <v>20366667</v>
      </c>
    </row>
    <row r="87" spans="1:11" ht="14.25" customHeight="1">
      <c r="A87" s="37">
        <v>43110</v>
      </c>
      <c r="B87" s="38" t="s">
        <v>214</v>
      </c>
      <c r="C87" s="24">
        <v>144</v>
      </c>
      <c r="D87" s="39">
        <v>109</v>
      </c>
      <c r="E87" s="40" t="s">
        <v>477</v>
      </c>
      <c r="F87" s="40"/>
      <c r="G87" s="41" t="s">
        <v>302</v>
      </c>
      <c r="H87" s="42"/>
      <c r="I87" s="35">
        <v>88000000</v>
      </c>
      <c r="J87" s="35">
        <v>29333333</v>
      </c>
      <c r="K87" s="35">
        <f t="shared" si="1"/>
        <v>58666667</v>
      </c>
    </row>
    <row r="88" spans="1:11" ht="14.25" customHeight="1">
      <c r="A88" s="37">
        <v>43111</v>
      </c>
      <c r="B88" s="38" t="s">
        <v>215</v>
      </c>
      <c r="C88" s="24">
        <v>127</v>
      </c>
      <c r="D88" s="39">
        <v>111</v>
      </c>
      <c r="E88" s="40" t="s">
        <v>477</v>
      </c>
      <c r="F88" s="40"/>
      <c r="G88" s="41" t="s">
        <v>303</v>
      </c>
      <c r="H88" s="42"/>
      <c r="I88" s="35">
        <v>50400000</v>
      </c>
      <c r="J88" s="35">
        <v>23100000</v>
      </c>
      <c r="K88" s="35">
        <f t="shared" si="1"/>
        <v>27300000</v>
      </c>
    </row>
    <row r="89" spans="1:11" ht="14.25" customHeight="1">
      <c r="A89" s="37">
        <v>43111</v>
      </c>
      <c r="B89" s="38" t="s">
        <v>216</v>
      </c>
      <c r="C89" s="24">
        <v>65</v>
      </c>
      <c r="D89" s="39">
        <v>112</v>
      </c>
      <c r="E89" s="40" t="s">
        <v>487</v>
      </c>
      <c r="F89" s="40"/>
      <c r="G89" s="41" t="s">
        <v>304</v>
      </c>
      <c r="H89" s="42"/>
      <c r="I89" s="35">
        <v>31256000</v>
      </c>
      <c r="J89" s="35">
        <v>14325667</v>
      </c>
      <c r="K89" s="35">
        <f t="shared" si="1"/>
        <v>16930333</v>
      </c>
    </row>
    <row r="90" spans="1:11" ht="14.25" customHeight="1">
      <c r="A90" s="37">
        <v>43111</v>
      </c>
      <c r="B90" s="38" t="s">
        <v>217</v>
      </c>
      <c r="C90" s="24">
        <v>149</v>
      </c>
      <c r="D90" s="39">
        <v>124</v>
      </c>
      <c r="E90" s="40" t="s">
        <v>452</v>
      </c>
      <c r="F90" s="40"/>
      <c r="G90" s="41" t="s">
        <v>305</v>
      </c>
      <c r="H90" s="42"/>
      <c r="I90" s="35">
        <v>17600000</v>
      </c>
      <c r="J90" s="35">
        <v>7993333</v>
      </c>
      <c r="K90" s="35">
        <f t="shared" si="1"/>
        <v>9606667</v>
      </c>
    </row>
    <row r="91" spans="1:11" ht="14.25" customHeight="1">
      <c r="A91" s="37">
        <v>43111</v>
      </c>
      <c r="B91" s="38" t="s">
        <v>218</v>
      </c>
      <c r="C91" s="24">
        <v>149</v>
      </c>
      <c r="D91" s="39">
        <v>125</v>
      </c>
      <c r="E91" s="40" t="s">
        <v>452</v>
      </c>
      <c r="F91" s="40"/>
      <c r="G91" s="41" t="s">
        <v>306</v>
      </c>
      <c r="H91" s="42"/>
      <c r="I91" s="35">
        <v>17600000</v>
      </c>
      <c r="J91" s="35">
        <v>7993333</v>
      </c>
      <c r="K91" s="35">
        <f t="shared" si="1"/>
        <v>9606667</v>
      </c>
    </row>
    <row r="92" spans="1:11" ht="14.25" customHeight="1">
      <c r="A92" s="37">
        <v>43111</v>
      </c>
      <c r="B92" s="38" t="s">
        <v>219</v>
      </c>
      <c r="C92" s="24">
        <v>149</v>
      </c>
      <c r="D92" s="39">
        <v>126</v>
      </c>
      <c r="E92" s="40" t="s">
        <v>452</v>
      </c>
      <c r="F92" s="40"/>
      <c r="G92" s="41" t="s">
        <v>307</v>
      </c>
      <c r="H92" s="42"/>
      <c r="I92" s="35">
        <v>17600000</v>
      </c>
      <c r="J92" s="35">
        <v>7993333</v>
      </c>
      <c r="K92" s="35">
        <f t="shared" si="1"/>
        <v>9606667</v>
      </c>
    </row>
    <row r="93" spans="1:11" ht="14.25" customHeight="1">
      <c r="A93" s="37">
        <v>43111</v>
      </c>
      <c r="B93" s="38" t="s">
        <v>220</v>
      </c>
      <c r="C93" s="24">
        <v>161</v>
      </c>
      <c r="D93" s="39">
        <v>127</v>
      </c>
      <c r="E93" s="40" t="s">
        <v>505</v>
      </c>
      <c r="F93" s="40"/>
      <c r="G93" s="41" t="s">
        <v>308</v>
      </c>
      <c r="H93" s="42"/>
      <c r="I93" s="35">
        <v>75075000</v>
      </c>
      <c r="J93" s="35">
        <v>23432500</v>
      </c>
      <c r="K93" s="35">
        <f t="shared" si="1"/>
        <v>51642500</v>
      </c>
    </row>
    <row r="94" spans="1:11" ht="14.25" customHeight="1">
      <c r="A94" s="37">
        <v>43111</v>
      </c>
      <c r="B94" s="38" t="s">
        <v>221</v>
      </c>
      <c r="C94" s="24">
        <v>159</v>
      </c>
      <c r="D94" s="39">
        <v>128</v>
      </c>
      <c r="E94" s="40" t="s">
        <v>485</v>
      </c>
      <c r="F94" s="40"/>
      <c r="G94" s="41" t="s">
        <v>309</v>
      </c>
      <c r="H94" s="42"/>
      <c r="I94" s="35">
        <v>32000000</v>
      </c>
      <c r="J94" s="35">
        <v>14533333</v>
      </c>
      <c r="K94" s="35">
        <f t="shared" si="1"/>
        <v>17466667</v>
      </c>
    </row>
    <row r="95" spans="1:11" ht="14.25" customHeight="1">
      <c r="A95" s="37">
        <v>43111</v>
      </c>
      <c r="B95" s="38" t="s">
        <v>222</v>
      </c>
      <c r="C95" s="24">
        <v>158</v>
      </c>
      <c r="D95" s="39">
        <v>129</v>
      </c>
      <c r="E95" s="40" t="s">
        <v>506</v>
      </c>
      <c r="F95" s="40"/>
      <c r="G95" s="41" t="s">
        <v>310</v>
      </c>
      <c r="H95" s="42"/>
      <c r="I95" s="35">
        <v>30400000</v>
      </c>
      <c r="J95" s="35">
        <v>13806667</v>
      </c>
      <c r="K95" s="35">
        <f t="shared" si="1"/>
        <v>16593333</v>
      </c>
    </row>
    <row r="96" spans="1:11" ht="14.25" customHeight="1">
      <c r="A96" s="37">
        <v>43112</v>
      </c>
      <c r="B96" s="38" t="s">
        <v>223</v>
      </c>
      <c r="C96" s="24">
        <v>88</v>
      </c>
      <c r="D96" s="39">
        <v>134</v>
      </c>
      <c r="E96" s="128" t="s">
        <v>507</v>
      </c>
      <c r="F96" s="40"/>
      <c r="G96" s="41" t="s">
        <v>311</v>
      </c>
      <c r="H96" s="42"/>
      <c r="I96" s="35">
        <v>47366667</v>
      </c>
      <c r="J96" s="35">
        <v>14751333</v>
      </c>
      <c r="K96" s="35">
        <f t="shared" si="1"/>
        <v>32615334</v>
      </c>
    </row>
    <row r="97" spans="1:11" ht="14.25" customHeight="1">
      <c r="A97" s="37">
        <v>43112</v>
      </c>
      <c r="B97" s="38" t="s">
        <v>224</v>
      </c>
      <c r="C97" s="24">
        <v>122</v>
      </c>
      <c r="D97" s="39">
        <v>140</v>
      </c>
      <c r="E97" s="128" t="s">
        <v>508</v>
      </c>
      <c r="F97" s="40"/>
      <c r="G97" s="41" t="s">
        <v>312</v>
      </c>
      <c r="H97" s="42"/>
      <c r="I97" s="35">
        <v>36000000</v>
      </c>
      <c r="J97" s="35">
        <v>13500000</v>
      </c>
      <c r="K97" s="35">
        <f t="shared" si="1"/>
        <v>22500000</v>
      </c>
    </row>
    <row r="98" spans="1:11" ht="14.25" customHeight="1">
      <c r="A98" s="37">
        <v>43112</v>
      </c>
      <c r="B98" s="38" t="s">
        <v>79</v>
      </c>
      <c r="C98" s="24">
        <v>172</v>
      </c>
      <c r="D98" s="39">
        <v>145</v>
      </c>
      <c r="E98" s="128" t="s">
        <v>509</v>
      </c>
      <c r="F98" s="40"/>
      <c r="G98" s="41" t="s">
        <v>313</v>
      </c>
      <c r="H98" s="42"/>
      <c r="I98" s="35">
        <v>40632000</v>
      </c>
      <c r="J98" s="35">
        <v>18453700</v>
      </c>
      <c r="K98" s="35">
        <f t="shared" si="1"/>
        <v>22178300</v>
      </c>
    </row>
    <row r="99" spans="1:11" ht="14.25" customHeight="1">
      <c r="A99" s="37">
        <v>43112</v>
      </c>
      <c r="B99" s="38" t="s">
        <v>225</v>
      </c>
      <c r="C99" s="24">
        <v>173</v>
      </c>
      <c r="D99" s="39">
        <v>151</v>
      </c>
      <c r="E99" s="128" t="s">
        <v>510</v>
      </c>
      <c r="F99" s="40"/>
      <c r="G99" s="41" t="s">
        <v>314</v>
      </c>
      <c r="H99" s="42"/>
      <c r="I99" s="35">
        <v>31256000</v>
      </c>
      <c r="J99" s="35">
        <v>14195433</v>
      </c>
      <c r="K99" s="35">
        <f t="shared" si="1"/>
        <v>17060567</v>
      </c>
    </row>
    <row r="100" spans="1:11" ht="14.25" customHeight="1">
      <c r="A100" s="37">
        <v>43112</v>
      </c>
      <c r="B100" s="38" t="s">
        <v>226</v>
      </c>
      <c r="C100" s="24">
        <v>156</v>
      </c>
      <c r="D100" s="39">
        <v>154</v>
      </c>
      <c r="E100" s="128" t="s">
        <v>477</v>
      </c>
      <c r="F100" s="40"/>
      <c r="G100" s="41" t="s">
        <v>315</v>
      </c>
      <c r="H100" s="42"/>
      <c r="I100" s="35">
        <v>69300000</v>
      </c>
      <c r="J100" s="35">
        <v>22260000</v>
      </c>
      <c r="K100" s="35">
        <f t="shared" si="1"/>
        <v>47040000</v>
      </c>
    </row>
    <row r="101" spans="1:11" ht="14.25" customHeight="1">
      <c r="A101" s="37">
        <v>43112</v>
      </c>
      <c r="B101" s="38" t="s">
        <v>227</v>
      </c>
      <c r="C101" s="24">
        <v>174</v>
      </c>
      <c r="D101" s="39">
        <v>157</v>
      </c>
      <c r="E101" s="128" t="s">
        <v>511</v>
      </c>
      <c r="F101" s="40"/>
      <c r="G101" s="41" t="s">
        <v>316</v>
      </c>
      <c r="H101" s="42"/>
      <c r="I101" s="35">
        <v>30992000</v>
      </c>
      <c r="J101" s="35">
        <v>13688133</v>
      </c>
      <c r="K101" s="35">
        <f t="shared" si="1"/>
        <v>17303867</v>
      </c>
    </row>
    <row r="102" spans="1:11" ht="14.25" customHeight="1">
      <c r="A102" s="37">
        <v>43115</v>
      </c>
      <c r="B102" s="38" t="s">
        <v>228</v>
      </c>
      <c r="C102" s="24">
        <v>91</v>
      </c>
      <c r="D102" s="39">
        <v>158</v>
      </c>
      <c r="E102" s="128" t="s">
        <v>512</v>
      </c>
      <c r="F102" s="40"/>
      <c r="G102" s="41" t="s">
        <v>317</v>
      </c>
      <c r="H102" s="42"/>
      <c r="I102" s="35">
        <v>30400000</v>
      </c>
      <c r="J102" s="35">
        <v>13426667</v>
      </c>
      <c r="K102" s="35">
        <f t="shared" si="1"/>
        <v>16973333</v>
      </c>
    </row>
    <row r="103" spans="1:11" ht="14.25" customHeight="1">
      <c r="A103" s="37">
        <v>43115</v>
      </c>
      <c r="B103" s="38" t="s">
        <v>229</v>
      </c>
      <c r="C103" s="24">
        <v>150</v>
      </c>
      <c r="D103" s="39">
        <v>159</v>
      </c>
      <c r="E103" t="s">
        <v>452</v>
      </c>
      <c r="F103" s="40"/>
      <c r="G103" s="41" t="s">
        <v>318</v>
      </c>
      <c r="H103" s="42"/>
      <c r="I103" s="35">
        <v>17600000</v>
      </c>
      <c r="J103" s="35">
        <v>7773333</v>
      </c>
      <c r="K103" s="35">
        <f t="shared" si="1"/>
        <v>9826667</v>
      </c>
    </row>
    <row r="104" spans="1:11" ht="14.25" customHeight="1">
      <c r="A104" s="37">
        <v>43115</v>
      </c>
      <c r="B104" s="38" t="s">
        <v>230</v>
      </c>
      <c r="C104" s="24">
        <v>189</v>
      </c>
      <c r="D104" s="39">
        <v>163</v>
      </c>
      <c r="E104" s="128" t="s">
        <v>475</v>
      </c>
      <c r="F104" s="40"/>
      <c r="G104" s="41" t="s">
        <v>319</v>
      </c>
      <c r="H104" s="42"/>
      <c r="I104" s="35">
        <v>60500000</v>
      </c>
      <c r="J104" s="35">
        <v>19433333</v>
      </c>
      <c r="K104" s="35">
        <f t="shared" si="1"/>
        <v>41066667</v>
      </c>
    </row>
    <row r="105" spans="1:11" ht="14.25" customHeight="1">
      <c r="A105" s="37">
        <v>43115</v>
      </c>
      <c r="B105" s="38" t="s">
        <v>231</v>
      </c>
      <c r="C105" s="24">
        <v>180</v>
      </c>
      <c r="D105" s="39">
        <v>165</v>
      </c>
      <c r="E105" s="128" t="s">
        <v>513</v>
      </c>
      <c r="F105" s="40"/>
      <c r="G105" s="41" t="s">
        <v>320</v>
      </c>
      <c r="H105" s="42"/>
      <c r="I105" s="35">
        <v>58400000</v>
      </c>
      <c r="J105" s="35">
        <v>25793333</v>
      </c>
      <c r="K105" s="35">
        <f t="shared" si="1"/>
        <v>32606667</v>
      </c>
    </row>
    <row r="106" spans="1:11" ht="14.25" customHeight="1">
      <c r="A106" s="37">
        <v>43115</v>
      </c>
      <c r="B106" s="38" t="s">
        <v>232</v>
      </c>
      <c r="C106" s="24">
        <v>208</v>
      </c>
      <c r="D106" s="39">
        <v>174</v>
      </c>
      <c r="E106" s="129" t="s">
        <v>514</v>
      </c>
      <c r="F106" s="40"/>
      <c r="G106" s="41" t="s">
        <v>321</v>
      </c>
      <c r="H106" s="42"/>
      <c r="I106" s="35">
        <v>37600000</v>
      </c>
      <c r="J106" s="35">
        <v>16450000</v>
      </c>
      <c r="K106" s="35">
        <f t="shared" si="1"/>
        <v>21150000</v>
      </c>
    </row>
    <row r="107" spans="1:11" ht="14.25" customHeight="1">
      <c r="A107" s="37">
        <v>43115</v>
      </c>
      <c r="B107" s="38" t="s">
        <v>233</v>
      </c>
      <c r="C107" s="24">
        <v>157</v>
      </c>
      <c r="D107" s="39">
        <v>179</v>
      </c>
      <c r="E107" s="129" t="s">
        <v>515</v>
      </c>
      <c r="F107" s="40"/>
      <c r="G107" s="41" t="s">
        <v>322</v>
      </c>
      <c r="H107" s="42"/>
      <c r="I107" s="35">
        <v>18120000</v>
      </c>
      <c r="J107" s="35">
        <v>7927500</v>
      </c>
      <c r="K107" s="35">
        <f t="shared" si="1"/>
        <v>10192500</v>
      </c>
    </row>
    <row r="108" spans="1:11" ht="14.25" customHeight="1">
      <c r="A108" s="37">
        <v>43115</v>
      </c>
      <c r="B108" s="38" t="s">
        <v>234</v>
      </c>
      <c r="C108" s="24">
        <v>178</v>
      </c>
      <c r="D108" s="39">
        <v>183</v>
      </c>
      <c r="E108" s="128" t="s">
        <v>516</v>
      </c>
      <c r="F108" s="40"/>
      <c r="G108" s="41" t="s">
        <v>323</v>
      </c>
      <c r="H108" s="42"/>
      <c r="I108" s="35">
        <v>24915000</v>
      </c>
      <c r="J108" s="35">
        <v>7927500</v>
      </c>
      <c r="K108" s="35">
        <f t="shared" si="1"/>
        <v>16987500</v>
      </c>
    </row>
    <row r="109" spans="1:11" ht="14.25" customHeight="1">
      <c r="A109" s="37">
        <v>43116</v>
      </c>
      <c r="B109" s="38" t="s">
        <v>235</v>
      </c>
      <c r="C109" s="24">
        <v>162</v>
      </c>
      <c r="D109" s="39">
        <v>212</v>
      </c>
      <c r="E109" s="128" t="s">
        <v>517</v>
      </c>
      <c r="F109" s="40"/>
      <c r="G109" s="41" t="s">
        <v>324</v>
      </c>
      <c r="H109" s="42"/>
      <c r="I109" s="35">
        <v>60375000</v>
      </c>
      <c r="J109" s="35">
        <v>18200000</v>
      </c>
      <c r="K109" s="35">
        <f t="shared" si="1"/>
        <v>42175000</v>
      </c>
    </row>
    <row r="110" spans="1:11" ht="14.25" customHeight="1">
      <c r="A110" s="37">
        <v>43117</v>
      </c>
      <c r="B110" s="160">
        <v>134</v>
      </c>
      <c r="C110" s="24">
        <v>149</v>
      </c>
      <c r="D110" s="39">
        <v>236</v>
      </c>
      <c r="E110" s="128" t="s">
        <v>452</v>
      </c>
      <c r="F110" s="40"/>
      <c r="G110" s="41" t="s">
        <v>797</v>
      </c>
      <c r="H110" s="42"/>
      <c r="I110" s="35">
        <v>17600000</v>
      </c>
      <c r="J110" s="35">
        <v>7553333</v>
      </c>
      <c r="K110" s="35">
        <f t="shared" si="1"/>
        <v>10046667</v>
      </c>
    </row>
    <row r="111" spans="1:11" ht="14.25" customHeight="1">
      <c r="A111" s="37">
        <v>43118</v>
      </c>
      <c r="B111" s="160">
        <v>284</v>
      </c>
      <c r="C111" s="24">
        <v>360</v>
      </c>
      <c r="D111" s="39">
        <v>271</v>
      </c>
      <c r="E111" s="128" t="s">
        <v>899</v>
      </c>
      <c r="F111" s="40"/>
      <c r="G111" s="41" t="s">
        <v>798</v>
      </c>
      <c r="H111" s="42"/>
      <c r="I111" s="35">
        <v>16800000</v>
      </c>
      <c r="J111" s="35">
        <v>7140000</v>
      </c>
      <c r="K111" s="35">
        <f t="shared" si="1"/>
        <v>9660000</v>
      </c>
    </row>
    <row r="112" spans="1:11" ht="14.25" customHeight="1">
      <c r="A112" s="37">
        <v>43119</v>
      </c>
      <c r="B112" s="160">
        <v>294</v>
      </c>
      <c r="C112" s="24">
        <v>339</v>
      </c>
      <c r="D112" s="39">
        <v>282</v>
      </c>
      <c r="E112" s="128" t="s">
        <v>900</v>
      </c>
      <c r="F112" s="40"/>
      <c r="G112" s="41" t="s">
        <v>799</v>
      </c>
      <c r="H112" s="42"/>
      <c r="I112" s="35">
        <v>79333333</v>
      </c>
      <c r="J112" s="35">
        <v>23800000</v>
      </c>
      <c r="K112" s="35">
        <f t="shared" si="1"/>
        <v>55533333</v>
      </c>
    </row>
    <row r="113" spans="1:11" ht="14.25" customHeight="1">
      <c r="A113" s="37">
        <v>43119</v>
      </c>
      <c r="B113" s="160">
        <v>172</v>
      </c>
      <c r="C113" s="24">
        <v>179</v>
      </c>
      <c r="D113" s="39">
        <v>293</v>
      </c>
      <c r="E113" s="128" t="s">
        <v>453</v>
      </c>
      <c r="F113" s="40"/>
      <c r="G113" s="41" t="s">
        <v>800</v>
      </c>
      <c r="H113" s="42"/>
      <c r="I113" s="35">
        <v>56000000</v>
      </c>
      <c r="J113" s="35">
        <v>23800000</v>
      </c>
      <c r="K113" s="35">
        <f t="shared" si="1"/>
        <v>32200000</v>
      </c>
    </row>
    <row r="114" spans="1:11" ht="14.25" customHeight="1">
      <c r="A114" s="37">
        <v>43119</v>
      </c>
      <c r="B114" s="160">
        <v>221</v>
      </c>
      <c r="C114" s="24">
        <v>272</v>
      </c>
      <c r="D114" s="39">
        <v>295</v>
      </c>
      <c r="E114" s="128" t="s">
        <v>901</v>
      </c>
      <c r="F114" s="40"/>
      <c r="G114" s="41" t="s">
        <v>801</v>
      </c>
      <c r="H114" s="42"/>
      <c r="I114" s="35">
        <v>18752000</v>
      </c>
      <c r="J114" s="35">
        <v>7657067</v>
      </c>
      <c r="K114" s="35">
        <f t="shared" si="1"/>
        <v>11094933</v>
      </c>
    </row>
    <row r="115" spans="1:11" ht="14.25" customHeight="1">
      <c r="A115" s="37">
        <v>43119</v>
      </c>
      <c r="B115" s="160">
        <v>241</v>
      </c>
      <c r="C115" s="24">
        <v>273</v>
      </c>
      <c r="D115" s="39">
        <v>297</v>
      </c>
      <c r="E115" s="128" t="s">
        <v>901</v>
      </c>
      <c r="F115" s="40"/>
      <c r="G115" s="41" t="s">
        <v>802</v>
      </c>
      <c r="H115" s="42"/>
      <c r="I115" s="35">
        <v>18752000</v>
      </c>
      <c r="J115" s="35">
        <v>7578933</v>
      </c>
      <c r="K115" s="35">
        <f t="shared" si="1"/>
        <v>11173067</v>
      </c>
    </row>
    <row r="116" spans="1:11" ht="14.25" customHeight="1">
      <c r="A116" s="37">
        <v>43119</v>
      </c>
      <c r="B116" s="160">
        <v>289</v>
      </c>
      <c r="C116" s="24">
        <v>360</v>
      </c>
      <c r="D116" s="39">
        <v>308</v>
      </c>
      <c r="E116" s="128" t="s">
        <v>899</v>
      </c>
      <c r="F116" s="40"/>
      <c r="G116" s="41" t="s">
        <v>803</v>
      </c>
      <c r="H116" s="42"/>
      <c r="I116" s="35">
        <v>16800000</v>
      </c>
      <c r="J116" s="35">
        <v>6650000</v>
      </c>
      <c r="K116" s="35">
        <f t="shared" si="1"/>
        <v>10150000</v>
      </c>
    </row>
    <row r="117" spans="1:11" ht="14.25" customHeight="1">
      <c r="A117" s="37">
        <v>43119</v>
      </c>
      <c r="B117" s="160">
        <v>292</v>
      </c>
      <c r="C117" s="24">
        <v>360</v>
      </c>
      <c r="D117" s="39">
        <v>309</v>
      </c>
      <c r="E117" s="128" t="s">
        <v>899</v>
      </c>
      <c r="F117" s="40"/>
      <c r="G117" s="41" t="s">
        <v>804</v>
      </c>
      <c r="H117" s="42"/>
      <c r="I117" s="35">
        <v>16800000</v>
      </c>
      <c r="J117" s="35">
        <v>6930000</v>
      </c>
      <c r="K117" s="35">
        <f t="shared" si="1"/>
        <v>9870000</v>
      </c>
    </row>
    <row r="118" spans="1:11" ht="14.25" customHeight="1">
      <c r="A118" s="37">
        <v>43119</v>
      </c>
      <c r="B118" s="160">
        <v>311</v>
      </c>
      <c r="C118" s="24">
        <v>361</v>
      </c>
      <c r="D118" s="39">
        <v>318</v>
      </c>
      <c r="E118" s="128" t="s">
        <v>899</v>
      </c>
      <c r="F118" s="40"/>
      <c r="G118" s="41" t="s">
        <v>805</v>
      </c>
      <c r="H118" s="42"/>
      <c r="I118" s="35">
        <v>13600000</v>
      </c>
      <c r="J118" s="35">
        <v>4533333</v>
      </c>
      <c r="K118" s="35">
        <f t="shared" si="1"/>
        <v>9066667</v>
      </c>
    </row>
    <row r="119" spans="1:11" ht="14.25" customHeight="1">
      <c r="A119" s="37">
        <v>43119</v>
      </c>
      <c r="B119" s="160">
        <v>285</v>
      </c>
      <c r="C119" s="24">
        <v>360</v>
      </c>
      <c r="D119" s="39">
        <v>323</v>
      </c>
      <c r="E119" s="128" t="s">
        <v>899</v>
      </c>
      <c r="F119" s="40"/>
      <c r="G119" s="41" t="s">
        <v>806</v>
      </c>
      <c r="H119" s="42"/>
      <c r="I119" s="35">
        <v>16800000</v>
      </c>
      <c r="J119" s="35">
        <v>7140000</v>
      </c>
      <c r="K119" s="35">
        <f t="shared" si="1"/>
        <v>9660000</v>
      </c>
    </row>
    <row r="120" spans="1:11" ht="14.25" customHeight="1">
      <c r="A120" s="37">
        <v>43119</v>
      </c>
      <c r="B120" s="160">
        <v>293</v>
      </c>
      <c r="C120" s="24">
        <v>360</v>
      </c>
      <c r="D120" s="39">
        <v>324</v>
      </c>
      <c r="E120" s="128" t="s">
        <v>899</v>
      </c>
      <c r="F120" s="40"/>
      <c r="G120" s="41" t="s">
        <v>807</v>
      </c>
      <c r="H120" s="42"/>
      <c r="I120" s="35">
        <v>16800000</v>
      </c>
      <c r="J120" s="35">
        <v>6930000</v>
      </c>
      <c r="K120" s="35">
        <f t="shared" si="1"/>
        <v>9870000</v>
      </c>
    </row>
    <row r="121" spans="1:11" ht="14.25" customHeight="1">
      <c r="A121" s="37">
        <v>43119</v>
      </c>
      <c r="B121" s="160">
        <v>288</v>
      </c>
      <c r="C121" s="24">
        <v>360</v>
      </c>
      <c r="D121" s="39">
        <v>325</v>
      </c>
      <c r="E121" s="128" t="s">
        <v>899</v>
      </c>
      <c r="F121" s="40"/>
      <c r="G121" s="41" t="s">
        <v>808</v>
      </c>
      <c r="H121" s="42"/>
      <c r="I121" s="35">
        <v>16800000</v>
      </c>
      <c r="J121" s="35">
        <v>6930000</v>
      </c>
      <c r="K121" s="35">
        <f t="shared" si="1"/>
        <v>9870000</v>
      </c>
    </row>
    <row r="122" spans="1:11" ht="14.25" customHeight="1">
      <c r="A122" s="37">
        <v>43119</v>
      </c>
      <c r="B122" s="160">
        <v>290</v>
      </c>
      <c r="C122" s="24">
        <v>360</v>
      </c>
      <c r="D122" s="39">
        <v>326</v>
      </c>
      <c r="E122" s="128" t="s">
        <v>899</v>
      </c>
      <c r="F122" s="40"/>
      <c r="G122" s="41" t="s">
        <v>809</v>
      </c>
      <c r="H122" s="42"/>
      <c r="I122" s="35">
        <v>16800000</v>
      </c>
      <c r="J122" s="35">
        <v>6860000</v>
      </c>
      <c r="K122" s="35">
        <f t="shared" si="1"/>
        <v>9940000</v>
      </c>
    </row>
    <row r="123" spans="1:11" ht="14.25" customHeight="1">
      <c r="A123" s="37">
        <v>43119</v>
      </c>
      <c r="B123" s="160">
        <v>317</v>
      </c>
      <c r="C123" s="24">
        <v>361</v>
      </c>
      <c r="D123" s="39">
        <v>331</v>
      </c>
      <c r="E123" s="128" t="s">
        <v>899</v>
      </c>
      <c r="F123" s="40"/>
      <c r="G123" s="41" t="s">
        <v>810</v>
      </c>
      <c r="H123" s="42"/>
      <c r="I123" s="35">
        <v>13600000</v>
      </c>
      <c r="J123" s="35">
        <v>5610000</v>
      </c>
      <c r="K123" s="35">
        <f t="shared" si="1"/>
        <v>7990000</v>
      </c>
    </row>
    <row r="124" spans="1:11" ht="14.25" customHeight="1">
      <c r="A124" s="37">
        <v>43119</v>
      </c>
      <c r="B124" s="160">
        <v>323</v>
      </c>
      <c r="C124" s="24">
        <v>361</v>
      </c>
      <c r="D124" s="39">
        <v>332</v>
      </c>
      <c r="E124" s="128" t="s">
        <v>899</v>
      </c>
      <c r="F124" s="40"/>
      <c r="G124" s="41" t="s">
        <v>811</v>
      </c>
      <c r="H124" s="42"/>
      <c r="I124" s="35">
        <v>13600000</v>
      </c>
      <c r="J124" s="35">
        <v>5610000</v>
      </c>
      <c r="K124" s="35">
        <f t="shared" si="1"/>
        <v>7990000</v>
      </c>
    </row>
    <row r="125" spans="1:11" ht="14.25" customHeight="1">
      <c r="A125" s="37">
        <v>43119</v>
      </c>
      <c r="B125" s="160">
        <v>325</v>
      </c>
      <c r="C125" s="24">
        <v>361</v>
      </c>
      <c r="D125" s="39">
        <v>333</v>
      </c>
      <c r="E125" s="128" t="s">
        <v>899</v>
      </c>
      <c r="F125" s="40"/>
      <c r="G125" s="41" t="s">
        <v>812</v>
      </c>
      <c r="H125" s="42"/>
      <c r="I125" s="35">
        <v>13600000</v>
      </c>
      <c r="J125" s="35">
        <v>5610000</v>
      </c>
      <c r="K125" s="35">
        <f t="shared" si="1"/>
        <v>7990000</v>
      </c>
    </row>
    <row r="126" spans="1:11" ht="14.25" customHeight="1">
      <c r="A126" s="37">
        <v>43119</v>
      </c>
      <c r="B126" s="160">
        <v>326</v>
      </c>
      <c r="C126" s="24">
        <v>361</v>
      </c>
      <c r="D126" s="39">
        <v>334</v>
      </c>
      <c r="E126" s="128" t="s">
        <v>899</v>
      </c>
      <c r="F126" s="40"/>
      <c r="G126" s="41" t="s">
        <v>813</v>
      </c>
      <c r="H126" s="42"/>
      <c r="I126" s="35">
        <v>13600000</v>
      </c>
      <c r="J126" s="35">
        <v>5610000</v>
      </c>
      <c r="K126" s="35">
        <f t="shared" si="1"/>
        <v>7990000</v>
      </c>
    </row>
    <row r="127" spans="1:11" ht="14.25" customHeight="1">
      <c r="A127" s="37">
        <v>43119</v>
      </c>
      <c r="B127" s="160">
        <v>321</v>
      </c>
      <c r="C127" s="24">
        <v>361</v>
      </c>
      <c r="D127" s="39">
        <v>346</v>
      </c>
      <c r="E127" s="128" t="s">
        <v>899</v>
      </c>
      <c r="F127" s="40"/>
      <c r="G127" s="41" t="s">
        <v>814</v>
      </c>
      <c r="H127" s="42"/>
      <c r="I127" s="35">
        <v>13600000</v>
      </c>
      <c r="J127" s="35">
        <v>5610000</v>
      </c>
      <c r="K127" s="35">
        <f t="shared" si="1"/>
        <v>7990000</v>
      </c>
    </row>
    <row r="128" spans="1:11" ht="14.25" customHeight="1">
      <c r="A128" s="37">
        <v>43119</v>
      </c>
      <c r="B128" s="160">
        <v>327</v>
      </c>
      <c r="C128" s="24">
        <v>361</v>
      </c>
      <c r="D128" s="39">
        <v>348</v>
      </c>
      <c r="E128" s="128" t="s">
        <v>899</v>
      </c>
      <c r="F128" s="40"/>
      <c r="G128" s="41" t="s">
        <v>815</v>
      </c>
      <c r="H128" s="42"/>
      <c r="I128" s="35">
        <v>13600000</v>
      </c>
      <c r="J128" s="35">
        <v>5609994</v>
      </c>
      <c r="K128" s="35">
        <f t="shared" si="1"/>
        <v>7990006</v>
      </c>
    </row>
    <row r="129" spans="1:11" ht="14.25" customHeight="1">
      <c r="A129" s="37">
        <v>43119</v>
      </c>
      <c r="B129" s="160">
        <v>286</v>
      </c>
      <c r="C129" s="24">
        <v>360</v>
      </c>
      <c r="D129" s="39">
        <v>354</v>
      </c>
      <c r="E129" s="128" t="s">
        <v>899</v>
      </c>
      <c r="F129" s="40"/>
      <c r="G129" s="41" t="s">
        <v>816</v>
      </c>
      <c r="H129" s="42"/>
      <c r="I129" s="35">
        <v>16800000</v>
      </c>
      <c r="J129" s="35">
        <v>6930000</v>
      </c>
      <c r="K129" s="35">
        <f t="shared" si="1"/>
        <v>9870000</v>
      </c>
    </row>
    <row r="130" spans="1:11" ht="14.25" customHeight="1">
      <c r="A130" s="37">
        <v>43119</v>
      </c>
      <c r="B130" s="160">
        <v>313</v>
      </c>
      <c r="C130" s="24">
        <v>361</v>
      </c>
      <c r="D130" s="39">
        <v>356</v>
      </c>
      <c r="E130" s="128" t="s">
        <v>899</v>
      </c>
      <c r="F130" s="40"/>
      <c r="G130" s="41" t="s">
        <v>817</v>
      </c>
      <c r="H130" s="42"/>
      <c r="I130" s="35">
        <v>13600000</v>
      </c>
      <c r="J130" s="35">
        <v>5610000</v>
      </c>
      <c r="K130" s="35">
        <f t="shared" si="1"/>
        <v>7990000</v>
      </c>
    </row>
    <row r="131" spans="1:11" ht="14.25" customHeight="1">
      <c r="A131" s="37">
        <v>43119</v>
      </c>
      <c r="B131" s="160">
        <v>314</v>
      </c>
      <c r="C131" s="24">
        <v>361</v>
      </c>
      <c r="D131" s="39">
        <v>357</v>
      </c>
      <c r="E131" s="128" t="s">
        <v>899</v>
      </c>
      <c r="F131" s="40"/>
      <c r="G131" s="41" t="s">
        <v>818</v>
      </c>
      <c r="H131" s="42"/>
      <c r="I131" s="35">
        <v>13600000</v>
      </c>
      <c r="J131" s="35">
        <v>5553333</v>
      </c>
      <c r="K131" s="35">
        <f t="shared" si="1"/>
        <v>8046667</v>
      </c>
    </row>
    <row r="132" spans="1:11" ht="14.25" customHeight="1">
      <c r="A132" s="37">
        <v>43119</v>
      </c>
      <c r="B132" s="160">
        <v>315</v>
      </c>
      <c r="C132" s="24">
        <v>361</v>
      </c>
      <c r="D132" s="39">
        <v>358</v>
      </c>
      <c r="E132" s="128" t="s">
        <v>899</v>
      </c>
      <c r="F132" s="40"/>
      <c r="G132" s="41" t="s">
        <v>819</v>
      </c>
      <c r="H132" s="42"/>
      <c r="I132" s="35">
        <v>13600000</v>
      </c>
      <c r="J132" s="35">
        <v>5610000</v>
      </c>
      <c r="K132" s="35">
        <f t="shared" si="1"/>
        <v>7990000</v>
      </c>
    </row>
    <row r="133" spans="1:11" ht="14.25" customHeight="1">
      <c r="A133" s="37">
        <v>43119</v>
      </c>
      <c r="B133" s="160">
        <v>320</v>
      </c>
      <c r="C133" s="24">
        <v>361</v>
      </c>
      <c r="D133" s="39">
        <v>364</v>
      </c>
      <c r="E133" s="128" t="s">
        <v>899</v>
      </c>
      <c r="F133" s="40"/>
      <c r="G133" s="41" t="s">
        <v>820</v>
      </c>
      <c r="H133" s="42"/>
      <c r="I133" s="35">
        <v>13600000</v>
      </c>
      <c r="J133" s="35">
        <v>5780000</v>
      </c>
      <c r="K133" s="35">
        <f t="shared" si="1"/>
        <v>7820000</v>
      </c>
    </row>
    <row r="134" spans="1:11" ht="14.25" customHeight="1">
      <c r="A134" s="37">
        <v>43119</v>
      </c>
      <c r="B134" s="160">
        <v>319</v>
      </c>
      <c r="C134" s="24">
        <v>361</v>
      </c>
      <c r="D134" s="39">
        <v>366</v>
      </c>
      <c r="E134" s="128" t="s">
        <v>899</v>
      </c>
      <c r="F134" s="40"/>
      <c r="G134" s="41" t="s">
        <v>821</v>
      </c>
      <c r="H134" s="42"/>
      <c r="I134" s="35">
        <v>13600000</v>
      </c>
      <c r="J134" s="35">
        <v>5610000</v>
      </c>
      <c r="K134" s="35">
        <f t="shared" si="1"/>
        <v>7990000</v>
      </c>
    </row>
    <row r="135" spans="1:11" ht="14.25" customHeight="1">
      <c r="A135" s="37">
        <v>43119</v>
      </c>
      <c r="B135" s="160">
        <v>318</v>
      </c>
      <c r="C135" s="24">
        <v>361</v>
      </c>
      <c r="D135" s="39">
        <v>367</v>
      </c>
      <c r="E135" s="128" t="s">
        <v>899</v>
      </c>
      <c r="F135" s="40"/>
      <c r="G135" s="41" t="s">
        <v>822</v>
      </c>
      <c r="H135" s="42"/>
      <c r="I135" s="35">
        <v>13600000</v>
      </c>
      <c r="J135" s="35">
        <v>5610000</v>
      </c>
      <c r="K135" s="35">
        <f t="shared" si="1"/>
        <v>7990000</v>
      </c>
    </row>
    <row r="136" spans="1:11" ht="14.25" customHeight="1">
      <c r="A136" s="37">
        <v>43122</v>
      </c>
      <c r="B136" s="160">
        <v>287</v>
      </c>
      <c r="C136" s="24">
        <v>360</v>
      </c>
      <c r="D136" s="39">
        <v>370</v>
      </c>
      <c r="E136" s="128" t="s">
        <v>899</v>
      </c>
      <c r="F136" s="40"/>
      <c r="G136" s="41" t="s">
        <v>823</v>
      </c>
      <c r="H136" s="42"/>
      <c r="I136" s="35">
        <v>16800000</v>
      </c>
      <c r="J136" s="35">
        <v>6930000</v>
      </c>
      <c r="K136" s="35">
        <f t="shared" si="1"/>
        <v>9870000</v>
      </c>
    </row>
    <row r="137" spans="1:11" ht="14.25" customHeight="1">
      <c r="A137" s="37">
        <v>43122</v>
      </c>
      <c r="B137" s="160">
        <v>324</v>
      </c>
      <c r="C137" s="24">
        <v>361</v>
      </c>
      <c r="D137" s="39">
        <v>371</v>
      </c>
      <c r="E137" s="128" t="s">
        <v>899</v>
      </c>
      <c r="F137" s="40"/>
      <c r="G137" s="41" t="s">
        <v>824</v>
      </c>
      <c r="H137" s="42"/>
      <c r="I137" s="35">
        <v>13600000</v>
      </c>
      <c r="J137" s="35">
        <v>5610000</v>
      </c>
      <c r="K137" s="35">
        <f t="shared" si="1"/>
        <v>7990000</v>
      </c>
    </row>
    <row r="138" spans="1:11" ht="14.25" customHeight="1">
      <c r="A138" s="37">
        <v>43122</v>
      </c>
      <c r="B138" s="160">
        <v>328</v>
      </c>
      <c r="C138" s="24">
        <v>361</v>
      </c>
      <c r="D138" s="39">
        <v>372</v>
      </c>
      <c r="E138" s="128" t="s">
        <v>899</v>
      </c>
      <c r="F138" s="40"/>
      <c r="G138" s="41" t="s">
        <v>825</v>
      </c>
      <c r="H138" s="42"/>
      <c r="I138" s="35">
        <v>13600000</v>
      </c>
      <c r="J138" s="35">
        <v>5610000</v>
      </c>
      <c r="K138" s="35">
        <f t="shared" si="1"/>
        <v>7990000</v>
      </c>
    </row>
    <row r="139" spans="1:11" ht="14.25" customHeight="1">
      <c r="A139" s="37">
        <v>43122</v>
      </c>
      <c r="B139" s="160">
        <v>329</v>
      </c>
      <c r="C139" s="24">
        <v>361</v>
      </c>
      <c r="D139" s="39">
        <v>376</v>
      </c>
      <c r="E139" s="128" t="s">
        <v>899</v>
      </c>
      <c r="F139" s="40"/>
      <c r="G139" s="41" t="s">
        <v>826</v>
      </c>
      <c r="H139" s="42"/>
      <c r="I139" s="35">
        <v>13600000</v>
      </c>
      <c r="J139" s="35">
        <v>5610000</v>
      </c>
      <c r="K139" s="35">
        <f t="shared" si="1"/>
        <v>7990000</v>
      </c>
    </row>
    <row r="140" spans="1:11" ht="14.25" customHeight="1">
      <c r="A140" s="37">
        <v>43122</v>
      </c>
      <c r="B140" s="160">
        <v>429</v>
      </c>
      <c r="C140" s="24">
        <v>446</v>
      </c>
      <c r="D140" s="39">
        <v>378</v>
      </c>
      <c r="E140" s="128" t="s">
        <v>902</v>
      </c>
      <c r="F140" s="40"/>
      <c r="G140" s="41" t="s">
        <v>827</v>
      </c>
      <c r="H140" s="42"/>
      <c r="I140" s="35">
        <v>190400000</v>
      </c>
      <c r="J140" s="35">
        <v>55533332</v>
      </c>
      <c r="K140" s="35">
        <f t="shared" si="1"/>
        <v>134866668</v>
      </c>
    </row>
    <row r="141" spans="1:11" ht="14.25" customHeight="1">
      <c r="A141" s="37">
        <v>43122</v>
      </c>
      <c r="B141" s="160">
        <v>291</v>
      </c>
      <c r="C141" s="24">
        <v>360</v>
      </c>
      <c r="D141" s="39">
        <v>380</v>
      </c>
      <c r="E141" s="128" t="s">
        <v>899</v>
      </c>
      <c r="F141" s="40"/>
      <c r="G141" s="41" t="s">
        <v>828</v>
      </c>
      <c r="H141" s="42"/>
      <c r="I141" s="35">
        <v>16800000</v>
      </c>
      <c r="J141" s="35">
        <v>6930000</v>
      </c>
      <c r="K141" s="35">
        <f t="shared" si="1"/>
        <v>9870000</v>
      </c>
    </row>
    <row r="142" spans="1:11" ht="14.25" customHeight="1">
      <c r="A142" s="37">
        <v>43122</v>
      </c>
      <c r="B142" s="160">
        <v>405</v>
      </c>
      <c r="C142" s="24">
        <v>383</v>
      </c>
      <c r="D142" s="39">
        <v>397</v>
      </c>
      <c r="E142" s="128" t="s">
        <v>452</v>
      </c>
      <c r="F142" s="40"/>
      <c r="G142" s="41" t="s">
        <v>829</v>
      </c>
      <c r="H142" s="42"/>
      <c r="I142" s="35">
        <v>17600000</v>
      </c>
      <c r="J142" s="35">
        <v>7260000</v>
      </c>
      <c r="K142" s="35">
        <f t="shared" si="1"/>
        <v>10340000</v>
      </c>
    </row>
    <row r="143" spans="1:11" ht="14.25" customHeight="1">
      <c r="A143" s="37">
        <v>43122</v>
      </c>
      <c r="B143" s="160">
        <v>409</v>
      </c>
      <c r="C143" s="24">
        <v>429</v>
      </c>
      <c r="D143" s="39">
        <v>398</v>
      </c>
      <c r="E143" s="128" t="s">
        <v>903</v>
      </c>
      <c r="F143" s="40"/>
      <c r="G143" s="41" t="s">
        <v>830</v>
      </c>
      <c r="H143" s="42"/>
      <c r="I143" s="35">
        <v>15628000</v>
      </c>
      <c r="J143" s="35">
        <v>12762867</v>
      </c>
      <c r="K143" s="35">
        <f t="shared" si="1"/>
        <v>2865133</v>
      </c>
    </row>
    <row r="144" spans="1:11" ht="14.25" customHeight="1">
      <c r="A144" s="37">
        <v>43122</v>
      </c>
      <c r="B144" s="160">
        <v>413</v>
      </c>
      <c r="C144" s="24">
        <v>430</v>
      </c>
      <c r="D144" s="39">
        <v>399</v>
      </c>
      <c r="E144" s="128" t="s">
        <v>899</v>
      </c>
      <c r="F144" s="40"/>
      <c r="G144" s="41" t="s">
        <v>831</v>
      </c>
      <c r="H144" s="42"/>
      <c r="I144" s="35">
        <v>11840000</v>
      </c>
      <c r="J144" s="35">
        <v>4834667</v>
      </c>
      <c r="K144" s="35">
        <f t="shared" si="1"/>
        <v>7005333</v>
      </c>
    </row>
    <row r="145" spans="1:11" ht="14.25" customHeight="1">
      <c r="A145" s="37">
        <v>43122</v>
      </c>
      <c r="B145" s="160">
        <v>312</v>
      </c>
      <c r="C145" s="24">
        <v>361</v>
      </c>
      <c r="D145" s="39">
        <v>409</v>
      </c>
      <c r="E145" s="128" t="s">
        <v>899</v>
      </c>
      <c r="F145" s="40"/>
      <c r="G145" s="41" t="s">
        <v>832</v>
      </c>
      <c r="H145" s="42"/>
      <c r="I145" s="35">
        <v>13600000</v>
      </c>
      <c r="J145" s="35">
        <v>5553334</v>
      </c>
      <c r="K145" s="35">
        <f t="shared" si="1"/>
        <v>8046666</v>
      </c>
    </row>
    <row r="146" spans="1:11" ht="14.25" customHeight="1">
      <c r="A146" s="37">
        <v>43122</v>
      </c>
      <c r="B146" s="160">
        <v>316</v>
      </c>
      <c r="C146" s="24">
        <v>361</v>
      </c>
      <c r="D146" s="39">
        <v>410</v>
      </c>
      <c r="E146" s="128" t="s">
        <v>899</v>
      </c>
      <c r="F146" s="40"/>
      <c r="G146" s="41" t="s">
        <v>833</v>
      </c>
      <c r="H146" s="42"/>
      <c r="I146" s="35">
        <v>13600000</v>
      </c>
      <c r="J146" s="35">
        <v>5553333</v>
      </c>
      <c r="K146" s="35">
        <f t="shared" si="1"/>
        <v>8046667</v>
      </c>
    </row>
    <row r="147" spans="1:11" ht="14.25" customHeight="1">
      <c r="A147" s="37">
        <v>43122</v>
      </c>
      <c r="B147" s="160">
        <v>435</v>
      </c>
      <c r="C147" s="24">
        <v>443</v>
      </c>
      <c r="D147" s="39">
        <v>413</v>
      </c>
      <c r="E147" s="128" t="s">
        <v>900</v>
      </c>
      <c r="F147" s="40"/>
      <c r="G147" s="41" t="s">
        <v>834</v>
      </c>
      <c r="H147" s="42"/>
      <c r="I147" s="35">
        <v>56072000</v>
      </c>
      <c r="J147" s="35">
        <v>22896067</v>
      </c>
      <c r="K147" s="35">
        <f t="shared" si="1"/>
        <v>33175933</v>
      </c>
    </row>
    <row r="148" spans="1:11" ht="14.25" customHeight="1">
      <c r="A148" s="37">
        <v>43123</v>
      </c>
      <c r="B148" s="160">
        <v>404</v>
      </c>
      <c r="C148" s="24">
        <v>385</v>
      </c>
      <c r="D148" s="39">
        <v>422</v>
      </c>
      <c r="E148" s="128" t="s">
        <v>904</v>
      </c>
      <c r="F148" s="40"/>
      <c r="G148" s="41" t="s">
        <v>835</v>
      </c>
      <c r="H148" s="42"/>
      <c r="I148" s="35">
        <v>39999600</v>
      </c>
      <c r="J148" s="35">
        <v>16333170</v>
      </c>
      <c r="K148" s="35">
        <f t="shared" si="1"/>
        <v>23666430</v>
      </c>
    </row>
    <row r="149" spans="1:11" ht="14.25" customHeight="1">
      <c r="A149" s="37">
        <v>43123</v>
      </c>
      <c r="B149" s="160">
        <v>408</v>
      </c>
      <c r="C149" s="24">
        <v>386</v>
      </c>
      <c r="D149" s="39">
        <v>424</v>
      </c>
      <c r="E149" s="128" t="s">
        <v>905</v>
      </c>
      <c r="F149" s="40"/>
      <c r="G149" s="41" t="s">
        <v>836</v>
      </c>
      <c r="H149" s="42"/>
      <c r="I149" s="35">
        <v>44000000</v>
      </c>
      <c r="J149" s="35">
        <v>17966667</v>
      </c>
      <c r="K149" s="35">
        <f t="shared" si="1"/>
        <v>26033333</v>
      </c>
    </row>
    <row r="150" spans="1:11" ht="14.25" customHeight="1">
      <c r="A150" s="37">
        <v>43123</v>
      </c>
      <c r="B150" s="160">
        <v>322</v>
      </c>
      <c r="C150" s="24">
        <v>361</v>
      </c>
      <c r="D150" s="39">
        <v>425</v>
      </c>
      <c r="E150" s="128" t="s">
        <v>899</v>
      </c>
      <c r="F150" s="40"/>
      <c r="G150" s="41" t="s">
        <v>837</v>
      </c>
      <c r="H150" s="42"/>
      <c r="I150" s="35">
        <v>13600000</v>
      </c>
      <c r="J150" s="35">
        <v>5553333</v>
      </c>
      <c r="K150" s="35">
        <f t="shared" si="1"/>
        <v>8046667</v>
      </c>
    </row>
    <row r="151" spans="1:11" ht="14.25" customHeight="1">
      <c r="A151" s="37">
        <v>43123</v>
      </c>
      <c r="B151" s="160">
        <v>412</v>
      </c>
      <c r="C151" s="24">
        <v>391</v>
      </c>
      <c r="D151" s="39">
        <v>438</v>
      </c>
      <c r="E151" s="128" t="s">
        <v>906</v>
      </c>
      <c r="F151" s="40"/>
      <c r="G151" s="41" t="s">
        <v>838</v>
      </c>
      <c r="H151" s="42"/>
      <c r="I151" s="35">
        <v>64000000</v>
      </c>
      <c r="J151" s="35">
        <v>25866667</v>
      </c>
      <c r="K151" s="35">
        <f t="shared" si="1"/>
        <v>38133333</v>
      </c>
    </row>
    <row r="152" spans="1:11" ht="14.25" customHeight="1">
      <c r="A152" s="37">
        <v>43123</v>
      </c>
      <c r="B152" s="160">
        <v>406</v>
      </c>
      <c r="C152" s="24">
        <v>384</v>
      </c>
      <c r="D152" s="39">
        <v>442</v>
      </c>
      <c r="E152" s="128" t="s">
        <v>452</v>
      </c>
      <c r="F152" s="40"/>
      <c r="G152" s="41" t="s">
        <v>839</v>
      </c>
      <c r="H152" s="42"/>
      <c r="I152" s="35">
        <v>17600000</v>
      </c>
      <c r="J152" s="35">
        <v>7186667</v>
      </c>
      <c r="K152" s="35">
        <f t="shared" si="1"/>
        <v>10413333</v>
      </c>
    </row>
    <row r="153" spans="1:11" ht="14.25" customHeight="1">
      <c r="A153" s="37">
        <v>43123</v>
      </c>
      <c r="B153" s="160">
        <v>305</v>
      </c>
      <c r="C153" s="24">
        <v>348</v>
      </c>
      <c r="D153" s="39">
        <v>444</v>
      </c>
      <c r="E153" s="128" t="s">
        <v>907</v>
      </c>
      <c r="F153" s="40"/>
      <c r="G153" s="41" t="s">
        <v>840</v>
      </c>
      <c r="H153" s="42"/>
      <c r="I153" s="35">
        <v>24200000</v>
      </c>
      <c r="J153" s="35">
        <v>7113333</v>
      </c>
      <c r="K153" s="35">
        <f t="shared" si="1"/>
        <v>17086667</v>
      </c>
    </row>
    <row r="154" spans="1:11" ht="14.25" customHeight="1">
      <c r="A154" s="37">
        <v>43123</v>
      </c>
      <c r="B154" s="160">
        <v>573</v>
      </c>
      <c r="C154" s="24">
        <v>338</v>
      </c>
      <c r="D154" s="39">
        <v>456</v>
      </c>
      <c r="E154" s="128" t="s">
        <v>908</v>
      </c>
      <c r="F154" s="40"/>
      <c r="G154" s="41" t="s">
        <v>841</v>
      </c>
      <c r="H154" s="42"/>
      <c r="I154" s="35">
        <v>18250000</v>
      </c>
      <c r="J154" s="35">
        <v>11150000</v>
      </c>
      <c r="K154" s="35">
        <f t="shared" si="1"/>
        <v>7100000</v>
      </c>
    </row>
    <row r="155" spans="1:11" ht="14.25" customHeight="1">
      <c r="A155" s="37">
        <v>43123</v>
      </c>
      <c r="B155" s="160">
        <v>376</v>
      </c>
      <c r="C155" s="24">
        <v>390</v>
      </c>
      <c r="D155" s="39">
        <v>461</v>
      </c>
      <c r="E155" s="128" t="s">
        <v>909</v>
      </c>
      <c r="F155" s="40"/>
      <c r="G155" s="41" t="s">
        <v>842</v>
      </c>
      <c r="H155" s="42"/>
      <c r="I155" s="35">
        <v>18120000</v>
      </c>
      <c r="J155" s="35">
        <v>7248000</v>
      </c>
      <c r="K155" s="35">
        <f t="shared" si="1"/>
        <v>10872000</v>
      </c>
    </row>
    <row r="156" spans="1:11" ht="14.25" customHeight="1">
      <c r="A156" s="37">
        <v>43124</v>
      </c>
      <c r="B156" s="160">
        <v>378</v>
      </c>
      <c r="C156" s="24">
        <v>389</v>
      </c>
      <c r="D156" s="39">
        <v>463</v>
      </c>
      <c r="E156" s="128" t="s">
        <v>909</v>
      </c>
      <c r="F156" s="40"/>
      <c r="G156" s="41" t="s">
        <v>843</v>
      </c>
      <c r="H156" s="42"/>
      <c r="I156" s="35">
        <v>18120000</v>
      </c>
      <c r="J156" s="35">
        <v>7248000</v>
      </c>
      <c r="K156" s="35">
        <f t="shared" si="1"/>
        <v>10872000</v>
      </c>
    </row>
    <row r="157" spans="1:11" ht="14.25" customHeight="1">
      <c r="A157" s="37">
        <v>43124</v>
      </c>
      <c r="B157" s="160">
        <v>446</v>
      </c>
      <c r="C157" s="24">
        <v>460</v>
      </c>
      <c r="D157" s="39">
        <v>464</v>
      </c>
      <c r="E157" s="128" t="s">
        <v>910</v>
      </c>
      <c r="F157" s="40"/>
      <c r="G157" s="41" t="s">
        <v>844</v>
      </c>
      <c r="H157" s="42"/>
      <c r="I157" s="35">
        <v>42400000</v>
      </c>
      <c r="J157" s="35">
        <v>17136667</v>
      </c>
      <c r="K157" s="35">
        <f t="shared" si="1"/>
        <v>25263333</v>
      </c>
    </row>
    <row r="158" spans="1:11" ht="14.25" customHeight="1">
      <c r="A158" s="37">
        <v>43124</v>
      </c>
      <c r="B158" s="160">
        <v>377</v>
      </c>
      <c r="C158" s="24">
        <v>388</v>
      </c>
      <c r="D158" s="39">
        <v>468</v>
      </c>
      <c r="E158" s="128" t="s">
        <v>909</v>
      </c>
      <c r="F158" s="40"/>
      <c r="G158" s="41" t="s">
        <v>845</v>
      </c>
      <c r="H158" s="42"/>
      <c r="I158" s="35">
        <v>18120000</v>
      </c>
      <c r="J158" s="35">
        <v>7248000</v>
      </c>
      <c r="K158" s="35">
        <f t="shared" si="1"/>
        <v>10872000</v>
      </c>
    </row>
    <row r="159" spans="1:11" ht="14.25" customHeight="1">
      <c r="A159" s="37">
        <v>43124</v>
      </c>
      <c r="B159" s="160">
        <v>407</v>
      </c>
      <c r="C159" s="24">
        <v>387</v>
      </c>
      <c r="D159" s="39">
        <v>469</v>
      </c>
      <c r="E159" s="128" t="s">
        <v>903</v>
      </c>
      <c r="F159" s="40"/>
      <c r="G159" s="41" t="s">
        <v>846</v>
      </c>
      <c r="H159" s="42"/>
      <c r="I159" s="35">
        <v>31256000</v>
      </c>
      <c r="J159" s="35">
        <v>12502400</v>
      </c>
      <c r="K159" s="35">
        <f t="shared" si="1"/>
        <v>18753600</v>
      </c>
    </row>
    <row r="160" spans="1:11" ht="14.25" customHeight="1">
      <c r="A160" s="37">
        <v>43124</v>
      </c>
      <c r="B160" s="160">
        <v>433</v>
      </c>
      <c r="C160" s="24">
        <v>481</v>
      </c>
      <c r="D160" s="39">
        <v>472</v>
      </c>
      <c r="E160" s="128" t="s">
        <v>905</v>
      </c>
      <c r="F160" s="40"/>
      <c r="G160" s="41" t="s">
        <v>847</v>
      </c>
      <c r="H160" s="42"/>
      <c r="I160" s="35">
        <v>44000000</v>
      </c>
      <c r="J160" s="35">
        <v>12100000</v>
      </c>
      <c r="K160" s="35">
        <f t="shared" si="1"/>
        <v>31900000</v>
      </c>
    </row>
    <row r="161" spans="1:11" ht="14.25" customHeight="1">
      <c r="A161" s="37">
        <v>43124</v>
      </c>
      <c r="B161" s="160">
        <v>453</v>
      </c>
      <c r="C161" s="24">
        <v>466</v>
      </c>
      <c r="D161" s="39">
        <v>474</v>
      </c>
      <c r="E161" s="128" t="s">
        <v>899</v>
      </c>
      <c r="F161" s="40"/>
      <c r="G161" s="41" t="s">
        <v>848</v>
      </c>
      <c r="H161" s="42"/>
      <c r="I161" s="35">
        <v>13600000</v>
      </c>
      <c r="J161" s="35">
        <v>5496667</v>
      </c>
      <c r="K161" s="35">
        <f t="shared" si="1"/>
        <v>8103333</v>
      </c>
    </row>
    <row r="162" spans="1:11" ht="14.25" customHeight="1">
      <c r="A162" s="37">
        <v>43124</v>
      </c>
      <c r="B162" s="160">
        <v>454</v>
      </c>
      <c r="C162" s="24">
        <v>465</v>
      </c>
      <c r="D162" s="39">
        <v>475</v>
      </c>
      <c r="E162" s="128" t="s">
        <v>899</v>
      </c>
      <c r="F162" s="40"/>
      <c r="G162" s="41" t="s">
        <v>849</v>
      </c>
      <c r="H162" s="42"/>
      <c r="I162" s="35">
        <v>13600000</v>
      </c>
      <c r="J162" s="35">
        <v>5496667</v>
      </c>
      <c r="K162" s="35">
        <f t="shared" si="1"/>
        <v>8103333</v>
      </c>
    </row>
    <row r="163" spans="1:11" ht="14.25" customHeight="1">
      <c r="A163" s="37">
        <v>43124</v>
      </c>
      <c r="B163" s="160">
        <v>447</v>
      </c>
      <c r="C163" s="24">
        <v>464</v>
      </c>
      <c r="D163" s="39">
        <v>482</v>
      </c>
      <c r="E163" s="128" t="s">
        <v>452</v>
      </c>
      <c r="F163" s="40"/>
      <c r="G163" s="41" t="s">
        <v>850</v>
      </c>
      <c r="H163" s="42"/>
      <c r="I163" s="35">
        <v>17600000</v>
      </c>
      <c r="J163" s="35">
        <v>7040000</v>
      </c>
      <c r="K163" s="35">
        <f t="shared" si="1"/>
        <v>10560000</v>
      </c>
    </row>
    <row r="164" spans="1:11" ht="14.25" customHeight="1">
      <c r="A164" s="37">
        <v>43124</v>
      </c>
      <c r="B164" s="160">
        <v>469</v>
      </c>
      <c r="C164" s="24">
        <v>473</v>
      </c>
      <c r="D164" s="39">
        <v>483</v>
      </c>
      <c r="E164" s="128" t="s">
        <v>911</v>
      </c>
      <c r="F164" s="40"/>
      <c r="G164" s="41" t="s">
        <v>851</v>
      </c>
      <c r="H164" s="42"/>
      <c r="I164" s="35">
        <v>40632000</v>
      </c>
      <c r="J164" s="35">
        <v>16083500</v>
      </c>
      <c r="K164" s="35">
        <f t="shared" si="1"/>
        <v>24548500</v>
      </c>
    </row>
    <row r="165" spans="1:11" ht="14.25" customHeight="1">
      <c r="A165" s="37">
        <v>43125</v>
      </c>
      <c r="B165" s="160">
        <v>448</v>
      </c>
      <c r="C165" s="24">
        <v>463</v>
      </c>
      <c r="D165" s="39">
        <v>484</v>
      </c>
      <c r="E165" s="128" t="s">
        <v>452</v>
      </c>
      <c r="F165" s="40"/>
      <c r="G165" s="41" t="s">
        <v>852</v>
      </c>
      <c r="H165" s="42"/>
      <c r="I165" s="35">
        <v>17600000</v>
      </c>
      <c r="J165" s="35">
        <v>6600000</v>
      </c>
      <c r="K165" s="35">
        <f t="shared" si="1"/>
        <v>11000000</v>
      </c>
    </row>
    <row r="166" spans="1:11" ht="14.25" customHeight="1">
      <c r="A166" s="37">
        <v>43125</v>
      </c>
      <c r="B166" s="160">
        <v>449</v>
      </c>
      <c r="C166" s="24">
        <v>462</v>
      </c>
      <c r="D166" s="39">
        <v>485</v>
      </c>
      <c r="E166" s="128" t="s">
        <v>452</v>
      </c>
      <c r="F166" s="40"/>
      <c r="G166" s="41" t="s">
        <v>853</v>
      </c>
      <c r="H166" s="42"/>
      <c r="I166" s="35">
        <v>17600000</v>
      </c>
      <c r="J166" s="35">
        <v>7040000</v>
      </c>
      <c r="K166" s="35">
        <f t="shared" si="1"/>
        <v>10560000</v>
      </c>
    </row>
    <row r="167" spans="1:11" ht="14.25" customHeight="1">
      <c r="A167" s="37">
        <v>43125</v>
      </c>
      <c r="B167" s="160">
        <v>458</v>
      </c>
      <c r="C167" s="24">
        <v>458</v>
      </c>
      <c r="D167" s="39">
        <v>486</v>
      </c>
      <c r="E167" s="128" t="s">
        <v>899</v>
      </c>
      <c r="F167" s="40"/>
      <c r="G167" s="41" t="s">
        <v>854</v>
      </c>
      <c r="H167" s="42"/>
      <c r="I167" s="35">
        <v>16800000</v>
      </c>
      <c r="J167" s="35">
        <v>6720000</v>
      </c>
      <c r="K167" s="35">
        <f t="shared" si="1"/>
        <v>10080000</v>
      </c>
    </row>
    <row r="168" spans="1:11" ht="14.25" customHeight="1">
      <c r="A168" s="37">
        <v>43125</v>
      </c>
      <c r="B168" s="160">
        <v>33</v>
      </c>
      <c r="C168" s="24">
        <v>316</v>
      </c>
      <c r="D168" s="39">
        <v>489</v>
      </c>
      <c r="E168" s="128" t="s">
        <v>912</v>
      </c>
      <c r="F168" s="40"/>
      <c r="G168" s="41" t="s">
        <v>855</v>
      </c>
      <c r="H168" s="42"/>
      <c r="I168" s="35">
        <v>3808372</v>
      </c>
      <c r="J168" s="35">
        <v>3808372</v>
      </c>
      <c r="K168" s="35">
        <f t="shared" si="1"/>
        <v>0</v>
      </c>
    </row>
    <row r="169" spans="1:11" ht="14.25" customHeight="1">
      <c r="A169" s="37">
        <v>43125</v>
      </c>
      <c r="B169" s="160">
        <v>452</v>
      </c>
      <c r="C169" s="24">
        <v>467</v>
      </c>
      <c r="D169" s="39">
        <v>492</v>
      </c>
      <c r="E169" s="128" t="s">
        <v>899</v>
      </c>
      <c r="F169" s="40"/>
      <c r="G169" s="41" t="s">
        <v>856</v>
      </c>
      <c r="H169" s="42"/>
      <c r="I169" s="35">
        <v>13600000</v>
      </c>
      <c r="J169" s="35">
        <v>5440000</v>
      </c>
      <c r="K169" s="35">
        <f t="shared" si="1"/>
        <v>8160000</v>
      </c>
    </row>
    <row r="170" spans="1:11" ht="14.25" customHeight="1">
      <c r="A170" s="37">
        <v>43125</v>
      </c>
      <c r="B170" s="160">
        <v>467</v>
      </c>
      <c r="C170" s="24">
        <v>482</v>
      </c>
      <c r="D170" s="39">
        <v>493</v>
      </c>
      <c r="E170" s="128" t="s">
        <v>913</v>
      </c>
      <c r="F170" s="40"/>
      <c r="G170" s="41" t="s">
        <v>857</v>
      </c>
      <c r="H170" s="42"/>
      <c r="I170" s="35">
        <v>97980000</v>
      </c>
      <c r="J170" s="35">
        <v>26128000</v>
      </c>
      <c r="K170" s="35">
        <f t="shared" si="1"/>
        <v>71852000</v>
      </c>
    </row>
    <row r="171" spans="1:11" ht="14.25" customHeight="1">
      <c r="A171" s="37">
        <v>43125</v>
      </c>
      <c r="B171" s="160">
        <v>468</v>
      </c>
      <c r="C171" s="24">
        <v>472</v>
      </c>
      <c r="D171" s="39">
        <v>494</v>
      </c>
      <c r="E171" s="128" t="s">
        <v>911</v>
      </c>
      <c r="F171" s="40"/>
      <c r="G171" s="41" t="s">
        <v>858</v>
      </c>
      <c r="H171" s="42"/>
      <c r="I171" s="35">
        <v>40632000</v>
      </c>
      <c r="J171" s="35">
        <v>16252800</v>
      </c>
      <c r="K171" s="35">
        <f t="shared" si="1"/>
        <v>24379200</v>
      </c>
    </row>
    <row r="172" spans="1:11" ht="14.25" customHeight="1">
      <c r="A172" s="37">
        <v>43125</v>
      </c>
      <c r="B172" s="160">
        <v>450</v>
      </c>
      <c r="C172" s="24">
        <v>469</v>
      </c>
      <c r="D172" s="39">
        <v>496</v>
      </c>
      <c r="E172" s="128" t="s">
        <v>899</v>
      </c>
      <c r="F172" s="40"/>
      <c r="G172" s="41" t="s">
        <v>859</v>
      </c>
      <c r="H172" s="42"/>
      <c r="I172" s="35">
        <v>13600000</v>
      </c>
      <c r="J172" s="35">
        <v>5213333</v>
      </c>
      <c r="K172" s="35">
        <f t="shared" si="1"/>
        <v>8386667</v>
      </c>
    </row>
    <row r="173" spans="1:11" ht="14.25" customHeight="1">
      <c r="A173" s="37">
        <v>43125</v>
      </c>
      <c r="B173" s="160">
        <v>451</v>
      </c>
      <c r="C173" s="24">
        <v>468</v>
      </c>
      <c r="D173" s="39">
        <v>497</v>
      </c>
      <c r="E173" s="128" t="s">
        <v>899</v>
      </c>
      <c r="F173" s="40"/>
      <c r="G173" s="41" t="s">
        <v>860</v>
      </c>
      <c r="H173" s="42"/>
      <c r="I173" s="35">
        <v>13600000</v>
      </c>
      <c r="J173" s="35">
        <v>5213333</v>
      </c>
      <c r="K173" s="35">
        <f t="shared" si="1"/>
        <v>8386667</v>
      </c>
    </row>
    <row r="174" spans="1:11" ht="14.25" customHeight="1">
      <c r="A174" s="37">
        <v>43125</v>
      </c>
      <c r="B174" s="160">
        <v>480</v>
      </c>
      <c r="C174" s="24">
        <v>495</v>
      </c>
      <c r="D174" s="39">
        <v>499</v>
      </c>
      <c r="E174" s="128" t="s">
        <v>914</v>
      </c>
      <c r="F174" s="40"/>
      <c r="G174" s="41" t="s">
        <v>861</v>
      </c>
      <c r="H174" s="42"/>
      <c r="I174" s="35">
        <v>53600000</v>
      </c>
      <c r="J174" s="35">
        <v>20323333</v>
      </c>
      <c r="K174" s="35">
        <f t="shared" si="1"/>
        <v>33276667</v>
      </c>
    </row>
    <row r="175" spans="1:11" ht="14.25" customHeight="1">
      <c r="A175" s="37">
        <v>43125</v>
      </c>
      <c r="B175" s="160">
        <v>466</v>
      </c>
      <c r="C175" s="24">
        <v>479</v>
      </c>
      <c r="D175" s="39">
        <v>505</v>
      </c>
      <c r="E175" s="128" t="s">
        <v>911</v>
      </c>
      <c r="F175" s="40"/>
      <c r="G175" s="41" t="s">
        <v>862</v>
      </c>
      <c r="H175" s="42"/>
      <c r="I175" s="35">
        <v>40632000</v>
      </c>
      <c r="J175" s="35">
        <v>15406300</v>
      </c>
      <c r="K175" s="35">
        <f t="shared" si="1"/>
        <v>25225700</v>
      </c>
    </row>
    <row r="176" spans="1:11" ht="14.25" customHeight="1">
      <c r="A176" s="37">
        <v>43125</v>
      </c>
      <c r="B176" s="160">
        <v>484</v>
      </c>
      <c r="C176" s="24">
        <v>506</v>
      </c>
      <c r="D176" s="39">
        <v>506</v>
      </c>
      <c r="E176" s="128" t="s">
        <v>911</v>
      </c>
      <c r="F176" s="40"/>
      <c r="G176" s="41" t="s">
        <v>863</v>
      </c>
      <c r="H176" s="42"/>
      <c r="I176" s="35">
        <v>40632000</v>
      </c>
      <c r="J176" s="35">
        <v>16083500</v>
      </c>
      <c r="K176" s="35">
        <f t="shared" si="1"/>
        <v>24548500</v>
      </c>
    </row>
    <row r="177" spans="1:11" ht="14.25" customHeight="1">
      <c r="A177" s="37">
        <v>43125</v>
      </c>
      <c r="B177" s="160">
        <v>483</v>
      </c>
      <c r="C177" s="24">
        <v>494</v>
      </c>
      <c r="D177" s="39">
        <v>507</v>
      </c>
      <c r="E177" s="128" t="s">
        <v>911</v>
      </c>
      <c r="F177" s="40"/>
      <c r="G177" s="41" t="s">
        <v>864</v>
      </c>
      <c r="H177" s="42"/>
      <c r="I177" s="35">
        <v>40632000</v>
      </c>
      <c r="J177" s="35">
        <v>15575600</v>
      </c>
      <c r="K177" s="35">
        <f t="shared" si="1"/>
        <v>25056400</v>
      </c>
    </row>
    <row r="178" spans="1:11" ht="14.25" customHeight="1">
      <c r="A178" s="37">
        <v>43125</v>
      </c>
      <c r="B178" s="160">
        <v>482</v>
      </c>
      <c r="C178" s="24">
        <v>488</v>
      </c>
      <c r="D178" s="39">
        <v>508</v>
      </c>
      <c r="E178" s="128" t="s">
        <v>915</v>
      </c>
      <c r="F178" s="40"/>
      <c r="G178" s="41" t="s">
        <v>865</v>
      </c>
      <c r="H178" s="42"/>
      <c r="I178" s="35">
        <v>42400000</v>
      </c>
      <c r="J178" s="35">
        <v>16783333</v>
      </c>
      <c r="K178" s="35">
        <f t="shared" si="1"/>
        <v>25616667</v>
      </c>
    </row>
    <row r="179" spans="1:11" ht="14.25" customHeight="1">
      <c r="A179" s="37">
        <v>43125</v>
      </c>
      <c r="B179" s="160">
        <v>485</v>
      </c>
      <c r="C179" s="24">
        <v>507</v>
      </c>
      <c r="D179" s="39">
        <v>509</v>
      </c>
      <c r="E179" s="128" t="s">
        <v>911</v>
      </c>
      <c r="F179" s="40"/>
      <c r="G179" s="41" t="s">
        <v>866</v>
      </c>
      <c r="H179" s="42"/>
      <c r="I179" s="35">
        <v>40632000</v>
      </c>
      <c r="J179" s="35">
        <v>15406300</v>
      </c>
      <c r="K179" s="35">
        <f t="shared" si="1"/>
        <v>25225700</v>
      </c>
    </row>
    <row r="180" spans="1:11" ht="14.25" customHeight="1">
      <c r="A180" s="37">
        <v>43125</v>
      </c>
      <c r="B180" s="160">
        <v>487</v>
      </c>
      <c r="C180" s="24">
        <v>508</v>
      </c>
      <c r="D180" s="39">
        <v>510</v>
      </c>
      <c r="E180" s="128" t="s">
        <v>916</v>
      </c>
      <c r="F180" s="40"/>
      <c r="G180" s="41" t="s">
        <v>867</v>
      </c>
      <c r="H180" s="42"/>
      <c r="I180" s="35">
        <v>89250000</v>
      </c>
      <c r="J180" s="35">
        <v>26775000</v>
      </c>
      <c r="K180" s="35">
        <f t="shared" si="1"/>
        <v>62475000</v>
      </c>
    </row>
    <row r="181" spans="1:11" ht="14.25" customHeight="1">
      <c r="A181" s="37">
        <v>43126</v>
      </c>
      <c r="B181" s="160">
        <v>545</v>
      </c>
      <c r="C181" s="24">
        <v>565</v>
      </c>
      <c r="D181" s="39">
        <v>537</v>
      </c>
      <c r="E181" s="128" t="s">
        <v>488</v>
      </c>
      <c r="F181" s="40"/>
      <c r="G181" s="41" t="s">
        <v>868</v>
      </c>
      <c r="H181" s="42"/>
      <c r="I181" s="35">
        <v>36000000</v>
      </c>
      <c r="J181" s="35">
        <v>13800000</v>
      </c>
      <c r="K181" s="35">
        <f t="shared" si="1"/>
        <v>22200000</v>
      </c>
    </row>
    <row r="182" spans="1:11" ht="14.25" customHeight="1">
      <c r="A182" s="37">
        <v>43126</v>
      </c>
      <c r="B182" s="160">
        <v>547</v>
      </c>
      <c r="C182" s="24">
        <v>581</v>
      </c>
      <c r="D182" s="39">
        <v>546</v>
      </c>
      <c r="E182" s="128" t="s">
        <v>917</v>
      </c>
      <c r="F182" s="40"/>
      <c r="G182" s="41" t="s">
        <v>869</v>
      </c>
      <c r="H182" s="42"/>
      <c r="I182" s="35">
        <v>32000000</v>
      </c>
      <c r="J182" s="35">
        <v>12000000</v>
      </c>
      <c r="K182" s="35">
        <f t="shared" si="1"/>
        <v>20000000</v>
      </c>
    </row>
    <row r="183" spans="1:11" ht="14.25" customHeight="1">
      <c r="A183" s="37">
        <v>43126</v>
      </c>
      <c r="B183" s="160">
        <v>595</v>
      </c>
      <c r="C183" s="24">
        <v>616</v>
      </c>
      <c r="D183" s="39">
        <v>567</v>
      </c>
      <c r="E183" s="128" t="s">
        <v>918</v>
      </c>
      <c r="F183" s="40"/>
      <c r="G183" s="41" t="s">
        <v>870</v>
      </c>
      <c r="H183" s="42"/>
      <c r="I183" s="35">
        <v>30000000</v>
      </c>
      <c r="J183" s="35">
        <v>25316667</v>
      </c>
      <c r="K183" s="35">
        <f t="shared" si="1"/>
        <v>4683333</v>
      </c>
    </row>
    <row r="184" spans="1:11" ht="14.25" customHeight="1">
      <c r="A184" s="37">
        <v>43126</v>
      </c>
      <c r="B184" s="160">
        <v>590</v>
      </c>
      <c r="C184" s="24">
        <v>607</v>
      </c>
      <c r="D184" s="39">
        <v>571</v>
      </c>
      <c r="E184" s="128" t="s">
        <v>919</v>
      </c>
      <c r="F184" s="40"/>
      <c r="G184" s="41" t="s">
        <v>803</v>
      </c>
      <c r="H184" s="42"/>
      <c r="I184" s="35">
        <v>16800000</v>
      </c>
      <c r="J184" s="35">
        <v>6370000</v>
      </c>
      <c r="K184" s="35">
        <f t="shared" si="1"/>
        <v>10430000</v>
      </c>
    </row>
    <row r="185" spans="1:11" ht="14.25" customHeight="1">
      <c r="A185" s="37">
        <v>43126</v>
      </c>
      <c r="B185" s="160">
        <v>567</v>
      </c>
      <c r="C185" s="24">
        <v>606</v>
      </c>
      <c r="D185" s="39">
        <v>579</v>
      </c>
      <c r="E185" s="128" t="s">
        <v>920</v>
      </c>
      <c r="F185" s="40"/>
      <c r="G185" s="41" t="s">
        <v>871</v>
      </c>
      <c r="H185" s="42"/>
      <c r="I185" s="35">
        <v>16800000</v>
      </c>
      <c r="J185" s="35">
        <v>5250000</v>
      </c>
      <c r="K185" s="35">
        <f t="shared" si="1"/>
        <v>11550000</v>
      </c>
    </row>
    <row r="186" spans="1:11" ht="14.25" customHeight="1">
      <c r="A186" s="37">
        <v>43126</v>
      </c>
      <c r="B186" s="160">
        <v>601</v>
      </c>
      <c r="C186" s="24">
        <v>637</v>
      </c>
      <c r="D186" s="39">
        <v>580</v>
      </c>
      <c r="E186" s="128" t="s">
        <v>921</v>
      </c>
      <c r="F186" s="40"/>
      <c r="G186" s="41" t="s">
        <v>872</v>
      </c>
      <c r="H186" s="42"/>
      <c r="I186" s="35">
        <v>31256000</v>
      </c>
      <c r="J186" s="35">
        <v>11851233</v>
      </c>
      <c r="K186" s="35">
        <f t="shared" si="1"/>
        <v>19404767</v>
      </c>
    </row>
    <row r="187" spans="1:11" ht="14.25" customHeight="1">
      <c r="A187" s="37">
        <v>43126</v>
      </c>
      <c r="B187" s="160">
        <v>587</v>
      </c>
      <c r="C187" s="24">
        <v>632</v>
      </c>
      <c r="D187" s="39">
        <v>584</v>
      </c>
      <c r="E187" s="128" t="s">
        <v>922</v>
      </c>
      <c r="F187" s="40"/>
      <c r="G187" s="41" t="s">
        <v>873</v>
      </c>
      <c r="H187" s="42"/>
      <c r="I187" s="35">
        <v>36000000</v>
      </c>
      <c r="J187" s="35">
        <v>13650000</v>
      </c>
      <c r="K187" s="35">
        <f t="shared" si="1"/>
        <v>22350000</v>
      </c>
    </row>
    <row r="188" spans="1:11" ht="14.25" customHeight="1">
      <c r="A188" s="37">
        <v>43126</v>
      </c>
      <c r="B188" s="160">
        <v>564</v>
      </c>
      <c r="C188" s="24">
        <v>567</v>
      </c>
      <c r="D188" s="39">
        <v>597</v>
      </c>
      <c r="E188" s="128" t="s">
        <v>923</v>
      </c>
      <c r="F188" s="40"/>
      <c r="G188" s="41" t="s">
        <v>874</v>
      </c>
      <c r="H188" s="42"/>
      <c r="I188" s="35">
        <v>28000000</v>
      </c>
      <c r="J188" s="35">
        <v>10616667</v>
      </c>
      <c r="K188" s="35">
        <f t="shared" si="1"/>
        <v>17383333</v>
      </c>
    </row>
    <row r="189" spans="1:11" ht="14.25" customHeight="1">
      <c r="A189" s="37">
        <v>43126</v>
      </c>
      <c r="B189" s="160">
        <v>533</v>
      </c>
      <c r="C189" s="24">
        <v>566</v>
      </c>
      <c r="D189" s="39">
        <v>604</v>
      </c>
      <c r="E189" s="128" t="s">
        <v>924</v>
      </c>
      <c r="F189" s="40"/>
      <c r="G189" s="41" t="s">
        <v>875</v>
      </c>
      <c r="H189" s="42"/>
      <c r="I189" s="35">
        <v>18120000</v>
      </c>
      <c r="J189" s="35">
        <v>6870500</v>
      </c>
      <c r="K189" s="35">
        <f t="shared" si="1"/>
        <v>11249500</v>
      </c>
    </row>
    <row r="190" spans="1:11" ht="14.25" customHeight="1">
      <c r="A190" s="37">
        <v>43126</v>
      </c>
      <c r="B190" s="160">
        <v>609</v>
      </c>
      <c r="C190" s="24">
        <v>639</v>
      </c>
      <c r="D190" s="39">
        <v>605</v>
      </c>
      <c r="E190" s="128" t="s">
        <v>925</v>
      </c>
      <c r="F190" s="40"/>
      <c r="G190" s="41" t="s">
        <v>876</v>
      </c>
      <c r="H190" s="42"/>
      <c r="I190" s="35">
        <v>42800000</v>
      </c>
      <c r="J190" s="35">
        <v>16050000</v>
      </c>
      <c r="K190" s="35">
        <f t="shared" si="1"/>
        <v>26750000</v>
      </c>
    </row>
    <row r="191" spans="1:11" ht="14.25" customHeight="1">
      <c r="A191" s="37">
        <v>43126</v>
      </c>
      <c r="B191" s="160">
        <v>614</v>
      </c>
      <c r="C191" s="24">
        <v>642</v>
      </c>
      <c r="D191" s="39">
        <v>610</v>
      </c>
      <c r="E191" s="128" t="s">
        <v>926</v>
      </c>
      <c r="F191" s="40"/>
      <c r="G191" s="41" t="s">
        <v>877</v>
      </c>
      <c r="H191" s="42"/>
      <c r="I191" s="35">
        <v>72000000</v>
      </c>
      <c r="J191" s="35">
        <v>27000000</v>
      </c>
      <c r="K191" s="35">
        <f t="shared" si="1"/>
        <v>45000000</v>
      </c>
    </row>
    <row r="192" spans="1:11" ht="14.25" customHeight="1">
      <c r="A192" s="37">
        <v>43126</v>
      </c>
      <c r="B192" s="160">
        <v>611</v>
      </c>
      <c r="C192" s="24">
        <v>622</v>
      </c>
      <c r="D192" s="39">
        <v>613</v>
      </c>
      <c r="E192" s="128" t="s">
        <v>927</v>
      </c>
      <c r="F192" s="40"/>
      <c r="G192" s="41" t="s">
        <v>878</v>
      </c>
      <c r="H192" s="42"/>
      <c r="I192" s="35">
        <v>90000000</v>
      </c>
      <c r="J192" s="35">
        <v>42500000</v>
      </c>
      <c r="K192" s="35">
        <f t="shared" si="1"/>
        <v>47500000</v>
      </c>
    </row>
    <row r="193" spans="1:11" ht="14.25" customHeight="1">
      <c r="A193" s="37">
        <v>43126</v>
      </c>
      <c r="B193" s="160">
        <v>613</v>
      </c>
      <c r="C193" s="24">
        <v>654</v>
      </c>
      <c r="D193" s="39">
        <v>620</v>
      </c>
      <c r="E193" s="128" t="s">
        <v>928</v>
      </c>
      <c r="F193" s="40"/>
      <c r="G193" s="41" t="s">
        <v>879</v>
      </c>
      <c r="H193" s="42"/>
      <c r="I193" s="35">
        <v>16000000</v>
      </c>
      <c r="J193" s="35">
        <v>6000000</v>
      </c>
      <c r="K193" s="35">
        <f t="shared" si="1"/>
        <v>10000000</v>
      </c>
    </row>
    <row r="194" spans="1:11" ht="14.25" customHeight="1">
      <c r="A194" s="37">
        <v>43126</v>
      </c>
      <c r="B194" s="160">
        <v>605</v>
      </c>
      <c r="C194" s="24">
        <v>653</v>
      </c>
      <c r="D194" s="39">
        <v>623</v>
      </c>
      <c r="E194" s="128" t="s">
        <v>929</v>
      </c>
      <c r="F194" s="40"/>
      <c r="G194" s="41" t="s">
        <v>880</v>
      </c>
      <c r="H194" s="42"/>
      <c r="I194" s="35">
        <v>17600000</v>
      </c>
      <c r="J194" s="35">
        <v>6600000</v>
      </c>
      <c r="K194" s="35">
        <f t="shared" si="1"/>
        <v>11000000</v>
      </c>
    </row>
    <row r="195" spans="1:11" ht="14.25" customHeight="1">
      <c r="A195" s="37">
        <v>43126</v>
      </c>
      <c r="B195" s="160">
        <v>592</v>
      </c>
      <c r="C195" s="24">
        <v>634</v>
      </c>
      <c r="D195" s="39">
        <v>625</v>
      </c>
      <c r="E195" s="128" t="s">
        <v>930</v>
      </c>
      <c r="F195" s="40"/>
      <c r="G195" s="41" t="s">
        <v>881</v>
      </c>
      <c r="H195" s="42"/>
      <c r="I195" s="35">
        <v>25395000</v>
      </c>
      <c r="J195" s="35">
        <v>15067700</v>
      </c>
      <c r="K195" s="35">
        <f t="shared" si="1"/>
        <v>10327300</v>
      </c>
    </row>
    <row r="196" spans="1:11" ht="14.25" customHeight="1">
      <c r="A196" s="37">
        <v>43126</v>
      </c>
      <c r="B196" s="160">
        <v>616</v>
      </c>
      <c r="C196" s="24">
        <v>657</v>
      </c>
      <c r="D196" s="39">
        <v>626</v>
      </c>
      <c r="E196" s="128" t="s">
        <v>493</v>
      </c>
      <c r="F196" s="40"/>
      <c r="G196" s="41" t="s">
        <v>882</v>
      </c>
      <c r="H196" s="42"/>
      <c r="I196" s="35">
        <v>31256000</v>
      </c>
      <c r="J196" s="35">
        <v>11851233</v>
      </c>
      <c r="K196" s="35">
        <f t="shared" si="1"/>
        <v>19404767</v>
      </c>
    </row>
    <row r="197" spans="1:11" ht="14.25" customHeight="1">
      <c r="A197" s="37">
        <v>43126</v>
      </c>
      <c r="B197" s="160">
        <v>619</v>
      </c>
      <c r="C197" s="24">
        <v>652</v>
      </c>
      <c r="D197" s="39">
        <v>628</v>
      </c>
      <c r="E197" s="128" t="s">
        <v>929</v>
      </c>
      <c r="F197" s="40"/>
      <c r="G197" s="41" t="s">
        <v>883</v>
      </c>
      <c r="H197" s="42"/>
      <c r="I197" s="35">
        <v>17600000</v>
      </c>
      <c r="J197" s="35">
        <v>6600000</v>
      </c>
      <c r="K197" s="35">
        <f t="shared" si="1"/>
        <v>11000000</v>
      </c>
    </row>
    <row r="198" spans="1:11" ht="14.25" customHeight="1">
      <c r="A198" s="37">
        <v>43126</v>
      </c>
      <c r="B198" s="160">
        <v>622</v>
      </c>
      <c r="C198" s="24">
        <v>669</v>
      </c>
      <c r="D198" s="39">
        <v>631</v>
      </c>
      <c r="E198" s="128" t="s">
        <v>931</v>
      </c>
      <c r="F198" s="40"/>
      <c r="G198" s="41" t="s">
        <v>884</v>
      </c>
      <c r="H198" s="42"/>
      <c r="I198" s="35">
        <v>20000000</v>
      </c>
      <c r="J198" s="35">
        <v>12133333</v>
      </c>
      <c r="K198" s="35">
        <f t="shared" si="1"/>
        <v>7866667</v>
      </c>
    </row>
    <row r="199" spans="1:11" ht="14.25" customHeight="1">
      <c r="A199" s="37">
        <v>43126</v>
      </c>
      <c r="B199" s="160">
        <v>607</v>
      </c>
      <c r="C199" s="24">
        <v>625</v>
      </c>
      <c r="D199" s="39">
        <v>639</v>
      </c>
      <c r="E199" s="128" t="s">
        <v>928</v>
      </c>
      <c r="F199" s="40"/>
      <c r="G199" s="41" t="s">
        <v>885</v>
      </c>
      <c r="H199" s="42"/>
      <c r="I199" s="35">
        <v>16000000</v>
      </c>
      <c r="J199" s="35">
        <v>6066667</v>
      </c>
      <c r="K199" s="35">
        <f t="shared" si="1"/>
        <v>9933333</v>
      </c>
    </row>
    <row r="200" spans="1:11" ht="14.25" customHeight="1">
      <c r="A200" s="37">
        <v>43126</v>
      </c>
      <c r="B200" s="160">
        <v>560</v>
      </c>
      <c r="C200" s="24">
        <v>582</v>
      </c>
      <c r="D200" s="39">
        <v>643</v>
      </c>
      <c r="E200" s="128" t="s">
        <v>932</v>
      </c>
      <c r="F200" s="40"/>
      <c r="G200" s="41" t="s">
        <v>886</v>
      </c>
      <c r="H200" s="42"/>
      <c r="I200" s="35">
        <v>52000000</v>
      </c>
      <c r="J200" s="35">
        <v>19716667</v>
      </c>
      <c r="K200" s="35">
        <f t="shared" si="1"/>
        <v>32283333</v>
      </c>
    </row>
    <row r="201" spans="1:11" ht="14.25" customHeight="1">
      <c r="A201" s="37">
        <v>43126</v>
      </c>
      <c r="B201" s="160">
        <v>624</v>
      </c>
      <c r="C201" s="24">
        <v>665</v>
      </c>
      <c r="D201" s="39">
        <v>653</v>
      </c>
      <c r="E201" s="128" t="s">
        <v>899</v>
      </c>
      <c r="F201" s="40"/>
      <c r="G201" s="41" t="s">
        <v>887</v>
      </c>
      <c r="H201" s="42"/>
      <c r="I201" s="35">
        <v>16800000</v>
      </c>
      <c r="J201" s="35">
        <v>0</v>
      </c>
      <c r="K201" s="35">
        <f t="shared" si="1"/>
        <v>16800000</v>
      </c>
    </row>
    <row r="202" spans="1:11" ht="14.25" customHeight="1">
      <c r="A202" s="37">
        <v>43126</v>
      </c>
      <c r="B202" s="160">
        <v>640</v>
      </c>
      <c r="C202" s="24">
        <v>668</v>
      </c>
      <c r="D202" s="39">
        <v>654</v>
      </c>
      <c r="E202" s="128" t="s">
        <v>911</v>
      </c>
      <c r="F202" s="40"/>
      <c r="G202" s="41" t="s">
        <v>888</v>
      </c>
      <c r="H202" s="42"/>
      <c r="I202" s="35">
        <v>36000000</v>
      </c>
      <c r="J202" s="35">
        <v>13500000</v>
      </c>
      <c r="K202" s="35">
        <f t="shared" si="1"/>
        <v>22500000</v>
      </c>
    </row>
    <row r="203" spans="1:11" ht="14.25" customHeight="1">
      <c r="A203" s="37">
        <v>43126</v>
      </c>
      <c r="B203" s="160">
        <v>621</v>
      </c>
      <c r="C203" s="24">
        <v>664</v>
      </c>
      <c r="D203" s="39">
        <v>656</v>
      </c>
      <c r="E203" s="128" t="s">
        <v>933</v>
      </c>
      <c r="F203" s="40"/>
      <c r="G203" s="41" t="s">
        <v>889</v>
      </c>
      <c r="H203" s="42"/>
      <c r="I203" s="35">
        <v>17600000</v>
      </c>
      <c r="J203" s="35">
        <v>6600000</v>
      </c>
      <c r="K203" s="35">
        <f t="shared" si="1"/>
        <v>11000000</v>
      </c>
    </row>
    <row r="204" spans="1:11" ht="14.25" customHeight="1">
      <c r="A204" s="37">
        <v>43126</v>
      </c>
      <c r="B204" s="160">
        <v>634</v>
      </c>
      <c r="C204" s="24">
        <v>659</v>
      </c>
      <c r="D204" s="39">
        <v>658</v>
      </c>
      <c r="E204" s="128" t="s">
        <v>452</v>
      </c>
      <c r="F204" s="40"/>
      <c r="G204" s="41" t="s">
        <v>890</v>
      </c>
      <c r="H204" s="42"/>
      <c r="I204" s="35">
        <v>17600000</v>
      </c>
      <c r="J204" s="35">
        <v>6673333</v>
      </c>
      <c r="K204" s="35">
        <f t="shared" si="1"/>
        <v>10926667</v>
      </c>
    </row>
    <row r="205" spans="1:11" ht="14.25" customHeight="1">
      <c r="A205" s="37">
        <v>43126</v>
      </c>
      <c r="B205" s="160">
        <v>630</v>
      </c>
      <c r="C205" s="24">
        <v>675</v>
      </c>
      <c r="D205" s="39">
        <v>661</v>
      </c>
      <c r="E205" s="128" t="s">
        <v>899</v>
      </c>
      <c r="F205" s="40"/>
      <c r="G205" s="41" t="s">
        <v>891</v>
      </c>
      <c r="H205" s="42"/>
      <c r="I205" s="35">
        <v>13600000</v>
      </c>
      <c r="J205" s="35">
        <v>5100000</v>
      </c>
      <c r="K205" s="35">
        <f t="shared" si="1"/>
        <v>8500000</v>
      </c>
    </row>
    <row r="206" spans="1:11" ht="14.25" customHeight="1">
      <c r="A206" s="37">
        <v>43126</v>
      </c>
      <c r="B206" s="160">
        <v>647</v>
      </c>
      <c r="C206" s="24">
        <v>655</v>
      </c>
      <c r="D206" s="39">
        <v>663</v>
      </c>
      <c r="E206" s="128" t="s">
        <v>911</v>
      </c>
      <c r="F206" s="40"/>
      <c r="G206" s="41" t="s">
        <v>892</v>
      </c>
      <c r="H206" s="42"/>
      <c r="I206" s="35">
        <v>40632000</v>
      </c>
      <c r="J206" s="35">
        <v>10158000</v>
      </c>
      <c r="K206" s="35">
        <f t="shared" si="1"/>
        <v>30474000</v>
      </c>
    </row>
    <row r="207" spans="1:11" ht="14.25" customHeight="1">
      <c r="A207" s="37">
        <v>43126</v>
      </c>
      <c r="B207" s="160">
        <v>648</v>
      </c>
      <c r="C207" s="24">
        <v>687</v>
      </c>
      <c r="D207" s="39">
        <v>666</v>
      </c>
      <c r="E207" s="128" t="s">
        <v>934</v>
      </c>
      <c r="F207" s="40"/>
      <c r="G207" s="41" t="s">
        <v>893</v>
      </c>
      <c r="H207" s="42"/>
      <c r="I207" s="35">
        <v>32000000</v>
      </c>
      <c r="J207" s="35">
        <v>12000000</v>
      </c>
      <c r="K207" s="35">
        <f t="shared" si="1"/>
        <v>20000000</v>
      </c>
    </row>
    <row r="208" spans="1:11" ht="14.25" customHeight="1">
      <c r="A208" s="37">
        <v>43126</v>
      </c>
      <c r="B208" s="160">
        <v>629</v>
      </c>
      <c r="C208" s="24">
        <v>674</v>
      </c>
      <c r="D208" s="39">
        <v>672</v>
      </c>
      <c r="E208" s="128" t="s">
        <v>899</v>
      </c>
      <c r="F208" s="40"/>
      <c r="G208" s="41" t="s">
        <v>894</v>
      </c>
      <c r="H208" s="42"/>
      <c r="I208" s="35">
        <v>13600000</v>
      </c>
      <c r="J208" s="35">
        <v>5100000</v>
      </c>
      <c r="K208" s="35">
        <f t="shared" si="1"/>
        <v>8500000</v>
      </c>
    </row>
    <row r="209" spans="1:11" ht="14.25" customHeight="1">
      <c r="A209" s="37">
        <v>43126</v>
      </c>
      <c r="B209" s="160">
        <v>628</v>
      </c>
      <c r="C209" s="24">
        <v>673</v>
      </c>
      <c r="D209" s="39">
        <v>674</v>
      </c>
      <c r="E209" s="128" t="s">
        <v>899</v>
      </c>
      <c r="F209" s="40"/>
      <c r="G209" s="41" t="s">
        <v>895</v>
      </c>
      <c r="H209" s="42"/>
      <c r="I209" s="35">
        <v>13600000</v>
      </c>
      <c r="J209" s="35">
        <v>5100000</v>
      </c>
      <c r="K209" s="35">
        <f t="shared" si="1"/>
        <v>8500000</v>
      </c>
    </row>
    <row r="210" spans="1:11" ht="14.25" customHeight="1">
      <c r="A210" s="37">
        <v>43126</v>
      </c>
      <c r="B210" s="160">
        <v>659</v>
      </c>
      <c r="C210" s="24">
        <v>694</v>
      </c>
      <c r="D210" s="39">
        <v>675</v>
      </c>
      <c r="E210" s="128" t="s">
        <v>935</v>
      </c>
      <c r="F210" s="40"/>
      <c r="G210" s="41" t="s">
        <v>896</v>
      </c>
      <c r="H210" s="42"/>
      <c r="I210" s="35">
        <v>16800000</v>
      </c>
      <c r="J210" s="35">
        <v>6370000</v>
      </c>
      <c r="K210" s="35">
        <f t="shared" si="1"/>
        <v>10430000</v>
      </c>
    </row>
    <row r="211" spans="1:11" ht="14.25" customHeight="1">
      <c r="A211" s="37">
        <v>43126</v>
      </c>
      <c r="B211" s="160">
        <v>660</v>
      </c>
      <c r="C211" s="24">
        <v>695</v>
      </c>
      <c r="D211" s="39">
        <v>676</v>
      </c>
      <c r="E211" s="128" t="s">
        <v>936</v>
      </c>
      <c r="F211" s="40"/>
      <c r="G211" s="41" t="s">
        <v>897</v>
      </c>
      <c r="H211" s="42"/>
      <c r="I211" s="35">
        <v>18120000</v>
      </c>
      <c r="J211" s="35">
        <v>6795000</v>
      </c>
      <c r="K211" s="35">
        <f t="shared" si="1"/>
        <v>11325000</v>
      </c>
    </row>
    <row r="212" spans="1:11" ht="14.25" customHeight="1">
      <c r="A212" s="37">
        <v>43126</v>
      </c>
      <c r="B212" s="160">
        <v>627</v>
      </c>
      <c r="C212" s="24">
        <v>671</v>
      </c>
      <c r="D212" s="39">
        <v>679</v>
      </c>
      <c r="E212" s="128" t="s">
        <v>899</v>
      </c>
      <c r="F212" s="40"/>
      <c r="G212" s="41" t="s">
        <v>898</v>
      </c>
      <c r="H212" s="42"/>
      <c r="I212" s="35">
        <v>13600000</v>
      </c>
      <c r="J212" s="35">
        <v>5100000</v>
      </c>
      <c r="K212" s="35">
        <f t="shared" si="1"/>
        <v>8500000</v>
      </c>
    </row>
    <row r="213" spans="1:11" ht="14.25" customHeight="1">
      <c r="A213" s="37">
        <v>43186</v>
      </c>
      <c r="B213" s="160" t="s">
        <v>1315</v>
      </c>
      <c r="C213" s="24">
        <v>754</v>
      </c>
      <c r="D213" s="39">
        <v>773</v>
      </c>
      <c r="E213" s="128" t="s">
        <v>1313</v>
      </c>
      <c r="F213" s="40"/>
      <c r="G213" s="41" t="s">
        <v>1313</v>
      </c>
      <c r="H213" s="42"/>
      <c r="I213" s="35">
        <v>17750000</v>
      </c>
      <c r="J213" s="35">
        <v>0</v>
      </c>
      <c r="K213" s="35">
        <f t="shared" si="1"/>
        <v>17750000</v>
      </c>
    </row>
    <row r="214" spans="1:11" ht="14.25" customHeight="1">
      <c r="A214" s="37">
        <v>43224</v>
      </c>
      <c r="B214" s="160" t="s">
        <v>1342</v>
      </c>
      <c r="C214" s="24">
        <v>755</v>
      </c>
      <c r="D214" s="39">
        <v>816</v>
      </c>
      <c r="E214" s="128" t="s">
        <v>1343</v>
      </c>
      <c r="F214" s="40"/>
      <c r="G214" s="174" t="s">
        <v>1331</v>
      </c>
      <c r="H214" s="42"/>
      <c r="I214" s="35">
        <v>140700</v>
      </c>
      <c r="J214" s="35">
        <v>140700</v>
      </c>
      <c r="K214" s="35">
        <f t="shared" si="1"/>
        <v>0</v>
      </c>
    </row>
    <row r="215" spans="1:11" ht="14.25" customHeight="1">
      <c r="A215" s="37">
        <v>43242</v>
      </c>
      <c r="B215" s="160" t="s">
        <v>1359</v>
      </c>
      <c r="C215" s="24">
        <v>786</v>
      </c>
      <c r="D215" s="39">
        <v>837</v>
      </c>
      <c r="E215" s="128" t="s">
        <v>1360</v>
      </c>
      <c r="F215" s="40"/>
      <c r="G215" s="177" t="s">
        <v>830</v>
      </c>
      <c r="H215" s="42"/>
      <c r="I215" s="35">
        <v>7814000</v>
      </c>
      <c r="J215" s="35">
        <v>0</v>
      </c>
      <c r="K215" s="35">
        <f t="shared" si="1"/>
        <v>7814000</v>
      </c>
    </row>
    <row r="216" spans="1:11" ht="14.25" customHeight="1">
      <c r="A216" s="37"/>
      <c r="B216" s="160"/>
      <c r="C216" s="24"/>
      <c r="D216" s="39"/>
      <c r="E216" s="128"/>
      <c r="F216" s="40"/>
      <c r="G216" s="177"/>
      <c r="H216" s="42"/>
      <c r="I216" s="35"/>
      <c r="J216" s="35"/>
      <c r="K216" s="35"/>
    </row>
    <row r="217" spans="1:12" ht="14.25" customHeight="1">
      <c r="A217" s="37"/>
      <c r="B217" s="38"/>
      <c r="C217" s="134"/>
      <c r="D217" s="39"/>
      <c r="E217" s="128"/>
      <c r="F217" s="40"/>
      <c r="G217" s="41"/>
      <c r="H217" s="42"/>
      <c r="I217" s="35"/>
      <c r="J217" s="35"/>
      <c r="K217" s="35"/>
      <c r="L217" s="3" t="s">
        <v>1318</v>
      </c>
    </row>
    <row r="218" spans="1:11" ht="15">
      <c r="A218" s="25"/>
      <c r="B218" s="26"/>
      <c r="C218" s="26"/>
      <c r="D218" s="26"/>
      <c r="E218" s="26"/>
      <c r="F218" s="26"/>
      <c r="G218" s="181" t="s">
        <v>22</v>
      </c>
      <c r="H218" s="182"/>
      <c r="I218" s="44">
        <f>SUM(I21:I217)</f>
        <v>6848989837</v>
      </c>
      <c r="J218" s="44">
        <f>SUM(J21:J217)</f>
        <v>2629751030</v>
      </c>
      <c r="K218" s="138">
        <f>SUM(K21:K217)</f>
        <v>4219238807</v>
      </c>
    </row>
    <row r="219" spans="1:11" ht="12.75" customHeight="1">
      <c r="A219" s="25"/>
      <c r="B219" s="26"/>
      <c r="C219" s="26"/>
      <c r="D219" s="26"/>
      <c r="E219" s="26"/>
      <c r="F219" s="26"/>
      <c r="G219" s="26"/>
      <c r="H219" s="26"/>
      <c r="I219" s="30"/>
      <c r="J219" s="53"/>
      <c r="K219" s="31"/>
    </row>
    <row r="220" spans="1:11" ht="24.75" customHeight="1">
      <c r="A220" s="150" t="s">
        <v>29</v>
      </c>
      <c r="B220" s="151" t="s">
        <v>23</v>
      </c>
      <c r="C220" s="150" t="s">
        <v>9</v>
      </c>
      <c r="D220" s="152" t="s">
        <v>0</v>
      </c>
      <c r="E220" s="150" t="s">
        <v>18</v>
      </c>
      <c r="F220" s="150" t="s">
        <v>25</v>
      </c>
      <c r="G220" s="150" t="s">
        <v>19</v>
      </c>
      <c r="H220" s="150" t="s">
        <v>30</v>
      </c>
      <c r="I220" s="150" t="s">
        <v>15</v>
      </c>
      <c r="J220" s="150" t="s">
        <v>31</v>
      </c>
      <c r="K220" s="150" t="s">
        <v>6</v>
      </c>
    </row>
    <row r="221" spans="1:11" ht="24.75" customHeight="1">
      <c r="A221" s="153">
        <v>7741687000</v>
      </c>
      <c r="B221" s="153"/>
      <c r="C221" s="153">
        <v>0</v>
      </c>
      <c r="D221" s="154">
        <f>+A221+B221-C221</f>
        <v>7741687000</v>
      </c>
      <c r="E221" s="154">
        <f>+I218</f>
        <v>6848989837</v>
      </c>
      <c r="F221" s="155">
        <f>+E221/D221</f>
        <v>0.8846895821285464</v>
      </c>
      <c r="G221" s="154">
        <f>+I17</f>
        <v>187680800</v>
      </c>
      <c r="H221" s="154">
        <f>+D221-E221-G221</f>
        <v>705016363</v>
      </c>
      <c r="I221" s="157">
        <f>+J218</f>
        <v>2629751030</v>
      </c>
      <c r="J221" s="155">
        <f>+I221/D221</f>
        <v>0.33968707724815017</v>
      </c>
      <c r="K221" s="157">
        <f>+K218</f>
        <v>4219238807</v>
      </c>
    </row>
    <row r="222" spans="1:11" ht="15">
      <c r="A222" s="156">
        <v>1</v>
      </c>
      <c r="B222" s="156">
        <v>2</v>
      </c>
      <c r="C222" s="156">
        <v>3</v>
      </c>
      <c r="D222" s="156" t="s">
        <v>5</v>
      </c>
      <c r="E222" s="156">
        <v>5</v>
      </c>
      <c r="F222" s="156" t="s">
        <v>21</v>
      </c>
      <c r="G222" s="156">
        <v>7</v>
      </c>
      <c r="H222" s="156" t="s">
        <v>12</v>
      </c>
      <c r="I222" s="156">
        <v>9</v>
      </c>
      <c r="J222" s="156" t="s">
        <v>33</v>
      </c>
      <c r="K222" s="156" t="s">
        <v>34</v>
      </c>
    </row>
    <row r="224" spans="7:9" ht="15">
      <c r="G224" s="113"/>
      <c r="I224" s="113"/>
    </row>
    <row r="226" spans="2:8" ht="15">
      <c r="B226" s="113"/>
      <c r="H226" s="113"/>
    </row>
    <row r="227" ht="15">
      <c r="I227" s="113"/>
    </row>
  </sheetData>
  <sheetProtection/>
  <mergeCells count="15">
    <mergeCell ref="A6:A7"/>
    <mergeCell ref="B6:B7"/>
    <mergeCell ref="D6:D7"/>
    <mergeCell ref="E6:H6"/>
    <mergeCell ref="I6:I7"/>
    <mergeCell ref="J6:K7"/>
    <mergeCell ref="E7:H7"/>
    <mergeCell ref="G218:H218"/>
    <mergeCell ref="G17:H17"/>
    <mergeCell ref="A19:A20"/>
    <mergeCell ref="E19:H19"/>
    <mergeCell ref="I19:I20"/>
    <mergeCell ref="J19:J20"/>
    <mergeCell ref="E20:F20"/>
    <mergeCell ref="G20:H20"/>
  </mergeCells>
  <printOptions horizontalCentered="1" verticalCentered="1"/>
  <pageMargins left="0.1968503937007874" right="0.1968503937007874" top="0.3937007874015748" bottom="0.3937007874015748" header="0" footer="0"/>
  <pageSetup horizontalDpi="300" verticalDpi="300" orientation="landscape" scale="70" r:id="rId1"/>
  <headerFooter>
    <oddHeader>&amp;R&amp;D</oddHeader>
  </headerFooter>
</worksheet>
</file>

<file path=xl/worksheets/sheet3.xml><?xml version="1.0" encoding="utf-8"?>
<worksheet xmlns="http://schemas.openxmlformats.org/spreadsheetml/2006/main" xmlns:r="http://schemas.openxmlformats.org/officeDocument/2006/relationships">
  <dimension ref="A1:L52"/>
  <sheetViews>
    <sheetView zoomScalePageLayoutView="0" workbookViewId="0" topLeftCell="A25">
      <selection activeCell="G46" sqref="G46"/>
    </sheetView>
  </sheetViews>
  <sheetFormatPr defaultColWidth="11.421875" defaultRowHeight="12.75"/>
  <cols>
    <col min="1" max="4" width="14.7109375" style="3" customWidth="1"/>
    <col min="5" max="5" width="15.7109375" style="3" customWidth="1"/>
    <col min="6" max="6" width="14.7109375" style="3" customWidth="1"/>
    <col min="7" max="11" width="15.7109375" style="3" customWidth="1"/>
    <col min="12" max="16384" width="11.421875" style="3" customWidth="1"/>
  </cols>
  <sheetData>
    <row r="1" spans="1:11" ht="12.75" customHeight="1">
      <c r="A1" s="1" t="s">
        <v>32</v>
      </c>
      <c r="B1" s="1"/>
      <c r="C1" s="1"/>
      <c r="D1" s="1"/>
      <c r="E1" s="2"/>
      <c r="F1" s="1"/>
      <c r="G1" s="2"/>
      <c r="H1" s="2"/>
      <c r="I1" s="2"/>
      <c r="J1" s="2"/>
      <c r="K1" s="2"/>
    </row>
    <row r="2" spans="1:11" ht="12.75" customHeight="1">
      <c r="A2" s="2"/>
      <c r="B2" s="2"/>
      <c r="C2" s="2"/>
      <c r="D2" s="2"/>
      <c r="E2" s="2"/>
      <c r="F2" s="2"/>
      <c r="G2" s="2"/>
      <c r="H2" s="2"/>
      <c r="I2" s="2"/>
      <c r="J2" s="2"/>
      <c r="K2" s="4"/>
    </row>
    <row r="3" spans="1:11" ht="15" customHeight="1">
      <c r="A3" s="143">
        <v>1120</v>
      </c>
      <c r="B3" s="144" t="s">
        <v>45</v>
      </c>
      <c r="C3" s="145"/>
      <c r="D3" s="145"/>
      <c r="E3" s="146"/>
      <c r="F3" s="147"/>
      <c r="G3" s="147"/>
      <c r="H3" s="147"/>
      <c r="I3" s="147"/>
      <c r="J3" s="148"/>
      <c r="K3" s="148"/>
    </row>
    <row r="4" spans="1:11" ht="15" customHeight="1">
      <c r="A4" s="143" t="s">
        <v>44</v>
      </c>
      <c r="B4" s="144" t="s">
        <v>46</v>
      </c>
      <c r="C4" s="145"/>
      <c r="D4" s="145"/>
      <c r="E4" s="146"/>
      <c r="F4" s="147"/>
      <c r="G4" s="147"/>
      <c r="H4" s="147"/>
      <c r="I4" s="147"/>
      <c r="J4" s="148"/>
      <c r="K4" s="148" t="s">
        <v>1339</v>
      </c>
    </row>
    <row r="5" spans="1:11" ht="12.75" customHeight="1">
      <c r="A5" s="5"/>
      <c r="B5" s="5"/>
      <c r="C5" s="5"/>
      <c r="D5" s="5"/>
      <c r="E5" s="5"/>
      <c r="F5" s="5"/>
      <c r="G5" s="5"/>
      <c r="H5" s="5"/>
      <c r="I5" s="5"/>
      <c r="J5" s="5"/>
      <c r="K5" s="6"/>
    </row>
    <row r="6" spans="1:11" ht="15">
      <c r="A6" s="183" t="s">
        <v>7</v>
      </c>
      <c r="B6" s="188" t="s">
        <v>35</v>
      </c>
      <c r="C6" s="49"/>
      <c r="D6" s="183" t="s">
        <v>20</v>
      </c>
      <c r="E6" s="185" t="s">
        <v>19</v>
      </c>
      <c r="F6" s="186"/>
      <c r="G6" s="186"/>
      <c r="H6" s="187"/>
      <c r="I6" s="183" t="s">
        <v>10</v>
      </c>
      <c r="J6" s="190" t="s">
        <v>28</v>
      </c>
      <c r="K6" s="191"/>
    </row>
    <row r="7" spans="1:11" ht="15">
      <c r="A7" s="184"/>
      <c r="B7" s="189"/>
      <c r="C7" s="50"/>
      <c r="D7" s="184"/>
      <c r="E7" s="185" t="s">
        <v>4</v>
      </c>
      <c r="F7" s="186"/>
      <c r="G7" s="186"/>
      <c r="H7" s="187"/>
      <c r="I7" s="184"/>
      <c r="J7" s="192"/>
      <c r="K7" s="193"/>
    </row>
    <row r="8" spans="1:11" ht="15" customHeight="1">
      <c r="A8" s="15"/>
      <c r="B8" s="22"/>
      <c r="C8" s="16"/>
      <c r="D8" s="24"/>
      <c r="E8" s="22"/>
      <c r="F8" s="17"/>
      <c r="G8" s="18"/>
      <c r="H8" s="19"/>
      <c r="I8" s="35"/>
      <c r="J8" s="10"/>
      <c r="K8" s="16"/>
    </row>
    <row r="9" spans="1:11" ht="15" customHeight="1">
      <c r="A9" s="15">
        <v>43174</v>
      </c>
      <c r="B9" s="194" t="s">
        <v>74</v>
      </c>
      <c r="C9" s="195"/>
      <c r="D9" s="24">
        <v>745</v>
      </c>
      <c r="E9" s="22" t="s">
        <v>1310</v>
      </c>
      <c r="F9" s="164"/>
      <c r="G9" s="164"/>
      <c r="H9" s="164"/>
      <c r="I9" s="35">
        <f>46565333-37111120</f>
        <v>9454213</v>
      </c>
      <c r="J9" s="10"/>
      <c r="K9" s="16"/>
    </row>
    <row r="10" spans="1:11" ht="15" customHeight="1">
      <c r="A10" s="15">
        <v>43229</v>
      </c>
      <c r="B10" s="175" t="s">
        <v>74</v>
      </c>
      <c r="C10" s="164"/>
      <c r="D10" s="24">
        <v>779</v>
      </c>
      <c r="E10" s="22" t="s">
        <v>1347</v>
      </c>
      <c r="F10" s="164"/>
      <c r="G10" s="164"/>
      <c r="H10" s="164"/>
      <c r="I10" s="35">
        <f>143708400-143657710</f>
        <v>50690</v>
      </c>
      <c r="J10" s="10"/>
      <c r="K10" s="16"/>
    </row>
    <row r="11" spans="1:11" ht="15" customHeight="1">
      <c r="A11" s="15">
        <v>43231</v>
      </c>
      <c r="B11" s="175" t="s">
        <v>74</v>
      </c>
      <c r="C11" s="164"/>
      <c r="D11" s="24">
        <v>780</v>
      </c>
      <c r="E11" s="22" t="s">
        <v>1354</v>
      </c>
      <c r="F11" s="164"/>
      <c r="G11" s="164"/>
      <c r="H11" s="164"/>
      <c r="I11" s="35">
        <v>99515200</v>
      </c>
      <c r="J11" s="10"/>
      <c r="K11" s="16"/>
    </row>
    <row r="12" spans="1:11" ht="15" customHeight="1">
      <c r="A12" s="15">
        <v>43231</v>
      </c>
      <c r="B12" s="175" t="s">
        <v>74</v>
      </c>
      <c r="C12" s="164"/>
      <c r="D12" s="24">
        <v>781</v>
      </c>
      <c r="E12" s="22" t="s">
        <v>1355</v>
      </c>
      <c r="F12" s="164"/>
      <c r="G12" s="164"/>
      <c r="H12" s="164"/>
      <c r="I12" s="35">
        <v>896483767</v>
      </c>
      <c r="J12" s="10"/>
      <c r="K12" s="16"/>
    </row>
    <row r="13" spans="1:12" ht="15" customHeight="1">
      <c r="A13" s="15">
        <v>43245</v>
      </c>
      <c r="B13" s="178" t="s">
        <v>74</v>
      </c>
      <c r="C13" s="164"/>
      <c r="D13" s="24">
        <v>791</v>
      </c>
      <c r="E13" s="22" t="s">
        <v>1368</v>
      </c>
      <c r="F13" s="164"/>
      <c r="G13" s="164"/>
      <c r="H13" s="164"/>
      <c r="I13" s="35">
        <v>70353770</v>
      </c>
      <c r="J13" s="10"/>
      <c r="K13" s="16"/>
      <c r="L13" s="3" t="s">
        <v>443</v>
      </c>
    </row>
    <row r="14" spans="1:11" ht="15" customHeight="1">
      <c r="A14" s="15">
        <v>43245</v>
      </c>
      <c r="B14" s="178" t="s">
        <v>74</v>
      </c>
      <c r="C14" s="164"/>
      <c r="D14" s="24">
        <v>792</v>
      </c>
      <c r="E14" s="22" t="s">
        <v>1372</v>
      </c>
      <c r="F14" s="164"/>
      <c r="G14" s="164"/>
      <c r="H14" s="164"/>
      <c r="I14" s="35">
        <v>25316029</v>
      </c>
      <c r="J14" s="10"/>
      <c r="K14" s="16"/>
    </row>
    <row r="15" spans="1:11" ht="12.75" customHeight="1">
      <c r="A15" s="15"/>
      <c r="B15" s="22"/>
      <c r="C15" s="165"/>
      <c r="D15" s="166"/>
      <c r="E15" s="10"/>
      <c r="F15" s="17"/>
      <c r="G15" s="17"/>
      <c r="H15" s="16"/>
      <c r="I15" s="35"/>
      <c r="J15" s="21"/>
      <c r="K15" s="19"/>
    </row>
    <row r="16" spans="1:11" ht="15">
      <c r="A16" s="25"/>
      <c r="B16" s="26"/>
      <c r="C16" s="26"/>
      <c r="D16" s="26"/>
      <c r="E16" s="26"/>
      <c r="F16" s="26"/>
      <c r="G16" s="181" t="s">
        <v>22</v>
      </c>
      <c r="H16" s="182"/>
      <c r="I16" s="27">
        <f>SUM(I8:I15)</f>
        <v>1101173669</v>
      </c>
      <c r="J16" s="28"/>
      <c r="K16" s="29"/>
    </row>
    <row r="17" spans="1:11" ht="12.75" customHeight="1">
      <c r="A17" s="25"/>
      <c r="B17" s="26"/>
      <c r="C17" s="26"/>
      <c r="D17" s="26"/>
      <c r="E17" s="26"/>
      <c r="F17" s="26"/>
      <c r="G17" s="26"/>
      <c r="H17" s="26"/>
      <c r="I17" s="30"/>
      <c r="J17" s="30"/>
      <c r="K17" s="31"/>
    </row>
    <row r="18" spans="1:11" ht="15">
      <c r="A18" s="183" t="s">
        <v>7</v>
      </c>
      <c r="B18" s="45" t="s">
        <v>16</v>
      </c>
      <c r="C18" s="51" t="s">
        <v>26</v>
      </c>
      <c r="D18" s="32" t="s">
        <v>26</v>
      </c>
      <c r="E18" s="185" t="s">
        <v>18</v>
      </c>
      <c r="F18" s="186"/>
      <c r="G18" s="186"/>
      <c r="H18" s="187"/>
      <c r="I18" s="183" t="s">
        <v>10</v>
      </c>
      <c r="J18" s="183" t="s">
        <v>8</v>
      </c>
      <c r="K18" s="51" t="s">
        <v>1</v>
      </c>
    </row>
    <row r="19" spans="1:11" ht="15">
      <c r="A19" s="184"/>
      <c r="B19" s="52" t="s">
        <v>17</v>
      </c>
      <c r="C19" s="52" t="s">
        <v>14</v>
      </c>
      <c r="D19" s="52" t="s">
        <v>13</v>
      </c>
      <c r="E19" s="185" t="s">
        <v>4</v>
      </c>
      <c r="F19" s="187"/>
      <c r="G19" s="185" t="s">
        <v>11</v>
      </c>
      <c r="H19" s="187"/>
      <c r="I19" s="184"/>
      <c r="J19" s="184"/>
      <c r="K19" s="52" t="s">
        <v>2</v>
      </c>
    </row>
    <row r="20" spans="1:11" ht="15" customHeight="1">
      <c r="A20" s="15">
        <v>43110</v>
      </c>
      <c r="B20" s="36" t="s">
        <v>333</v>
      </c>
      <c r="C20" s="34">
        <v>137</v>
      </c>
      <c r="D20" s="34">
        <v>101</v>
      </c>
      <c r="E20" s="10" t="s">
        <v>551</v>
      </c>
      <c r="F20" s="23"/>
      <c r="G20" t="s">
        <v>326</v>
      </c>
      <c r="H20" s="16"/>
      <c r="I20" s="35">
        <v>46000000</v>
      </c>
      <c r="J20" s="35">
        <v>21083333</v>
      </c>
      <c r="K20" s="35">
        <f>+I20-J20</f>
        <v>24916667</v>
      </c>
    </row>
    <row r="21" spans="1:11" ht="15" customHeight="1">
      <c r="A21" s="15">
        <v>43111</v>
      </c>
      <c r="B21" s="36" t="s">
        <v>334</v>
      </c>
      <c r="C21" s="34">
        <v>154</v>
      </c>
      <c r="D21" s="34">
        <v>115</v>
      </c>
      <c r="E21" s="10" t="s">
        <v>552</v>
      </c>
      <c r="F21" s="23"/>
      <c r="G21" s="47" t="s">
        <v>946</v>
      </c>
      <c r="H21" s="16"/>
      <c r="I21" s="35">
        <v>25127000</v>
      </c>
      <c r="J21" s="35">
        <v>24121920</v>
      </c>
      <c r="K21" s="35">
        <f>+I21-J21</f>
        <v>1005080</v>
      </c>
    </row>
    <row r="22" spans="1:11" ht="15" customHeight="1">
      <c r="A22" s="15">
        <v>43111</v>
      </c>
      <c r="B22" s="36" t="s">
        <v>340</v>
      </c>
      <c r="C22" s="34">
        <v>155</v>
      </c>
      <c r="D22" s="34">
        <v>130</v>
      </c>
      <c r="E22" s="10" t="s">
        <v>553</v>
      </c>
      <c r="F22" s="23"/>
      <c r="G22" s="22" t="s">
        <v>327</v>
      </c>
      <c r="H22" s="16"/>
      <c r="I22" s="35">
        <v>17600000</v>
      </c>
      <c r="J22" s="35">
        <v>17600000</v>
      </c>
      <c r="K22" s="35">
        <f aca="true" t="shared" si="0" ref="K22:K46">+I22-J22</f>
        <v>0</v>
      </c>
    </row>
    <row r="23" spans="1:11" ht="15" customHeight="1">
      <c r="A23" s="15">
        <v>43115</v>
      </c>
      <c r="B23" s="36" t="s">
        <v>335</v>
      </c>
      <c r="C23" s="34">
        <v>205</v>
      </c>
      <c r="D23" s="34">
        <v>166</v>
      </c>
      <c r="E23" s="10" t="s">
        <v>554</v>
      </c>
      <c r="F23" s="23"/>
      <c r="G23" s="41" t="s">
        <v>328</v>
      </c>
      <c r="H23" s="16"/>
      <c r="I23" s="35">
        <v>32800000</v>
      </c>
      <c r="J23" s="35">
        <v>13120000</v>
      </c>
      <c r="K23" s="35">
        <f t="shared" si="0"/>
        <v>19680000</v>
      </c>
    </row>
    <row r="24" spans="1:11" ht="15" customHeight="1">
      <c r="A24" s="15">
        <v>43115</v>
      </c>
      <c r="B24" s="36" t="s">
        <v>336</v>
      </c>
      <c r="C24" s="34">
        <v>186</v>
      </c>
      <c r="D24" s="34">
        <v>170</v>
      </c>
      <c r="E24" s="10" t="s">
        <v>555</v>
      </c>
      <c r="F24" s="23"/>
      <c r="G24" s="41" t="s">
        <v>329</v>
      </c>
      <c r="H24" s="16"/>
      <c r="I24" s="35">
        <v>71500000</v>
      </c>
      <c r="J24" s="35">
        <v>22966667</v>
      </c>
      <c r="K24" s="35">
        <f t="shared" si="0"/>
        <v>48533333</v>
      </c>
    </row>
    <row r="25" spans="1:11" ht="15" customHeight="1">
      <c r="A25" s="15">
        <v>43115</v>
      </c>
      <c r="B25" s="36" t="s">
        <v>337</v>
      </c>
      <c r="C25" s="34">
        <v>207</v>
      </c>
      <c r="D25" s="34">
        <v>173</v>
      </c>
      <c r="E25" s="10" t="s">
        <v>556</v>
      </c>
      <c r="F25" s="23"/>
      <c r="G25" s="41" t="s">
        <v>330</v>
      </c>
      <c r="H25" s="16"/>
      <c r="I25" s="35">
        <v>37800000</v>
      </c>
      <c r="J25" s="35">
        <v>16537500</v>
      </c>
      <c r="K25" s="35">
        <f t="shared" si="0"/>
        <v>21262500</v>
      </c>
    </row>
    <row r="26" spans="1:11" ht="15">
      <c r="A26" s="15">
        <v>43115</v>
      </c>
      <c r="B26" s="36" t="s">
        <v>338</v>
      </c>
      <c r="C26" s="34">
        <v>225</v>
      </c>
      <c r="D26" s="34">
        <v>193</v>
      </c>
      <c r="E26" s="10" t="s">
        <v>557</v>
      </c>
      <c r="F26" s="23"/>
      <c r="G26" s="47" t="s">
        <v>331</v>
      </c>
      <c r="H26" s="23"/>
      <c r="I26" s="35">
        <v>26800000</v>
      </c>
      <c r="J26" s="35">
        <v>11725000</v>
      </c>
      <c r="K26" s="35">
        <f t="shared" si="0"/>
        <v>15075000</v>
      </c>
    </row>
    <row r="27" spans="1:11" ht="15">
      <c r="A27" s="15">
        <v>43115</v>
      </c>
      <c r="B27" s="36" t="s">
        <v>339</v>
      </c>
      <c r="C27" s="34">
        <v>206</v>
      </c>
      <c r="D27" s="34">
        <v>194</v>
      </c>
      <c r="E27" s="10" t="s">
        <v>558</v>
      </c>
      <c r="F27" s="23"/>
      <c r="G27" s="22" t="s">
        <v>332</v>
      </c>
      <c r="H27" s="23"/>
      <c r="I27" s="35">
        <v>39992000</v>
      </c>
      <c r="J27" s="35">
        <v>17329867</v>
      </c>
      <c r="K27" s="35">
        <f t="shared" si="0"/>
        <v>22662133</v>
      </c>
    </row>
    <row r="28" spans="1:11" ht="15">
      <c r="A28" s="15">
        <v>43116</v>
      </c>
      <c r="B28" s="38" t="s">
        <v>444</v>
      </c>
      <c r="C28" s="39">
        <v>218</v>
      </c>
      <c r="D28" s="39">
        <v>220</v>
      </c>
      <c r="E28" s="10" t="s">
        <v>559</v>
      </c>
      <c r="F28" s="40"/>
      <c r="G28" s="41" t="s">
        <v>446</v>
      </c>
      <c r="H28" s="42"/>
      <c r="I28" s="35">
        <v>29400000</v>
      </c>
      <c r="J28" s="35">
        <v>12740000</v>
      </c>
      <c r="K28" s="35">
        <f t="shared" si="0"/>
        <v>16660000</v>
      </c>
    </row>
    <row r="29" spans="1:11" ht="15">
      <c r="A29" s="15">
        <v>43116</v>
      </c>
      <c r="B29" s="38" t="s">
        <v>445</v>
      </c>
      <c r="C29" s="39">
        <v>224</v>
      </c>
      <c r="D29" s="39">
        <v>222</v>
      </c>
      <c r="E29" s="10" t="s">
        <v>560</v>
      </c>
      <c r="F29" s="40"/>
      <c r="G29" s="41" t="s">
        <v>447</v>
      </c>
      <c r="H29" s="42"/>
      <c r="I29" s="35">
        <v>75200000</v>
      </c>
      <c r="J29" s="35">
        <v>32900000</v>
      </c>
      <c r="K29" s="35">
        <f t="shared" si="0"/>
        <v>42300000</v>
      </c>
    </row>
    <row r="30" spans="1:11" ht="15">
      <c r="A30" s="15">
        <v>43124</v>
      </c>
      <c r="B30" s="38" t="s">
        <v>609</v>
      </c>
      <c r="C30" s="39">
        <v>475</v>
      </c>
      <c r="D30" s="39">
        <v>462</v>
      </c>
      <c r="E30" s="129" t="s">
        <v>937</v>
      </c>
      <c r="F30" s="40"/>
      <c r="G30" s="41" t="s">
        <v>947</v>
      </c>
      <c r="H30" s="42"/>
      <c r="I30" s="35">
        <v>30624000</v>
      </c>
      <c r="J30" s="35">
        <v>12377200</v>
      </c>
      <c r="K30" s="35">
        <f t="shared" si="0"/>
        <v>18246800</v>
      </c>
    </row>
    <row r="31" spans="1:11" ht="15">
      <c r="A31" s="15">
        <v>43125</v>
      </c>
      <c r="B31" s="160">
        <v>471</v>
      </c>
      <c r="C31" s="39">
        <v>496</v>
      </c>
      <c r="D31" s="39">
        <v>498</v>
      </c>
      <c r="E31" s="129" t="s">
        <v>938</v>
      </c>
      <c r="F31" s="40"/>
      <c r="G31" s="41" t="s">
        <v>948</v>
      </c>
      <c r="H31" s="42"/>
      <c r="I31" s="35">
        <v>39992000</v>
      </c>
      <c r="J31" s="35">
        <v>15830167</v>
      </c>
      <c r="K31" s="35">
        <f t="shared" si="0"/>
        <v>24161833</v>
      </c>
    </row>
    <row r="32" spans="1:11" ht="15">
      <c r="A32" s="15">
        <v>43125</v>
      </c>
      <c r="B32" s="160">
        <v>416</v>
      </c>
      <c r="C32" s="39">
        <v>543</v>
      </c>
      <c r="D32" s="39">
        <v>512</v>
      </c>
      <c r="E32" s="129" t="s">
        <v>939</v>
      </c>
      <c r="F32" s="40"/>
      <c r="G32" s="41" t="s">
        <v>949</v>
      </c>
      <c r="H32" s="42"/>
      <c r="I32" s="35">
        <v>56000000</v>
      </c>
      <c r="J32" s="35">
        <v>21466667</v>
      </c>
      <c r="K32" s="35">
        <f t="shared" si="0"/>
        <v>34533333</v>
      </c>
    </row>
    <row r="33" spans="1:11" ht="15">
      <c r="A33" s="15">
        <v>43125</v>
      </c>
      <c r="B33" s="160">
        <v>507</v>
      </c>
      <c r="C33" s="39">
        <v>528</v>
      </c>
      <c r="D33" s="39">
        <v>516</v>
      </c>
      <c r="E33" s="129" t="s">
        <v>940</v>
      </c>
      <c r="F33" s="40"/>
      <c r="G33" s="41" t="s">
        <v>950</v>
      </c>
      <c r="H33" s="42"/>
      <c r="I33" s="35">
        <v>56000000</v>
      </c>
      <c r="J33" s="35">
        <v>21466667</v>
      </c>
      <c r="K33" s="35">
        <f t="shared" si="0"/>
        <v>34533333</v>
      </c>
    </row>
    <row r="34" spans="1:11" ht="15">
      <c r="A34" s="15">
        <v>43126</v>
      </c>
      <c r="B34" s="160">
        <v>497</v>
      </c>
      <c r="C34" s="39">
        <v>497</v>
      </c>
      <c r="D34" s="39">
        <v>525</v>
      </c>
      <c r="E34" s="129" t="s">
        <v>941</v>
      </c>
      <c r="F34" s="40"/>
      <c r="G34" s="41" t="s">
        <v>951</v>
      </c>
      <c r="H34" s="42"/>
      <c r="I34" s="35">
        <v>48000000</v>
      </c>
      <c r="J34" s="35">
        <v>18400000</v>
      </c>
      <c r="K34" s="35">
        <f t="shared" si="0"/>
        <v>29600000</v>
      </c>
    </row>
    <row r="35" spans="1:11" ht="15">
      <c r="A35" s="15">
        <v>43126</v>
      </c>
      <c r="B35" s="160">
        <v>520</v>
      </c>
      <c r="C35" s="39">
        <v>545</v>
      </c>
      <c r="D35" s="39">
        <v>533</v>
      </c>
      <c r="E35" s="129" t="s">
        <v>942</v>
      </c>
      <c r="F35" s="40"/>
      <c r="G35" s="41" t="s">
        <v>952</v>
      </c>
      <c r="H35" s="42"/>
      <c r="I35" s="35">
        <v>42800000</v>
      </c>
      <c r="J35" s="35">
        <v>16406667</v>
      </c>
      <c r="K35" s="35">
        <f t="shared" si="0"/>
        <v>26393333</v>
      </c>
    </row>
    <row r="36" spans="1:11" ht="15">
      <c r="A36" s="15">
        <v>43126</v>
      </c>
      <c r="B36" s="160">
        <v>532</v>
      </c>
      <c r="C36" s="39">
        <v>527</v>
      </c>
      <c r="D36" s="39">
        <v>541</v>
      </c>
      <c r="E36" s="129" t="s">
        <v>943</v>
      </c>
      <c r="F36" s="40"/>
      <c r="G36" s="41" t="s">
        <v>953</v>
      </c>
      <c r="H36" s="42"/>
      <c r="I36" s="35">
        <v>27600000</v>
      </c>
      <c r="J36" s="35">
        <v>10350000</v>
      </c>
      <c r="K36" s="35">
        <f t="shared" si="0"/>
        <v>17250000</v>
      </c>
    </row>
    <row r="37" spans="1:11" ht="15">
      <c r="A37" s="15">
        <v>43126</v>
      </c>
      <c r="B37" s="160">
        <v>509</v>
      </c>
      <c r="C37" s="39">
        <v>526</v>
      </c>
      <c r="D37" s="39">
        <v>578</v>
      </c>
      <c r="E37" s="129" t="s">
        <v>944</v>
      </c>
      <c r="F37" s="40"/>
      <c r="G37" s="41" t="s">
        <v>954</v>
      </c>
      <c r="H37" s="42"/>
      <c r="I37" s="35">
        <v>39992000</v>
      </c>
      <c r="J37" s="35">
        <v>15163633</v>
      </c>
      <c r="K37" s="35">
        <f t="shared" si="0"/>
        <v>24828367</v>
      </c>
    </row>
    <row r="38" spans="1:11" ht="15">
      <c r="A38" s="15">
        <v>43126</v>
      </c>
      <c r="B38" s="160">
        <v>561</v>
      </c>
      <c r="C38" s="39">
        <v>579</v>
      </c>
      <c r="D38" s="39">
        <v>591</v>
      </c>
      <c r="E38" s="129" t="s">
        <v>945</v>
      </c>
      <c r="F38" s="40"/>
      <c r="G38" s="41" t="s">
        <v>955</v>
      </c>
      <c r="H38" s="42"/>
      <c r="I38" s="35">
        <v>56000000</v>
      </c>
      <c r="J38" s="35">
        <v>21466667</v>
      </c>
      <c r="K38" s="35">
        <f t="shared" si="0"/>
        <v>34533333</v>
      </c>
    </row>
    <row r="39" spans="1:11" ht="15">
      <c r="A39" s="15">
        <v>43146</v>
      </c>
      <c r="B39" s="160" t="s">
        <v>1283</v>
      </c>
      <c r="C39" s="39">
        <v>705</v>
      </c>
      <c r="D39" s="39">
        <v>697</v>
      </c>
      <c r="E39" s="129" t="s">
        <v>1274</v>
      </c>
      <c r="F39" s="40"/>
      <c r="G39" s="41" t="s">
        <v>1284</v>
      </c>
      <c r="H39" s="42"/>
      <c r="I39" s="35">
        <v>344207017</v>
      </c>
      <c r="J39" s="35">
        <v>344207017</v>
      </c>
      <c r="K39" s="35">
        <f t="shared" si="0"/>
        <v>0</v>
      </c>
    </row>
    <row r="40" spans="1:11" ht="15">
      <c r="A40" s="15">
        <v>43171</v>
      </c>
      <c r="B40" s="160" t="s">
        <v>1303</v>
      </c>
      <c r="C40" s="39">
        <v>734</v>
      </c>
      <c r="D40" s="39">
        <v>751</v>
      </c>
      <c r="E40" s="129" t="s">
        <v>1304</v>
      </c>
      <c r="F40" s="40"/>
      <c r="G40" s="167" t="s">
        <v>1305</v>
      </c>
      <c r="H40" s="42"/>
      <c r="I40" s="35">
        <v>214573660</v>
      </c>
      <c r="J40" s="35">
        <v>0</v>
      </c>
      <c r="K40" s="35">
        <f t="shared" si="0"/>
        <v>214573660</v>
      </c>
    </row>
    <row r="41" spans="1:11" ht="15">
      <c r="A41" s="15">
        <v>43223</v>
      </c>
      <c r="B41" s="160" t="s">
        <v>1344</v>
      </c>
      <c r="C41" s="39">
        <v>745</v>
      </c>
      <c r="D41" s="39">
        <v>814</v>
      </c>
      <c r="E41" s="129" t="s">
        <v>1345</v>
      </c>
      <c r="F41" s="40"/>
      <c r="G41" s="167" t="s">
        <v>1346</v>
      </c>
      <c r="H41" s="42"/>
      <c r="I41" s="35">
        <v>37111120</v>
      </c>
      <c r="J41" s="35">
        <v>0</v>
      </c>
      <c r="K41" s="35">
        <f t="shared" si="0"/>
        <v>37111120</v>
      </c>
    </row>
    <row r="42" spans="1:11" ht="15">
      <c r="A42" s="15">
        <v>43236</v>
      </c>
      <c r="B42" s="160" t="s">
        <v>1353</v>
      </c>
      <c r="C42" s="39">
        <v>779</v>
      </c>
      <c r="D42" s="39">
        <v>827</v>
      </c>
      <c r="E42" s="129" t="s">
        <v>1347</v>
      </c>
      <c r="F42" s="40"/>
      <c r="G42" s="175" t="s">
        <v>1284</v>
      </c>
      <c r="H42" s="42"/>
      <c r="I42" s="35">
        <v>143657710</v>
      </c>
      <c r="J42" s="35">
        <v>0</v>
      </c>
      <c r="K42" s="35">
        <f t="shared" si="0"/>
        <v>143657710</v>
      </c>
    </row>
    <row r="43" spans="1:11" ht="15">
      <c r="A43" s="15">
        <v>43249</v>
      </c>
      <c r="B43" s="160" t="s">
        <v>1283</v>
      </c>
      <c r="C43" s="39">
        <v>791</v>
      </c>
      <c r="D43" s="39">
        <v>842</v>
      </c>
      <c r="E43" s="129" t="s">
        <v>1368</v>
      </c>
      <c r="F43" s="40"/>
      <c r="G43" s="178" t="s">
        <v>1369</v>
      </c>
      <c r="H43" s="42"/>
      <c r="I43" s="35">
        <v>112480578</v>
      </c>
      <c r="J43" s="35">
        <v>0</v>
      </c>
      <c r="K43" s="35">
        <f t="shared" si="0"/>
        <v>112480578</v>
      </c>
    </row>
    <row r="44" spans="1:11" ht="15">
      <c r="A44" s="15">
        <v>43249</v>
      </c>
      <c r="B44" s="180">
        <v>682</v>
      </c>
      <c r="C44" s="39">
        <v>791</v>
      </c>
      <c r="D44" s="39">
        <v>843</v>
      </c>
      <c r="E44" s="129" t="s">
        <v>1368</v>
      </c>
      <c r="F44" s="40"/>
      <c r="G44" s="178" t="s">
        <v>1370</v>
      </c>
      <c r="H44" s="42"/>
      <c r="I44" s="35">
        <v>119542966</v>
      </c>
      <c r="J44" s="35">
        <v>0</v>
      </c>
      <c r="K44" s="35">
        <f t="shared" si="0"/>
        <v>119542966</v>
      </c>
    </row>
    <row r="45" spans="1:11" ht="15">
      <c r="A45" s="15">
        <v>43249</v>
      </c>
      <c r="B45" s="180">
        <v>683</v>
      </c>
      <c r="C45" s="39">
        <v>791</v>
      </c>
      <c r="D45" s="39">
        <v>844</v>
      </c>
      <c r="E45" s="129" t="s">
        <v>1368</v>
      </c>
      <c r="F45" s="40"/>
      <c r="G45" s="178" t="s">
        <v>1371</v>
      </c>
      <c r="H45" s="42"/>
      <c r="I45" s="35">
        <v>16832899</v>
      </c>
      <c r="J45" s="35">
        <v>0</v>
      </c>
      <c r="K45" s="35">
        <f t="shared" si="0"/>
        <v>16832899</v>
      </c>
    </row>
    <row r="46" spans="1:11" ht="15">
      <c r="A46" s="15">
        <v>43249</v>
      </c>
      <c r="B46" s="180">
        <v>684</v>
      </c>
      <c r="C46" s="39">
        <v>791</v>
      </c>
      <c r="D46" s="39">
        <v>845</v>
      </c>
      <c r="E46" s="129" t="s">
        <v>1368</v>
      </c>
      <c r="F46" s="40"/>
      <c r="G46" s="179" t="s">
        <v>1371</v>
      </c>
      <c r="H46" s="42"/>
      <c r="I46" s="35">
        <v>11273600</v>
      </c>
      <c r="J46" s="35">
        <v>0</v>
      </c>
      <c r="K46" s="35">
        <f t="shared" si="0"/>
        <v>11273600</v>
      </c>
    </row>
    <row r="47" spans="1:11" ht="12.75" customHeight="1">
      <c r="A47" s="15"/>
      <c r="B47" s="7"/>
      <c r="C47" s="7"/>
      <c r="D47" s="7"/>
      <c r="E47" s="10"/>
      <c r="F47" s="16"/>
      <c r="G47" s="10"/>
      <c r="H47" s="16"/>
      <c r="I47" s="43"/>
      <c r="J47" s="43"/>
      <c r="K47" s="43"/>
    </row>
    <row r="48" spans="1:11" ht="15">
      <c r="A48" s="25"/>
      <c r="B48" s="26"/>
      <c r="C48" s="26"/>
      <c r="D48" s="26"/>
      <c r="E48" s="26"/>
      <c r="F48" s="26"/>
      <c r="G48" s="181" t="s">
        <v>22</v>
      </c>
      <c r="H48" s="182"/>
      <c r="I48" s="44">
        <f>SUM(I20:I47)</f>
        <v>1798906550</v>
      </c>
      <c r="J48" s="44">
        <f>SUM(J20:J47)</f>
        <v>687258972</v>
      </c>
      <c r="K48" s="44">
        <f>SUM(K20:K47)</f>
        <v>1111647578</v>
      </c>
    </row>
    <row r="49" spans="1:11" ht="12.75" customHeight="1">
      <c r="A49" s="25"/>
      <c r="B49" s="26"/>
      <c r="C49" s="26"/>
      <c r="D49" s="26"/>
      <c r="E49" s="26"/>
      <c r="F49" s="26"/>
      <c r="G49" s="26"/>
      <c r="H49" s="26"/>
      <c r="I49" s="30"/>
      <c r="J49" s="30"/>
      <c r="K49" s="31"/>
    </row>
    <row r="50" spans="1:11" ht="24.75" customHeight="1">
      <c r="A50" s="150" t="s">
        <v>29</v>
      </c>
      <c r="B50" s="151" t="s">
        <v>23</v>
      </c>
      <c r="C50" s="150" t="s">
        <v>9</v>
      </c>
      <c r="D50" s="152" t="s">
        <v>0</v>
      </c>
      <c r="E50" s="150" t="s">
        <v>18</v>
      </c>
      <c r="F50" s="150" t="s">
        <v>25</v>
      </c>
      <c r="G50" s="150" t="s">
        <v>19</v>
      </c>
      <c r="H50" s="150" t="s">
        <v>30</v>
      </c>
      <c r="I50" s="150" t="s">
        <v>15</v>
      </c>
      <c r="J50" s="150" t="s">
        <v>31</v>
      </c>
      <c r="K50" s="150" t="s">
        <v>6</v>
      </c>
    </row>
    <row r="51" spans="1:11" ht="24.75" customHeight="1">
      <c r="A51" s="153">
        <v>5300000000</v>
      </c>
      <c r="B51" s="153"/>
      <c r="C51" s="153">
        <v>0</v>
      </c>
      <c r="D51" s="154">
        <f>+A51+B51-C51</f>
        <v>5300000000</v>
      </c>
      <c r="E51" s="154">
        <f>+I48</f>
        <v>1798906550</v>
      </c>
      <c r="F51" s="155">
        <f>+E51/D51</f>
        <v>0.3394163301886792</v>
      </c>
      <c r="G51" s="154">
        <f>+I16</f>
        <v>1101173669</v>
      </c>
      <c r="H51" s="154">
        <f>+D51-E51-G51</f>
        <v>2399919781</v>
      </c>
      <c r="I51" s="154">
        <f>+J48</f>
        <v>687258972</v>
      </c>
      <c r="J51" s="155">
        <f>+I51/D51</f>
        <v>0.1296715041509434</v>
      </c>
      <c r="K51" s="154">
        <f>+K48</f>
        <v>1111647578</v>
      </c>
    </row>
    <row r="52" spans="1:11" ht="15">
      <c r="A52" s="156">
        <v>1</v>
      </c>
      <c r="B52" s="156">
        <v>2</v>
      </c>
      <c r="C52" s="156">
        <v>3</v>
      </c>
      <c r="D52" s="156" t="s">
        <v>5</v>
      </c>
      <c r="E52" s="156">
        <v>5</v>
      </c>
      <c r="F52" s="156" t="s">
        <v>21</v>
      </c>
      <c r="G52" s="156">
        <v>7</v>
      </c>
      <c r="H52" s="156" t="s">
        <v>12</v>
      </c>
      <c r="I52" s="156">
        <v>9</v>
      </c>
      <c r="J52" s="156" t="s">
        <v>33</v>
      </c>
      <c r="K52" s="156" t="s">
        <v>34</v>
      </c>
    </row>
  </sheetData>
  <sheetProtection/>
  <mergeCells count="16">
    <mergeCell ref="A6:A7"/>
    <mergeCell ref="B6:B7"/>
    <mergeCell ref="D6:D7"/>
    <mergeCell ref="E6:H6"/>
    <mergeCell ref="A18:A19"/>
    <mergeCell ref="E18:H18"/>
    <mergeCell ref="I6:I7"/>
    <mergeCell ref="J6:K7"/>
    <mergeCell ref="E7:H7"/>
    <mergeCell ref="G48:H48"/>
    <mergeCell ref="G16:H16"/>
    <mergeCell ref="B9:C9"/>
    <mergeCell ref="I18:I19"/>
    <mergeCell ref="J18:J19"/>
    <mergeCell ref="E19:F19"/>
    <mergeCell ref="G19:H19"/>
  </mergeCells>
  <printOptions horizontalCentered="1" verticalCentered="1"/>
  <pageMargins left="0.1968503937007874" right="0.1968503937007874" top="0.1968503937007874" bottom="0.3937007874015748" header="0" footer="0"/>
  <pageSetup orientation="landscape" scale="80" r:id="rId1"/>
  <headerFooter>
    <oddHeader>&amp;R&amp;D</oddHeader>
  </headerFooter>
</worksheet>
</file>

<file path=xl/worksheets/sheet4.xml><?xml version="1.0" encoding="utf-8"?>
<worksheet xmlns="http://schemas.openxmlformats.org/spreadsheetml/2006/main" xmlns:r="http://schemas.openxmlformats.org/officeDocument/2006/relationships">
  <dimension ref="A1:HA282"/>
  <sheetViews>
    <sheetView zoomScalePageLayoutView="0" workbookViewId="0" topLeftCell="A256">
      <selection activeCell="M12" sqref="M12"/>
    </sheetView>
  </sheetViews>
  <sheetFormatPr defaultColWidth="11.421875" defaultRowHeight="12.75"/>
  <cols>
    <col min="1" max="4" width="14.7109375" style="3" customWidth="1"/>
    <col min="5" max="5" width="15.7109375" style="3" customWidth="1"/>
    <col min="6" max="6" width="14.7109375" style="3" customWidth="1"/>
    <col min="7" max="11" width="15.7109375" style="3" customWidth="1"/>
    <col min="12" max="16384" width="11.421875" style="3" customWidth="1"/>
  </cols>
  <sheetData>
    <row r="1" spans="1:11" ht="12.75" customHeight="1">
      <c r="A1" s="1" t="s">
        <v>32</v>
      </c>
      <c r="B1" s="1"/>
      <c r="C1" s="1"/>
      <c r="D1" s="1"/>
      <c r="E1" s="2"/>
      <c r="F1" s="1"/>
      <c r="G1" s="2"/>
      <c r="H1" s="2"/>
      <c r="I1" s="2"/>
      <c r="J1" s="2"/>
      <c r="K1" s="2"/>
    </row>
    <row r="2" spans="1:11" ht="12.75" customHeight="1">
      <c r="A2" s="2"/>
      <c r="B2" s="2"/>
      <c r="C2" s="2"/>
      <c r="D2" s="2"/>
      <c r="E2" s="2"/>
      <c r="F2" s="2"/>
      <c r="G2" s="2"/>
      <c r="H2" s="2"/>
      <c r="I2" s="2"/>
      <c r="J2" s="2"/>
      <c r="K2" s="4"/>
    </row>
    <row r="3" spans="1:11" ht="15" customHeight="1">
      <c r="A3" s="143">
        <v>1094</v>
      </c>
      <c r="B3" s="144" t="s">
        <v>48</v>
      </c>
      <c r="C3" s="145"/>
      <c r="D3" s="145"/>
      <c r="E3" s="146"/>
      <c r="F3" s="147"/>
      <c r="G3" s="147"/>
      <c r="H3" s="147"/>
      <c r="I3" s="147"/>
      <c r="J3" s="148"/>
      <c r="K3" s="148"/>
    </row>
    <row r="4" spans="1:11" ht="15" customHeight="1">
      <c r="A4" s="143" t="s">
        <v>47</v>
      </c>
      <c r="B4" s="144" t="s">
        <v>49</v>
      </c>
      <c r="C4" s="145"/>
      <c r="D4" s="145"/>
      <c r="E4" s="146"/>
      <c r="F4" s="147"/>
      <c r="G4" s="147"/>
      <c r="H4" s="147"/>
      <c r="I4" s="147"/>
      <c r="J4" s="148"/>
      <c r="K4" s="148" t="s">
        <v>1339</v>
      </c>
    </row>
    <row r="5" spans="1:11" ht="12.75" customHeight="1">
      <c r="A5" s="5"/>
      <c r="B5" s="5"/>
      <c r="C5" s="5"/>
      <c r="D5" s="5"/>
      <c r="E5" s="5"/>
      <c r="F5" s="5"/>
      <c r="G5" s="5"/>
      <c r="H5" s="5"/>
      <c r="I5" s="5"/>
      <c r="J5" s="5"/>
      <c r="K5" s="6"/>
    </row>
    <row r="6" spans="1:11" ht="15">
      <c r="A6" s="183" t="s">
        <v>7</v>
      </c>
      <c r="B6" s="188" t="s">
        <v>35</v>
      </c>
      <c r="C6" s="49"/>
      <c r="D6" s="183" t="s">
        <v>20</v>
      </c>
      <c r="E6" s="185" t="s">
        <v>19</v>
      </c>
      <c r="F6" s="186"/>
      <c r="G6" s="186"/>
      <c r="H6" s="187"/>
      <c r="I6" s="183" t="s">
        <v>10</v>
      </c>
      <c r="J6" s="190" t="s">
        <v>28</v>
      </c>
      <c r="K6" s="191"/>
    </row>
    <row r="7" spans="1:11" ht="15">
      <c r="A7" s="184"/>
      <c r="B7" s="189"/>
      <c r="C7" s="50"/>
      <c r="D7" s="184"/>
      <c r="E7" s="185" t="s">
        <v>4</v>
      </c>
      <c r="F7" s="186"/>
      <c r="G7" s="186"/>
      <c r="H7" s="187"/>
      <c r="I7" s="184"/>
      <c r="J7" s="192"/>
      <c r="K7" s="193"/>
    </row>
    <row r="8" spans="1:11" ht="15">
      <c r="A8" s="15">
        <v>43102</v>
      </c>
      <c r="B8" s="10" t="s">
        <v>601</v>
      </c>
      <c r="C8" s="16"/>
      <c r="D8" s="24">
        <v>13</v>
      </c>
      <c r="E8" s="128" t="s">
        <v>561</v>
      </c>
      <c r="F8" s="17"/>
      <c r="G8" s="18"/>
      <c r="H8" s="19"/>
      <c r="I8" s="35">
        <v>800001</v>
      </c>
      <c r="J8" s="10" t="s">
        <v>443</v>
      </c>
      <c r="K8" s="54"/>
    </row>
    <row r="9" spans="1:11" ht="15">
      <c r="A9" s="15">
        <v>43103</v>
      </c>
      <c r="B9" s="10" t="s">
        <v>601</v>
      </c>
      <c r="C9" s="17"/>
      <c r="D9" s="24">
        <v>71</v>
      </c>
      <c r="E9" s="128" t="s">
        <v>563</v>
      </c>
      <c r="F9" s="17"/>
      <c r="G9" s="18"/>
      <c r="H9" s="19"/>
      <c r="I9" s="35">
        <v>566666</v>
      </c>
      <c r="J9" s="10" t="s">
        <v>443</v>
      </c>
      <c r="K9" s="54"/>
    </row>
    <row r="10" spans="1:11" ht="15">
      <c r="A10" s="15">
        <v>43104</v>
      </c>
      <c r="B10" s="10" t="s">
        <v>601</v>
      </c>
      <c r="C10" s="17"/>
      <c r="D10" s="24">
        <v>108</v>
      </c>
      <c r="E10" s="128" t="s">
        <v>564</v>
      </c>
      <c r="F10" s="17"/>
      <c r="G10" s="18"/>
      <c r="H10" s="19"/>
      <c r="I10" s="35">
        <v>600000</v>
      </c>
      <c r="J10" s="10" t="s">
        <v>443</v>
      </c>
      <c r="K10" s="54"/>
    </row>
    <row r="11" spans="1:11" ht="15">
      <c r="A11" s="15">
        <v>43126</v>
      </c>
      <c r="B11" s="10" t="s">
        <v>601</v>
      </c>
      <c r="C11" s="17"/>
      <c r="D11" s="24">
        <v>627</v>
      </c>
      <c r="E11" s="128" t="s">
        <v>958</v>
      </c>
      <c r="F11" s="17"/>
      <c r="G11" s="18"/>
      <c r="H11" s="19"/>
      <c r="I11" s="35">
        <v>44000000</v>
      </c>
      <c r="J11" s="10"/>
      <c r="K11" s="54"/>
    </row>
    <row r="12" spans="1:11" ht="15">
      <c r="A12" s="15">
        <v>43126</v>
      </c>
      <c r="B12" s="10" t="s">
        <v>601</v>
      </c>
      <c r="C12" s="17"/>
      <c r="D12" s="24">
        <v>662</v>
      </c>
      <c r="E12" s="128" t="s">
        <v>599</v>
      </c>
      <c r="F12" s="17"/>
      <c r="G12" s="18"/>
      <c r="H12" s="19"/>
      <c r="I12" s="35">
        <v>37768000</v>
      </c>
      <c r="J12" s="10"/>
      <c r="K12" s="54"/>
    </row>
    <row r="13" spans="1:11" ht="15">
      <c r="A13" s="15">
        <v>43231</v>
      </c>
      <c r="B13" s="10" t="s">
        <v>1356</v>
      </c>
      <c r="C13" s="17"/>
      <c r="D13" s="24">
        <v>781</v>
      </c>
      <c r="E13" s="128" t="s">
        <v>1355</v>
      </c>
      <c r="F13" s="17"/>
      <c r="G13" s="18"/>
      <c r="H13" s="19"/>
      <c r="I13" s="35">
        <v>998839675</v>
      </c>
      <c r="J13" s="10"/>
      <c r="K13" s="54"/>
    </row>
    <row r="14" spans="1:11" ht="15">
      <c r="A14" s="15">
        <v>43245</v>
      </c>
      <c r="B14" s="10" t="s">
        <v>1356</v>
      </c>
      <c r="C14" s="17"/>
      <c r="D14" s="24">
        <v>791</v>
      </c>
      <c r="E14" s="128" t="s">
        <v>1368</v>
      </c>
      <c r="F14" s="17"/>
      <c r="G14" s="18"/>
      <c r="H14" s="19"/>
      <c r="I14" s="35">
        <v>103806851</v>
      </c>
      <c r="J14" s="10" t="s">
        <v>443</v>
      </c>
      <c r="K14" s="54"/>
    </row>
    <row r="15" spans="1:11" ht="15">
      <c r="A15" s="15">
        <v>43250</v>
      </c>
      <c r="B15" s="10" t="s">
        <v>1356</v>
      </c>
      <c r="C15" s="17"/>
      <c r="D15" s="24">
        <v>793</v>
      </c>
      <c r="E15" s="128" t="s">
        <v>1365</v>
      </c>
      <c r="F15" s="17"/>
      <c r="G15" s="18"/>
      <c r="H15" s="19"/>
      <c r="I15" s="35">
        <v>700000000</v>
      </c>
      <c r="J15" s="10"/>
      <c r="K15" s="54"/>
    </row>
    <row r="16" spans="1:11" ht="15">
      <c r="A16" s="15">
        <v>43250</v>
      </c>
      <c r="B16" s="10" t="s">
        <v>1374</v>
      </c>
      <c r="C16" s="17"/>
      <c r="D16" s="24">
        <v>794</v>
      </c>
      <c r="E16" s="128" t="s">
        <v>1367</v>
      </c>
      <c r="F16" s="17"/>
      <c r="G16" s="18"/>
      <c r="H16" s="19"/>
      <c r="I16" s="35">
        <v>236000010</v>
      </c>
      <c r="J16" s="10"/>
      <c r="K16" s="54"/>
    </row>
    <row r="17" spans="1:11" ht="12.75" customHeight="1">
      <c r="A17" s="15"/>
      <c r="B17" s="128"/>
      <c r="C17" s="17"/>
      <c r="D17" s="132"/>
      <c r="E17" s="10"/>
      <c r="F17" s="17"/>
      <c r="G17" s="17"/>
      <c r="H17" s="16"/>
      <c r="I17" s="35"/>
      <c r="J17" s="21"/>
      <c r="K17" s="19"/>
    </row>
    <row r="18" spans="1:11" ht="15">
      <c r="A18" s="25"/>
      <c r="B18" s="26"/>
      <c r="C18" s="26"/>
      <c r="D18" s="26"/>
      <c r="E18" s="26"/>
      <c r="F18" s="26"/>
      <c r="G18" s="181" t="s">
        <v>22</v>
      </c>
      <c r="H18" s="182"/>
      <c r="I18" s="27">
        <f>SUM(I8:I17)</f>
        <v>2122381203</v>
      </c>
      <c r="J18" s="28"/>
      <c r="K18" s="29"/>
    </row>
    <row r="19" spans="1:11" ht="12.75" customHeight="1">
      <c r="A19" s="25"/>
      <c r="B19" s="26"/>
      <c r="C19" s="26"/>
      <c r="D19" s="26"/>
      <c r="E19" s="26"/>
      <c r="F19" s="26"/>
      <c r="G19" s="26"/>
      <c r="H19" s="26"/>
      <c r="I19" s="30"/>
      <c r="J19" s="30"/>
      <c r="K19" s="31"/>
    </row>
    <row r="20" spans="1:11" ht="15">
      <c r="A20" s="183" t="s">
        <v>7</v>
      </c>
      <c r="B20" s="45" t="s">
        <v>16</v>
      </c>
      <c r="C20" s="51" t="s">
        <v>26</v>
      </c>
      <c r="D20" s="32" t="s">
        <v>26</v>
      </c>
      <c r="E20" s="185" t="s">
        <v>18</v>
      </c>
      <c r="F20" s="186"/>
      <c r="G20" s="186"/>
      <c r="H20" s="187"/>
      <c r="I20" s="183" t="s">
        <v>10</v>
      </c>
      <c r="J20" s="183" t="s">
        <v>8</v>
      </c>
      <c r="K20" s="51" t="s">
        <v>1</v>
      </c>
    </row>
    <row r="21" spans="1:11" ht="15">
      <c r="A21" s="184"/>
      <c r="B21" s="52" t="s">
        <v>17</v>
      </c>
      <c r="C21" s="52" t="s">
        <v>14</v>
      </c>
      <c r="D21" s="52" t="s">
        <v>13</v>
      </c>
      <c r="E21" s="185" t="s">
        <v>4</v>
      </c>
      <c r="F21" s="187"/>
      <c r="G21" s="185" t="s">
        <v>11</v>
      </c>
      <c r="H21" s="187"/>
      <c r="I21" s="184"/>
      <c r="J21" s="184"/>
      <c r="K21" s="52" t="s">
        <v>2</v>
      </c>
    </row>
    <row r="22" spans="1:11" ht="15">
      <c r="A22" s="15">
        <v>43103</v>
      </c>
      <c r="B22" s="141" t="s">
        <v>341</v>
      </c>
      <c r="C22" s="121">
        <v>23</v>
      </c>
      <c r="D22" s="121">
        <v>9</v>
      </c>
      <c r="E22" s="10" t="s">
        <v>572</v>
      </c>
      <c r="F22" s="120"/>
      <c r="G22" s="22" t="s">
        <v>383</v>
      </c>
      <c r="H22" s="120"/>
      <c r="I22" s="35">
        <v>107400000</v>
      </c>
      <c r="J22" s="35">
        <v>35400000</v>
      </c>
      <c r="K22" s="35">
        <f>+I22-J22</f>
        <v>72000000</v>
      </c>
    </row>
    <row r="23" spans="1:11" ht="15">
      <c r="A23" s="15">
        <v>43103</v>
      </c>
      <c r="B23" s="141" t="s">
        <v>342</v>
      </c>
      <c r="C23" s="121">
        <v>25</v>
      </c>
      <c r="D23" s="121">
        <v>12</v>
      </c>
      <c r="E23" s="10" t="s">
        <v>573</v>
      </c>
      <c r="F23" s="120"/>
      <c r="G23" s="22" t="s">
        <v>384</v>
      </c>
      <c r="H23" s="120"/>
      <c r="I23" s="35">
        <v>75200000</v>
      </c>
      <c r="J23" s="35">
        <v>36973333</v>
      </c>
      <c r="K23" s="35">
        <f>+I23-J23</f>
        <v>38226667</v>
      </c>
    </row>
    <row r="24" spans="1:11" ht="15" customHeight="1">
      <c r="A24" s="15">
        <v>43103</v>
      </c>
      <c r="B24" s="142" t="s">
        <v>343</v>
      </c>
      <c r="C24" s="34">
        <v>24</v>
      </c>
      <c r="D24" s="34">
        <v>13</v>
      </c>
      <c r="E24" s="10" t="s">
        <v>574</v>
      </c>
      <c r="F24" s="16"/>
      <c r="G24" s="10" t="s">
        <v>385</v>
      </c>
      <c r="H24" s="16"/>
      <c r="I24" s="35">
        <v>75200000</v>
      </c>
      <c r="J24" s="35">
        <v>36973333</v>
      </c>
      <c r="K24" s="35">
        <f>+I24-J24</f>
        <v>38226667</v>
      </c>
    </row>
    <row r="25" spans="1:11" ht="15">
      <c r="A25" s="15">
        <v>43103</v>
      </c>
      <c r="B25" s="142" t="s">
        <v>344</v>
      </c>
      <c r="C25" s="34">
        <v>27</v>
      </c>
      <c r="D25" s="34">
        <v>18</v>
      </c>
      <c r="E25" s="47" t="s">
        <v>575</v>
      </c>
      <c r="F25" s="23"/>
      <c r="G25" s="47" t="s">
        <v>386</v>
      </c>
      <c r="H25" s="23"/>
      <c r="I25" s="35">
        <v>107400000</v>
      </c>
      <c r="J25" s="35">
        <v>35400000</v>
      </c>
      <c r="K25" s="35">
        <f>+I25-J25</f>
        <v>72000000</v>
      </c>
    </row>
    <row r="26" spans="1:209" ht="15">
      <c r="A26" s="37">
        <v>43103</v>
      </c>
      <c r="B26" s="123" t="s">
        <v>345</v>
      </c>
      <c r="C26" s="24">
        <v>31</v>
      </c>
      <c r="D26" s="24">
        <v>20</v>
      </c>
      <c r="E26" s="22" t="s">
        <v>576</v>
      </c>
      <c r="F26" s="16"/>
      <c r="G26" s="22" t="s">
        <v>387</v>
      </c>
      <c r="H26" s="17"/>
      <c r="I26" s="35">
        <v>60860000</v>
      </c>
      <c r="J26" s="35">
        <v>20060000</v>
      </c>
      <c r="K26" s="35">
        <f aca="true" t="shared" si="0" ref="K26:K179">+I26-J26</f>
        <v>40800000</v>
      </c>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row>
    <row r="27" spans="1:209" ht="15">
      <c r="A27" s="37">
        <v>43104</v>
      </c>
      <c r="B27" s="123" t="s">
        <v>346</v>
      </c>
      <c r="C27" s="24">
        <v>74</v>
      </c>
      <c r="D27" s="24">
        <v>22</v>
      </c>
      <c r="E27" s="22" t="s">
        <v>577</v>
      </c>
      <c r="F27" s="16"/>
      <c r="G27" s="22" t="s">
        <v>388</v>
      </c>
      <c r="H27" s="17"/>
      <c r="I27" s="35">
        <v>111233333</v>
      </c>
      <c r="J27" s="35">
        <v>36660000</v>
      </c>
      <c r="K27" s="35">
        <f t="shared" si="0"/>
        <v>74573333</v>
      </c>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row>
    <row r="28" spans="1:209" ht="15">
      <c r="A28" s="37">
        <v>43104</v>
      </c>
      <c r="B28" s="123" t="s">
        <v>347</v>
      </c>
      <c r="C28" s="24">
        <v>71</v>
      </c>
      <c r="D28" s="24">
        <v>24</v>
      </c>
      <c r="E28" s="22" t="s">
        <v>563</v>
      </c>
      <c r="F28" s="16"/>
      <c r="G28" s="22" t="s">
        <v>389</v>
      </c>
      <c r="H28" s="17"/>
      <c r="I28" s="35">
        <v>100866667</v>
      </c>
      <c r="J28" s="35">
        <v>33150000</v>
      </c>
      <c r="K28" s="35">
        <f t="shared" si="0"/>
        <v>67716667</v>
      </c>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row>
    <row r="29" spans="1:209" ht="15">
      <c r="A29" s="37">
        <v>43104</v>
      </c>
      <c r="B29" s="123" t="s">
        <v>348</v>
      </c>
      <c r="C29" s="24">
        <v>77</v>
      </c>
      <c r="D29" s="24">
        <v>27</v>
      </c>
      <c r="E29" s="22" t="s">
        <v>578</v>
      </c>
      <c r="F29" s="16"/>
      <c r="G29" s="22" t="s">
        <v>390</v>
      </c>
      <c r="H29" s="17"/>
      <c r="I29" s="35">
        <v>89500000</v>
      </c>
      <c r="J29" s="35">
        <v>29250000</v>
      </c>
      <c r="K29" s="35">
        <f t="shared" si="0"/>
        <v>60250000</v>
      </c>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row>
    <row r="30" spans="1:209" ht="15">
      <c r="A30" s="37">
        <v>43104</v>
      </c>
      <c r="B30" s="123" t="s">
        <v>349</v>
      </c>
      <c r="C30" s="24">
        <v>41</v>
      </c>
      <c r="D30" s="24">
        <v>29</v>
      </c>
      <c r="E30" s="22" t="s">
        <v>562</v>
      </c>
      <c r="F30" s="16"/>
      <c r="G30" s="22" t="s">
        <v>391</v>
      </c>
      <c r="H30" s="17"/>
      <c r="I30" s="35">
        <v>74550000</v>
      </c>
      <c r="J30" s="35">
        <v>24570000</v>
      </c>
      <c r="K30" s="35">
        <f t="shared" si="0"/>
        <v>49980000</v>
      </c>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row>
    <row r="31" spans="1:209" ht="15">
      <c r="A31" s="37">
        <v>43104</v>
      </c>
      <c r="B31" s="123" t="s">
        <v>350</v>
      </c>
      <c r="C31" s="24">
        <v>42</v>
      </c>
      <c r="D31" s="24">
        <v>33</v>
      </c>
      <c r="E31" s="22" t="s">
        <v>579</v>
      </c>
      <c r="F31" s="16"/>
      <c r="G31" s="22" t="s">
        <v>392</v>
      </c>
      <c r="H31" s="17"/>
      <c r="I31" s="35">
        <v>74550000</v>
      </c>
      <c r="J31" s="35">
        <v>24570000</v>
      </c>
      <c r="K31" s="35">
        <f t="shared" si="0"/>
        <v>49980000</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row>
    <row r="32" spans="1:209" ht="15">
      <c r="A32" s="37">
        <v>43104</v>
      </c>
      <c r="B32" s="123" t="s">
        <v>351</v>
      </c>
      <c r="C32" s="24">
        <v>46</v>
      </c>
      <c r="D32" s="24">
        <v>34</v>
      </c>
      <c r="E32" s="130" t="s">
        <v>580</v>
      </c>
      <c r="F32" s="16"/>
      <c r="G32" s="22" t="s">
        <v>393</v>
      </c>
      <c r="H32" s="17"/>
      <c r="I32" s="35">
        <v>59654733</v>
      </c>
      <c r="J32" s="35">
        <v>19496100</v>
      </c>
      <c r="K32" s="35">
        <f t="shared" si="0"/>
        <v>40158633</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row>
    <row r="33" spans="1:209" ht="15">
      <c r="A33" s="37">
        <v>43105</v>
      </c>
      <c r="B33" s="123" t="s">
        <v>352</v>
      </c>
      <c r="C33" s="24">
        <v>44</v>
      </c>
      <c r="D33" s="24">
        <v>41</v>
      </c>
      <c r="E33" s="22" t="s">
        <v>581</v>
      </c>
      <c r="F33" s="16"/>
      <c r="G33" s="22" t="s">
        <v>394</v>
      </c>
      <c r="H33" s="17"/>
      <c r="I33" s="35">
        <v>70000000</v>
      </c>
      <c r="J33" s="35">
        <v>23200000</v>
      </c>
      <c r="K33" s="35">
        <f t="shared" si="0"/>
        <v>46800000</v>
      </c>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row>
    <row r="34" spans="1:209" ht="15">
      <c r="A34" s="37">
        <v>43105</v>
      </c>
      <c r="B34" s="123" t="s">
        <v>353</v>
      </c>
      <c r="C34" s="24">
        <v>13</v>
      </c>
      <c r="D34" s="24">
        <v>48</v>
      </c>
      <c r="E34" s="22" t="s">
        <v>561</v>
      </c>
      <c r="F34" s="16"/>
      <c r="G34" s="22" t="s">
        <v>395</v>
      </c>
      <c r="H34" s="17"/>
      <c r="I34" s="35">
        <v>94666666</v>
      </c>
      <c r="J34" s="35">
        <v>30933333</v>
      </c>
      <c r="K34" s="35">
        <f t="shared" si="0"/>
        <v>63733333</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row>
    <row r="35" spans="1:209" ht="15">
      <c r="A35" s="37">
        <v>43105</v>
      </c>
      <c r="B35" s="123" t="s">
        <v>354</v>
      </c>
      <c r="C35" s="24">
        <v>126</v>
      </c>
      <c r="D35" s="24">
        <v>50</v>
      </c>
      <c r="E35" s="22" t="s">
        <v>582</v>
      </c>
      <c r="F35" s="16"/>
      <c r="G35" s="22" t="s">
        <v>396</v>
      </c>
      <c r="H35" s="17"/>
      <c r="I35" s="35">
        <v>53250000</v>
      </c>
      <c r="J35" s="35">
        <v>17400000</v>
      </c>
      <c r="K35" s="35">
        <f t="shared" si="0"/>
        <v>35850000</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row>
    <row r="36" spans="1:209" ht="15">
      <c r="A36" s="37">
        <v>43105</v>
      </c>
      <c r="B36" s="123" t="s">
        <v>355</v>
      </c>
      <c r="C36" s="24">
        <v>108</v>
      </c>
      <c r="D36" s="24">
        <v>52</v>
      </c>
      <c r="E36" s="22" t="s">
        <v>564</v>
      </c>
      <c r="F36" s="16"/>
      <c r="G36" s="22" t="s">
        <v>397</v>
      </c>
      <c r="H36" s="17"/>
      <c r="I36" s="35">
        <v>71000000</v>
      </c>
      <c r="J36" s="35">
        <v>23200000</v>
      </c>
      <c r="K36" s="35">
        <f t="shared" si="0"/>
        <v>47800000</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row>
    <row r="37" spans="1:209" ht="15">
      <c r="A37" s="37">
        <v>43105</v>
      </c>
      <c r="B37" s="123" t="s">
        <v>356</v>
      </c>
      <c r="C37" s="24">
        <v>84</v>
      </c>
      <c r="D37" s="24">
        <v>54</v>
      </c>
      <c r="E37" s="22" t="s">
        <v>583</v>
      </c>
      <c r="F37" s="16"/>
      <c r="G37" s="22" t="s">
        <v>398</v>
      </c>
      <c r="H37" s="17"/>
      <c r="I37" s="35">
        <v>100583333</v>
      </c>
      <c r="J37" s="35">
        <v>32866667</v>
      </c>
      <c r="K37" s="35">
        <f t="shared" si="0"/>
        <v>67716666</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row>
    <row r="38" spans="1:209" ht="15">
      <c r="A38" s="37">
        <v>43105</v>
      </c>
      <c r="B38" s="123" t="s">
        <v>357</v>
      </c>
      <c r="C38" s="24">
        <v>125</v>
      </c>
      <c r="D38" s="24">
        <v>59</v>
      </c>
      <c r="E38" s="22" t="s">
        <v>584</v>
      </c>
      <c r="F38" s="16"/>
      <c r="G38" s="22" t="s">
        <v>399</v>
      </c>
      <c r="H38" s="17"/>
      <c r="I38" s="35">
        <v>53250000</v>
      </c>
      <c r="J38" s="35">
        <v>16800000</v>
      </c>
      <c r="K38" s="35">
        <f t="shared" si="0"/>
        <v>36450000</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row>
    <row r="39" spans="1:209" ht="15">
      <c r="A39" s="37">
        <v>43105</v>
      </c>
      <c r="B39" s="123" t="s">
        <v>358</v>
      </c>
      <c r="C39" s="24">
        <v>83</v>
      </c>
      <c r="D39" s="24">
        <v>60</v>
      </c>
      <c r="E39" s="22" t="s">
        <v>585</v>
      </c>
      <c r="F39" s="16"/>
      <c r="G39" s="22" t="s">
        <v>400</v>
      </c>
      <c r="H39" s="17"/>
      <c r="I39" s="35">
        <v>65083333</v>
      </c>
      <c r="J39" s="35">
        <v>21266667</v>
      </c>
      <c r="K39" s="35">
        <f t="shared" si="0"/>
        <v>43816666</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row>
    <row r="40" spans="1:209" ht="15">
      <c r="A40" s="37">
        <v>43105</v>
      </c>
      <c r="B40" s="123" t="s">
        <v>359</v>
      </c>
      <c r="C40" s="24">
        <v>50</v>
      </c>
      <c r="D40" s="24">
        <v>63</v>
      </c>
      <c r="E40" s="22" t="s">
        <v>586</v>
      </c>
      <c r="F40" s="16"/>
      <c r="G40" s="22" t="s">
        <v>401</v>
      </c>
      <c r="H40" s="17"/>
      <c r="I40" s="35">
        <v>72000000</v>
      </c>
      <c r="J40" s="35">
        <v>33600000</v>
      </c>
      <c r="K40" s="35">
        <f t="shared" si="0"/>
        <v>38400000</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row>
    <row r="41" spans="1:209" ht="15">
      <c r="A41" s="37">
        <v>43109</v>
      </c>
      <c r="B41" s="123" t="s">
        <v>360</v>
      </c>
      <c r="C41" s="24">
        <v>53</v>
      </c>
      <c r="D41" s="24">
        <v>79</v>
      </c>
      <c r="E41" s="22" t="s">
        <v>587</v>
      </c>
      <c r="F41" s="16"/>
      <c r="G41" s="22" t="s">
        <v>402</v>
      </c>
      <c r="H41" s="17"/>
      <c r="I41" s="35">
        <v>52000000</v>
      </c>
      <c r="J41" s="35">
        <v>24266666</v>
      </c>
      <c r="K41" s="35">
        <f t="shared" si="0"/>
        <v>27733334</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row>
    <row r="42" spans="1:209" ht="15">
      <c r="A42" s="37">
        <v>43109</v>
      </c>
      <c r="B42" s="123" t="s">
        <v>361</v>
      </c>
      <c r="C42" s="24">
        <v>134</v>
      </c>
      <c r="D42" s="24">
        <v>80</v>
      </c>
      <c r="E42" s="22" t="s">
        <v>588</v>
      </c>
      <c r="F42" s="16"/>
      <c r="G42" s="22" t="s">
        <v>403</v>
      </c>
      <c r="H42" s="17"/>
      <c r="I42" s="35">
        <v>56000000</v>
      </c>
      <c r="J42" s="35">
        <v>25900000</v>
      </c>
      <c r="K42" s="35">
        <f t="shared" si="0"/>
        <v>30100000</v>
      </c>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row>
    <row r="43" spans="1:209" ht="15">
      <c r="A43" s="37">
        <v>43109</v>
      </c>
      <c r="B43" s="123" t="s">
        <v>362</v>
      </c>
      <c r="C43" s="24">
        <v>52</v>
      </c>
      <c r="D43" s="24">
        <v>83</v>
      </c>
      <c r="E43" s="22" t="s">
        <v>589</v>
      </c>
      <c r="F43" s="16"/>
      <c r="G43" s="22" t="s">
        <v>404</v>
      </c>
      <c r="H43" s="17"/>
      <c r="I43" s="35">
        <v>48000000</v>
      </c>
      <c r="J43" s="35">
        <v>22000000</v>
      </c>
      <c r="K43" s="35">
        <f t="shared" si="0"/>
        <v>26000000</v>
      </c>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row>
    <row r="44" spans="1:209" ht="15">
      <c r="A44" s="37">
        <v>43109</v>
      </c>
      <c r="B44" s="123" t="s">
        <v>363</v>
      </c>
      <c r="C44" s="24">
        <v>138</v>
      </c>
      <c r="D44" s="24">
        <v>87</v>
      </c>
      <c r="E44" s="22" t="s">
        <v>570</v>
      </c>
      <c r="F44" s="16"/>
      <c r="G44" s="22" t="s">
        <v>405</v>
      </c>
      <c r="H44" s="17"/>
      <c r="I44" s="35">
        <v>44000000</v>
      </c>
      <c r="J44" s="35">
        <v>20350000</v>
      </c>
      <c r="K44" s="35">
        <f t="shared" si="0"/>
        <v>23650000</v>
      </c>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row>
    <row r="45" spans="1:209" ht="15">
      <c r="A45" s="37">
        <v>43110</v>
      </c>
      <c r="B45" s="123" t="s">
        <v>364</v>
      </c>
      <c r="C45" s="24">
        <v>136</v>
      </c>
      <c r="D45" s="24">
        <v>93</v>
      </c>
      <c r="E45" s="22" t="s">
        <v>590</v>
      </c>
      <c r="F45" s="16"/>
      <c r="G45" s="22" t="s">
        <v>406</v>
      </c>
      <c r="H45" s="17"/>
      <c r="I45" s="35">
        <v>77000000</v>
      </c>
      <c r="J45" s="35">
        <v>25900000</v>
      </c>
      <c r="K45" s="35">
        <f t="shared" si="0"/>
        <v>51100000</v>
      </c>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row>
    <row r="46" spans="1:209" ht="15">
      <c r="A46" s="37">
        <v>43110</v>
      </c>
      <c r="B46" s="123" t="s">
        <v>365</v>
      </c>
      <c r="C46" s="24">
        <v>146</v>
      </c>
      <c r="D46" s="24">
        <v>110</v>
      </c>
      <c r="E46" s="22" t="s">
        <v>591</v>
      </c>
      <c r="F46" s="16"/>
      <c r="G46" s="22" t="s">
        <v>407</v>
      </c>
      <c r="H46" s="17"/>
      <c r="I46" s="35">
        <v>69000000</v>
      </c>
      <c r="J46" s="35">
        <v>21800000</v>
      </c>
      <c r="K46" s="35">
        <f t="shared" si="0"/>
        <v>47200000</v>
      </c>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row>
    <row r="47" spans="1:209" ht="15">
      <c r="A47" s="37">
        <v>43112</v>
      </c>
      <c r="B47" s="123" t="s">
        <v>366</v>
      </c>
      <c r="C47" s="24">
        <v>26</v>
      </c>
      <c r="D47" s="24">
        <v>133</v>
      </c>
      <c r="E47" s="22" t="s">
        <v>573</v>
      </c>
      <c r="F47" s="16"/>
      <c r="G47" s="22" t="s">
        <v>408</v>
      </c>
      <c r="H47" s="17"/>
      <c r="I47" s="35">
        <v>75200000</v>
      </c>
      <c r="J47" s="35">
        <v>25066667</v>
      </c>
      <c r="K47" s="35">
        <f t="shared" si="0"/>
        <v>50133333</v>
      </c>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row>
    <row r="48" spans="1:209" ht="15">
      <c r="A48" s="37">
        <v>43112</v>
      </c>
      <c r="B48" s="123" t="s">
        <v>367</v>
      </c>
      <c r="C48" s="24">
        <v>166</v>
      </c>
      <c r="D48" s="24">
        <v>142</v>
      </c>
      <c r="E48" s="22" t="s">
        <v>571</v>
      </c>
      <c r="F48" s="16"/>
      <c r="G48" s="22" t="s">
        <v>409</v>
      </c>
      <c r="H48" s="17"/>
      <c r="I48" s="35">
        <v>23100000</v>
      </c>
      <c r="J48" s="35">
        <v>7630000</v>
      </c>
      <c r="K48" s="35">
        <f t="shared" si="0"/>
        <v>15470000</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row>
    <row r="49" spans="1:209" ht="15">
      <c r="A49" s="37">
        <v>43112</v>
      </c>
      <c r="B49" s="123" t="s">
        <v>325</v>
      </c>
      <c r="C49" s="24">
        <v>163</v>
      </c>
      <c r="D49" s="24">
        <v>144</v>
      </c>
      <c r="E49" s="22" t="s">
        <v>592</v>
      </c>
      <c r="F49" s="16"/>
      <c r="G49" s="22" t="s">
        <v>410</v>
      </c>
      <c r="H49" s="17"/>
      <c r="I49" s="35">
        <v>38755000</v>
      </c>
      <c r="J49" s="35">
        <v>12244333</v>
      </c>
      <c r="K49" s="35">
        <f t="shared" si="0"/>
        <v>26510667</v>
      </c>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row>
    <row r="50" spans="1:209" ht="15">
      <c r="A50" s="37">
        <v>43112</v>
      </c>
      <c r="B50" s="123" t="s">
        <v>368</v>
      </c>
      <c r="C50" s="24">
        <v>182</v>
      </c>
      <c r="D50" s="24">
        <v>148</v>
      </c>
      <c r="E50" s="22" t="s">
        <v>593</v>
      </c>
      <c r="F50" s="16"/>
      <c r="G50" s="22" t="s">
        <v>411</v>
      </c>
      <c r="H50" s="17"/>
      <c r="I50" s="35">
        <v>92000000</v>
      </c>
      <c r="J50" s="35">
        <v>28266666</v>
      </c>
      <c r="K50" s="35">
        <f t="shared" si="0"/>
        <v>63733334</v>
      </c>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row>
    <row r="51" spans="1:209" ht="15">
      <c r="A51" s="37">
        <v>43112</v>
      </c>
      <c r="B51" s="123" t="s">
        <v>369</v>
      </c>
      <c r="C51" s="24">
        <v>170</v>
      </c>
      <c r="D51" s="24">
        <v>150</v>
      </c>
      <c r="E51" s="22" t="s">
        <v>594</v>
      </c>
      <c r="F51" s="16"/>
      <c r="G51" s="22" t="s">
        <v>412</v>
      </c>
      <c r="H51" s="17"/>
      <c r="I51" s="35">
        <v>18120000</v>
      </c>
      <c r="J51" s="35">
        <v>8003000</v>
      </c>
      <c r="K51" s="35">
        <f t="shared" si="0"/>
        <v>10117000</v>
      </c>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row>
    <row r="52" spans="1:209" ht="15">
      <c r="A52" s="37">
        <v>43112</v>
      </c>
      <c r="B52" s="123" t="s">
        <v>370</v>
      </c>
      <c r="C52" s="24">
        <v>145</v>
      </c>
      <c r="D52" s="24">
        <v>152</v>
      </c>
      <c r="E52" s="22" t="s">
        <v>566</v>
      </c>
      <c r="F52" s="16"/>
      <c r="G52" s="22" t="s">
        <v>413</v>
      </c>
      <c r="H52" s="17"/>
      <c r="I52" s="35">
        <v>54527000</v>
      </c>
      <c r="J52" s="35">
        <v>17514733</v>
      </c>
      <c r="K52" s="35">
        <f t="shared" si="0"/>
        <v>37012267</v>
      </c>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row>
    <row r="53" spans="1:209" ht="15">
      <c r="A53" s="37">
        <v>43112</v>
      </c>
      <c r="B53" s="123" t="s">
        <v>371</v>
      </c>
      <c r="C53" s="24">
        <v>164</v>
      </c>
      <c r="D53" s="24">
        <v>153</v>
      </c>
      <c r="E53" s="22" t="s">
        <v>595</v>
      </c>
      <c r="F53" s="16"/>
      <c r="G53" s="22" t="s">
        <v>414</v>
      </c>
      <c r="H53" s="17"/>
      <c r="I53" s="35">
        <v>44000000</v>
      </c>
      <c r="J53" s="35">
        <v>19983333</v>
      </c>
      <c r="K53" s="35">
        <f t="shared" si="0"/>
        <v>24016667</v>
      </c>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row>
    <row r="54" spans="1:209" ht="15">
      <c r="A54" s="37">
        <v>43115</v>
      </c>
      <c r="B54" s="123" t="s">
        <v>372</v>
      </c>
      <c r="C54" s="24">
        <v>165</v>
      </c>
      <c r="D54" s="24">
        <v>160</v>
      </c>
      <c r="E54" s="22" t="s">
        <v>571</v>
      </c>
      <c r="F54" s="16"/>
      <c r="G54" s="22" t="s">
        <v>415</v>
      </c>
      <c r="H54" s="17"/>
      <c r="I54" s="35">
        <v>23100000</v>
      </c>
      <c r="J54" s="35">
        <v>7350000</v>
      </c>
      <c r="K54" s="35">
        <f t="shared" si="0"/>
        <v>15750000</v>
      </c>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row>
    <row r="55" spans="1:209" ht="15">
      <c r="A55" s="37">
        <v>43115</v>
      </c>
      <c r="B55" s="123" t="s">
        <v>373</v>
      </c>
      <c r="C55" s="24">
        <v>171</v>
      </c>
      <c r="D55" s="24">
        <v>162</v>
      </c>
      <c r="E55" s="22" t="s">
        <v>596</v>
      </c>
      <c r="F55" s="16"/>
      <c r="G55" s="22" t="s">
        <v>416</v>
      </c>
      <c r="H55" s="17"/>
      <c r="I55" s="35">
        <v>31256000</v>
      </c>
      <c r="J55" s="35">
        <v>13804733</v>
      </c>
      <c r="K55" s="35">
        <f t="shared" si="0"/>
        <v>17451267</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row>
    <row r="56" spans="1:209" ht="15">
      <c r="A56" s="37">
        <v>43115</v>
      </c>
      <c r="B56" s="123" t="s">
        <v>374</v>
      </c>
      <c r="C56" s="24">
        <v>181</v>
      </c>
      <c r="D56" s="24">
        <v>168</v>
      </c>
      <c r="E56" s="22" t="s">
        <v>597</v>
      </c>
      <c r="F56" s="16"/>
      <c r="G56" s="22" t="s">
        <v>417</v>
      </c>
      <c r="H56" s="17"/>
      <c r="I56" s="35">
        <v>31256000</v>
      </c>
      <c r="J56" s="35">
        <v>13804733</v>
      </c>
      <c r="K56" s="35">
        <f t="shared" si="0"/>
        <v>17451267</v>
      </c>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row>
    <row r="57" spans="1:209" ht="15">
      <c r="A57" s="37">
        <v>43115</v>
      </c>
      <c r="B57" s="123" t="s">
        <v>375</v>
      </c>
      <c r="C57" s="24">
        <v>143</v>
      </c>
      <c r="D57" s="24">
        <v>169</v>
      </c>
      <c r="E57" s="10" t="s">
        <v>565</v>
      </c>
      <c r="F57" s="16"/>
      <c r="G57" s="22" t="s">
        <v>418</v>
      </c>
      <c r="H57" s="17"/>
      <c r="I57" s="35">
        <v>73700000</v>
      </c>
      <c r="J57" s="35">
        <v>23673333</v>
      </c>
      <c r="K57" s="35">
        <f t="shared" si="0"/>
        <v>50026667</v>
      </c>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row>
    <row r="58" spans="1:209" ht="15">
      <c r="A58" s="37">
        <v>43115</v>
      </c>
      <c r="B58" s="123" t="s">
        <v>376</v>
      </c>
      <c r="C58" s="24">
        <v>183</v>
      </c>
      <c r="D58" s="24">
        <v>181</v>
      </c>
      <c r="E58" s="10" t="s">
        <v>567</v>
      </c>
      <c r="F58" s="16"/>
      <c r="G58" s="22" t="s">
        <v>419</v>
      </c>
      <c r="H58" s="17"/>
      <c r="I58" s="35">
        <v>23100000</v>
      </c>
      <c r="J58" s="35">
        <v>7350000</v>
      </c>
      <c r="K58" s="35">
        <f t="shared" si="0"/>
        <v>15750000</v>
      </c>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row>
    <row r="59" spans="1:209" ht="15">
      <c r="A59" s="37">
        <v>43115</v>
      </c>
      <c r="B59" s="123" t="s">
        <v>377</v>
      </c>
      <c r="C59" s="24">
        <v>184</v>
      </c>
      <c r="D59" s="24">
        <v>182</v>
      </c>
      <c r="E59" s="130" t="s">
        <v>567</v>
      </c>
      <c r="F59" s="16"/>
      <c r="G59" s="22" t="s">
        <v>420</v>
      </c>
      <c r="H59" s="17"/>
      <c r="I59" s="35">
        <v>23100000</v>
      </c>
      <c r="J59" s="35">
        <v>7350000</v>
      </c>
      <c r="K59" s="35">
        <f t="shared" si="0"/>
        <v>15750000</v>
      </c>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row>
    <row r="60" spans="1:209" ht="15">
      <c r="A60" s="37">
        <v>43116</v>
      </c>
      <c r="B60" s="123" t="s">
        <v>378</v>
      </c>
      <c r="C60" s="24">
        <v>167</v>
      </c>
      <c r="D60" s="24">
        <v>196</v>
      </c>
      <c r="E60" s="10" t="s">
        <v>571</v>
      </c>
      <c r="F60" s="16"/>
      <c r="G60" s="22" t="s">
        <v>421</v>
      </c>
      <c r="H60" s="17"/>
      <c r="I60" s="35">
        <v>23100000</v>
      </c>
      <c r="J60" s="35">
        <v>7350000</v>
      </c>
      <c r="K60" s="35">
        <f t="shared" si="0"/>
        <v>15750000</v>
      </c>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row>
    <row r="61" spans="1:209" ht="15">
      <c r="A61" s="37">
        <v>43116</v>
      </c>
      <c r="B61" s="123" t="s">
        <v>379</v>
      </c>
      <c r="C61" s="24">
        <v>190</v>
      </c>
      <c r="D61" s="24">
        <v>202</v>
      </c>
      <c r="E61" s="22" t="s">
        <v>598</v>
      </c>
      <c r="F61" s="16"/>
      <c r="G61" s="22" t="s">
        <v>422</v>
      </c>
      <c r="H61" s="17"/>
      <c r="I61" s="35">
        <v>63525000</v>
      </c>
      <c r="J61" s="35">
        <v>20020000</v>
      </c>
      <c r="K61" s="35">
        <f t="shared" si="0"/>
        <v>43505000</v>
      </c>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row>
    <row r="62" spans="1:209" ht="15">
      <c r="A62" s="37">
        <v>43116</v>
      </c>
      <c r="B62" s="123" t="s">
        <v>380</v>
      </c>
      <c r="C62" s="24">
        <v>204</v>
      </c>
      <c r="D62" s="24">
        <v>206</v>
      </c>
      <c r="E62" s="22" t="s">
        <v>599</v>
      </c>
      <c r="F62" s="16"/>
      <c r="G62" s="22" t="s">
        <v>423</v>
      </c>
      <c r="H62" s="17"/>
      <c r="I62" s="35">
        <v>39992000</v>
      </c>
      <c r="J62" s="35">
        <v>17329866</v>
      </c>
      <c r="K62" s="35">
        <f t="shared" si="0"/>
        <v>22662134</v>
      </c>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row>
    <row r="63" spans="1:209" ht="15">
      <c r="A63" s="37">
        <v>43116</v>
      </c>
      <c r="B63" s="123" t="s">
        <v>381</v>
      </c>
      <c r="C63" s="24">
        <v>241</v>
      </c>
      <c r="D63" s="24">
        <v>214</v>
      </c>
      <c r="E63" s="22" t="s">
        <v>569</v>
      </c>
      <c r="F63" s="16"/>
      <c r="G63" s="22" t="s">
        <v>424</v>
      </c>
      <c r="H63" s="17"/>
      <c r="I63" s="35">
        <v>36000000</v>
      </c>
      <c r="J63" s="35">
        <v>15599999</v>
      </c>
      <c r="K63" s="35">
        <f t="shared" si="0"/>
        <v>20400001</v>
      </c>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row>
    <row r="64" spans="1:209" ht="15">
      <c r="A64" s="37">
        <v>43116</v>
      </c>
      <c r="B64" s="123" t="s">
        <v>382</v>
      </c>
      <c r="C64" s="24">
        <v>240</v>
      </c>
      <c r="D64" s="24">
        <v>215</v>
      </c>
      <c r="E64" s="22" t="s">
        <v>569</v>
      </c>
      <c r="F64" s="16"/>
      <c r="G64" s="22" t="s">
        <v>425</v>
      </c>
      <c r="H64" s="17"/>
      <c r="I64" s="35">
        <v>36000000</v>
      </c>
      <c r="J64" s="35">
        <v>15600000</v>
      </c>
      <c r="K64" s="35">
        <f t="shared" si="0"/>
        <v>20400000</v>
      </c>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row>
    <row r="65" spans="1:209" ht="15">
      <c r="A65" s="37">
        <v>43116</v>
      </c>
      <c r="B65" s="10" t="s">
        <v>449</v>
      </c>
      <c r="C65" s="24">
        <v>242</v>
      </c>
      <c r="D65" s="24">
        <v>219</v>
      </c>
      <c r="E65" s="22" t="s">
        <v>568</v>
      </c>
      <c r="F65" s="16"/>
      <c r="G65" s="22" t="s">
        <v>450</v>
      </c>
      <c r="H65" s="17"/>
      <c r="I65" s="35">
        <v>42108000</v>
      </c>
      <c r="J65" s="35">
        <v>15312000</v>
      </c>
      <c r="K65" s="35">
        <f t="shared" si="0"/>
        <v>26796000</v>
      </c>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row>
    <row r="66" spans="1:209" ht="15">
      <c r="A66" s="37">
        <v>43117</v>
      </c>
      <c r="B66" s="161">
        <v>228</v>
      </c>
      <c r="C66" s="24">
        <v>301</v>
      </c>
      <c r="D66" s="24">
        <v>229</v>
      </c>
      <c r="E66" s="22" t="s">
        <v>567</v>
      </c>
      <c r="F66" s="16"/>
      <c r="G66" s="22" t="s">
        <v>1021</v>
      </c>
      <c r="H66" s="17"/>
      <c r="I66" s="35">
        <v>16800000</v>
      </c>
      <c r="J66" s="35">
        <v>7280000</v>
      </c>
      <c r="K66" s="35">
        <f t="shared" si="0"/>
        <v>9520000</v>
      </c>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row>
    <row r="67" spans="1:209" ht="15">
      <c r="A67" s="37">
        <v>43117</v>
      </c>
      <c r="B67" s="161">
        <v>229</v>
      </c>
      <c r="C67" s="24">
        <v>302</v>
      </c>
      <c r="D67" s="24">
        <v>230</v>
      </c>
      <c r="E67" s="22" t="s">
        <v>567</v>
      </c>
      <c r="F67" s="16"/>
      <c r="G67" s="22" t="s">
        <v>1022</v>
      </c>
      <c r="H67" s="17"/>
      <c r="I67" s="35">
        <v>16800000</v>
      </c>
      <c r="J67" s="35">
        <v>7280000</v>
      </c>
      <c r="K67" s="35">
        <f t="shared" si="0"/>
        <v>9520000</v>
      </c>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row>
    <row r="68" spans="1:209" ht="15">
      <c r="A68" s="37">
        <v>43117</v>
      </c>
      <c r="B68" s="161">
        <v>225</v>
      </c>
      <c r="C68" s="24">
        <v>298</v>
      </c>
      <c r="D68" s="24">
        <v>231</v>
      </c>
      <c r="E68" s="22" t="s">
        <v>567</v>
      </c>
      <c r="F68" s="16"/>
      <c r="G68" s="22" t="s">
        <v>1023</v>
      </c>
      <c r="H68" s="17"/>
      <c r="I68" s="35">
        <v>16800000</v>
      </c>
      <c r="J68" s="35">
        <v>7280000</v>
      </c>
      <c r="K68" s="35">
        <f t="shared" si="0"/>
        <v>9520000</v>
      </c>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row>
    <row r="69" spans="1:209" ht="15">
      <c r="A69" s="37">
        <v>43117</v>
      </c>
      <c r="B69" s="161">
        <v>231</v>
      </c>
      <c r="C69" s="24">
        <v>304</v>
      </c>
      <c r="D69" s="24">
        <v>232</v>
      </c>
      <c r="E69" s="22" t="s">
        <v>567</v>
      </c>
      <c r="F69" s="16"/>
      <c r="G69" s="22" t="s">
        <v>1024</v>
      </c>
      <c r="H69" s="17"/>
      <c r="I69" s="35">
        <v>16800000</v>
      </c>
      <c r="J69" s="35">
        <v>7280000</v>
      </c>
      <c r="K69" s="35">
        <f t="shared" si="0"/>
        <v>9520000</v>
      </c>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row>
    <row r="70" spans="1:209" ht="15">
      <c r="A70" s="37">
        <v>43117</v>
      </c>
      <c r="B70" s="161">
        <v>230</v>
      </c>
      <c r="C70" s="24">
        <v>303</v>
      </c>
      <c r="D70" s="24">
        <v>233</v>
      </c>
      <c r="E70" s="22" t="s">
        <v>567</v>
      </c>
      <c r="F70" s="16"/>
      <c r="G70" s="22" t="s">
        <v>1025</v>
      </c>
      <c r="H70" s="17"/>
      <c r="I70" s="35">
        <v>16800000</v>
      </c>
      <c r="J70" s="35">
        <v>7210000</v>
      </c>
      <c r="K70" s="35">
        <f t="shared" si="0"/>
        <v>9590000</v>
      </c>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row>
    <row r="71" spans="1:209" ht="15">
      <c r="A71" s="37">
        <v>43117</v>
      </c>
      <c r="B71" s="161">
        <v>232</v>
      </c>
      <c r="C71" s="24">
        <v>305</v>
      </c>
      <c r="D71" s="24">
        <v>237</v>
      </c>
      <c r="E71" s="22" t="s">
        <v>567</v>
      </c>
      <c r="F71" s="16"/>
      <c r="G71" s="22" t="s">
        <v>1026</v>
      </c>
      <c r="H71" s="17"/>
      <c r="I71" s="35">
        <v>16800000</v>
      </c>
      <c r="J71" s="35">
        <v>7210000</v>
      </c>
      <c r="K71" s="35">
        <f t="shared" si="0"/>
        <v>9590000</v>
      </c>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row>
    <row r="72" spans="1:209" ht="15">
      <c r="A72" s="37">
        <v>43117</v>
      </c>
      <c r="B72" s="161">
        <v>222</v>
      </c>
      <c r="C72" s="24">
        <v>256</v>
      </c>
      <c r="D72" s="24">
        <v>240</v>
      </c>
      <c r="E72" s="22" t="s">
        <v>956</v>
      </c>
      <c r="F72" s="16"/>
      <c r="G72" s="22" t="s">
        <v>1027</v>
      </c>
      <c r="H72" s="17"/>
      <c r="I72" s="35">
        <v>39992000</v>
      </c>
      <c r="J72" s="35">
        <v>16996600</v>
      </c>
      <c r="K72" s="35">
        <f t="shared" si="0"/>
        <v>22995400</v>
      </c>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row>
    <row r="73" spans="1:209" ht="15">
      <c r="A73" s="37">
        <v>43117</v>
      </c>
      <c r="B73" s="161">
        <v>268</v>
      </c>
      <c r="C73" s="24">
        <v>245</v>
      </c>
      <c r="D73" s="24">
        <v>241</v>
      </c>
      <c r="E73" s="22" t="s">
        <v>569</v>
      </c>
      <c r="F73" s="16"/>
      <c r="G73" s="22" t="s">
        <v>1028</v>
      </c>
      <c r="H73" s="17"/>
      <c r="I73" s="35">
        <v>39992000</v>
      </c>
      <c r="J73" s="35">
        <v>17163233</v>
      </c>
      <c r="K73" s="35">
        <f t="shared" si="0"/>
        <v>22828767</v>
      </c>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row>
    <row r="74" spans="1:209" ht="15">
      <c r="A74" s="37">
        <v>43117</v>
      </c>
      <c r="B74" s="161">
        <v>234</v>
      </c>
      <c r="C74" s="24">
        <v>307</v>
      </c>
      <c r="D74" s="24">
        <v>242</v>
      </c>
      <c r="E74" s="22" t="s">
        <v>567</v>
      </c>
      <c r="F74" s="16"/>
      <c r="G74" s="22" t="s">
        <v>1029</v>
      </c>
      <c r="H74" s="17"/>
      <c r="I74" s="35">
        <v>16800000</v>
      </c>
      <c r="J74" s="35">
        <v>7210000</v>
      </c>
      <c r="K74" s="35">
        <f t="shared" si="0"/>
        <v>9590000</v>
      </c>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row>
    <row r="75" spans="1:209" ht="15">
      <c r="A75" s="37">
        <v>43117</v>
      </c>
      <c r="B75" s="161">
        <v>255</v>
      </c>
      <c r="C75" s="24">
        <v>278</v>
      </c>
      <c r="D75" s="24">
        <v>243</v>
      </c>
      <c r="E75" s="22" t="s">
        <v>962</v>
      </c>
      <c r="F75" s="16"/>
      <c r="G75" s="22" t="s">
        <v>1030</v>
      </c>
      <c r="H75" s="17"/>
      <c r="I75" s="35">
        <v>33457200</v>
      </c>
      <c r="J75" s="35">
        <v>14219310</v>
      </c>
      <c r="K75" s="35">
        <f t="shared" si="0"/>
        <v>19237890</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row>
    <row r="76" spans="1:209" ht="15">
      <c r="A76" s="37">
        <v>43117</v>
      </c>
      <c r="B76" s="161">
        <v>236</v>
      </c>
      <c r="C76" s="24">
        <v>309</v>
      </c>
      <c r="D76" s="24">
        <v>244</v>
      </c>
      <c r="E76" s="22" t="s">
        <v>567</v>
      </c>
      <c r="F76" s="16"/>
      <c r="G76" s="22" t="s">
        <v>1031</v>
      </c>
      <c r="H76" s="17"/>
      <c r="I76" s="35">
        <v>16800000</v>
      </c>
      <c r="J76" s="35">
        <v>7140000</v>
      </c>
      <c r="K76" s="35">
        <f t="shared" si="0"/>
        <v>9660000</v>
      </c>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row>
    <row r="77" spans="1:209" ht="15">
      <c r="A77" s="37">
        <v>43117</v>
      </c>
      <c r="B77" s="161">
        <v>237</v>
      </c>
      <c r="C77" s="24">
        <v>310</v>
      </c>
      <c r="D77" s="24">
        <v>246</v>
      </c>
      <c r="E77" s="22" t="s">
        <v>567</v>
      </c>
      <c r="F77" s="16"/>
      <c r="G77" s="22" t="s">
        <v>1032</v>
      </c>
      <c r="H77" s="17"/>
      <c r="I77" s="35">
        <v>16800000</v>
      </c>
      <c r="J77" s="35">
        <v>7210000</v>
      </c>
      <c r="K77" s="35">
        <f t="shared" si="0"/>
        <v>9590000</v>
      </c>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row>
    <row r="78" spans="1:209" ht="15">
      <c r="A78" s="37">
        <v>43117</v>
      </c>
      <c r="B78" s="161">
        <v>238</v>
      </c>
      <c r="C78" s="24">
        <v>311</v>
      </c>
      <c r="D78" s="24">
        <v>248</v>
      </c>
      <c r="E78" s="22" t="s">
        <v>567</v>
      </c>
      <c r="F78" s="16"/>
      <c r="G78" s="22" t="s">
        <v>1033</v>
      </c>
      <c r="H78" s="17"/>
      <c r="I78" s="35">
        <v>16800000</v>
      </c>
      <c r="J78" s="35">
        <v>7210000</v>
      </c>
      <c r="K78" s="35">
        <f t="shared" si="0"/>
        <v>9590000</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row>
    <row r="79" spans="1:209" ht="15">
      <c r="A79" s="37">
        <v>43117</v>
      </c>
      <c r="B79" s="161">
        <v>240</v>
      </c>
      <c r="C79" s="24">
        <v>297</v>
      </c>
      <c r="D79" s="24">
        <v>249</v>
      </c>
      <c r="E79" s="22" t="s">
        <v>567</v>
      </c>
      <c r="F79" s="16"/>
      <c r="G79" s="22" t="s">
        <v>1034</v>
      </c>
      <c r="H79" s="17"/>
      <c r="I79" s="35">
        <v>16800000</v>
      </c>
      <c r="J79" s="35">
        <v>7210000</v>
      </c>
      <c r="K79" s="35">
        <f t="shared" si="0"/>
        <v>9590000</v>
      </c>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row>
    <row r="80" spans="1:209" ht="15">
      <c r="A80" s="37">
        <v>43117</v>
      </c>
      <c r="B80" s="161">
        <v>251</v>
      </c>
      <c r="C80" s="24">
        <v>293</v>
      </c>
      <c r="D80" s="24">
        <v>250</v>
      </c>
      <c r="E80" s="22" t="s">
        <v>571</v>
      </c>
      <c r="F80" s="16"/>
      <c r="G80" s="22" t="s">
        <v>1035</v>
      </c>
      <c r="H80" s="17"/>
      <c r="I80" s="35">
        <v>16800000</v>
      </c>
      <c r="J80" s="35">
        <v>7210000</v>
      </c>
      <c r="K80" s="35">
        <f t="shared" si="0"/>
        <v>9590000</v>
      </c>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row>
    <row r="81" spans="1:209" ht="15">
      <c r="A81" s="37">
        <v>43118</v>
      </c>
      <c r="B81" s="161">
        <v>233</v>
      </c>
      <c r="C81" s="24">
        <v>306</v>
      </c>
      <c r="D81" s="24">
        <v>252</v>
      </c>
      <c r="E81" s="22" t="s">
        <v>567</v>
      </c>
      <c r="F81" s="16"/>
      <c r="G81" s="22" t="s">
        <v>1036</v>
      </c>
      <c r="H81" s="17"/>
      <c r="I81" s="35">
        <v>16800000</v>
      </c>
      <c r="J81" s="35">
        <v>7210000</v>
      </c>
      <c r="K81" s="35">
        <f t="shared" si="0"/>
        <v>9590000</v>
      </c>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row>
    <row r="82" spans="1:209" ht="15">
      <c r="A82" s="37">
        <v>43118</v>
      </c>
      <c r="B82" s="161">
        <v>267</v>
      </c>
      <c r="C82" s="24">
        <v>258</v>
      </c>
      <c r="D82" s="24">
        <v>253</v>
      </c>
      <c r="E82" s="22" t="s">
        <v>963</v>
      </c>
      <c r="F82" s="16"/>
      <c r="G82" s="22" t="s">
        <v>1037</v>
      </c>
      <c r="H82" s="17"/>
      <c r="I82" s="35">
        <v>39992000</v>
      </c>
      <c r="J82" s="35">
        <v>17163233</v>
      </c>
      <c r="K82" s="35">
        <f t="shared" si="0"/>
        <v>22828767</v>
      </c>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row>
    <row r="83" spans="1:209" ht="15">
      <c r="A83" s="37">
        <v>43118</v>
      </c>
      <c r="B83" s="161">
        <v>248</v>
      </c>
      <c r="C83" s="24">
        <v>296</v>
      </c>
      <c r="D83" s="24">
        <v>256</v>
      </c>
      <c r="E83" s="22" t="s">
        <v>571</v>
      </c>
      <c r="F83" s="16"/>
      <c r="G83" s="22" t="s">
        <v>1038</v>
      </c>
      <c r="H83" s="17"/>
      <c r="I83" s="35">
        <v>16800000</v>
      </c>
      <c r="J83" s="35">
        <v>7210000</v>
      </c>
      <c r="K83" s="35">
        <f t="shared" si="0"/>
        <v>9590000</v>
      </c>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row>
    <row r="84" spans="1:209" ht="15">
      <c r="A84" s="37">
        <v>43118</v>
      </c>
      <c r="B84" s="161">
        <v>249</v>
      </c>
      <c r="C84" s="24">
        <v>295</v>
      </c>
      <c r="D84" s="24">
        <v>257</v>
      </c>
      <c r="E84" s="22" t="s">
        <v>571</v>
      </c>
      <c r="F84" s="16"/>
      <c r="G84" s="22" t="s">
        <v>1039</v>
      </c>
      <c r="H84" s="17"/>
      <c r="I84" s="35">
        <v>16800000</v>
      </c>
      <c r="J84" s="35">
        <v>7210000</v>
      </c>
      <c r="K84" s="35">
        <f t="shared" si="0"/>
        <v>9590000</v>
      </c>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row>
    <row r="85" spans="1:209" ht="15">
      <c r="A85" s="37">
        <v>43118</v>
      </c>
      <c r="B85" s="161">
        <v>250</v>
      </c>
      <c r="C85" s="24">
        <v>294</v>
      </c>
      <c r="D85" s="24">
        <v>258</v>
      </c>
      <c r="E85" s="22" t="s">
        <v>571</v>
      </c>
      <c r="F85" s="16"/>
      <c r="G85" s="22" t="s">
        <v>1040</v>
      </c>
      <c r="H85" s="17"/>
      <c r="I85" s="35">
        <v>16800000</v>
      </c>
      <c r="J85" s="35">
        <v>7210000</v>
      </c>
      <c r="K85" s="35">
        <f t="shared" si="0"/>
        <v>9590000</v>
      </c>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row>
    <row r="86" spans="1:209" ht="15">
      <c r="A86" s="37">
        <v>43118</v>
      </c>
      <c r="B86" s="161">
        <v>252</v>
      </c>
      <c r="C86" s="24">
        <v>292</v>
      </c>
      <c r="D86" s="24">
        <v>259</v>
      </c>
      <c r="E86" s="22" t="s">
        <v>571</v>
      </c>
      <c r="F86" s="16"/>
      <c r="G86" s="22" t="s">
        <v>1041</v>
      </c>
      <c r="H86" s="17"/>
      <c r="I86" s="35">
        <v>16800000</v>
      </c>
      <c r="J86" s="35">
        <v>7210000</v>
      </c>
      <c r="K86" s="35">
        <f t="shared" si="0"/>
        <v>9590000</v>
      </c>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row>
    <row r="87" spans="1:209" ht="15">
      <c r="A87" s="37">
        <v>43118</v>
      </c>
      <c r="B87" s="161">
        <v>254</v>
      </c>
      <c r="C87" s="24">
        <v>290</v>
      </c>
      <c r="D87" s="24">
        <v>260</v>
      </c>
      <c r="E87" s="22" t="s">
        <v>571</v>
      </c>
      <c r="F87" s="16"/>
      <c r="G87" s="22" t="s">
        <v>1042</v>
      </c>
      <c r="H87" s="17"/>
      <c r="I87" s="35">
        <v>16800000</v>
      </c>
      <c r="J87" s="35">
        <v>6860000</v>
      </c>
      <c r="K87" s="35">
        <f t="shared" si="0"/>
        <v>9940000</v>
      </c>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row>
    <row r="88" spans="1:209" ht="15">
      <c r="A88" s="37">
        <v>43118</v>
      </c>
      <c r="B88" s="161">
        <v>253</v>
      </c>
      <c r="C88" s="24">
        <v>291</v>
      </c>
      <c r="D88" s="24">
        <v>267</v>
      </c>
      <c r="E88" s="22" t="s">
        <v>571</v>
      </c>
      <c r="F88" s="16"/>
      <c r="G88" s="22" t="s">
        <v>1043</v>
      </c>
      <c r="H88" s="17"/>
      <c r="I88" s="35">
        <v>16800000</v>
      </c>
      <c r="J88" s="35">
        <v>7210000</v>
      </c>
      <c r="K88" s="35">
        <f t="shared" si="0"/>
        <v>9590000</v>
      </c>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row>
    <row r="89" spans="1:209" ht="15">
      <c r="A89" s="37">
        <v>43118</v>
      </c>
      <c r="B89" s="161">
        <v>279</v>
      </c>
      <c r="C89" s="24">
        <v>266</v>
      </c>
      <c r="D89" s="24">
        <v>274</v>
      </c>
      <c r="E89" s="22" t="s">
        <v>964</v>
      </c>
      <c r="F89" s="16"/>
      <c r="G89" s="22" t="s">
        <v>1044</v>
      </c>
      <c r="H89" s="17"/>
      <c r="I89" s="35">
        <v>44000000</v>
      </c>
      <c r="J89" s="35">
        <v>18700000</v>
      </c>
      <c r="K89" s="35">
        <f t="shared" si="0"/>
        <v>25300000</v>
      </c>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row>
    <row r="90" spans="1:209" ht="15">
      <c r="A90" s="37">
        <v>43118</v>
      </c>
      <c r="B90" s="161">
        <v>341</v>
      </c>
      <c r="C90" s="24">
        <v>264</v>
      </c>
      <c r="D90" s="24">
        <v>277</v>
      </c>
      <c r="E90" s="22" t="s">
        <v>570</v>
      </c>
      <c r="F90" s="16"/>
      <c r="G90" s="22" t="s">
        <v>1045</v>
      </c>
      <c r="H90" s="17"/>
      <c r="I90" s="35">
        <v>44000000</v>
      </c>
      <c r="J90" s="35">
        <v>18700000</v>
      </c>
      <c r="K90" s="35">
        <f t="shared" si="0"/>
        <v>25300000</v>
      </c>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row>
    <row r="91" spans="1:209" ht="15">
      <c r="A91" s="37">
        <v>43118</v>
      </c>
      <c r="B91" s="161">
        <v>337</v>
      </c>
      <c r="C91" s="24">
        <v>263</v>
      </c>
      <c r="D91" s="24">
        <v>278</v>
      </c>
      <c r="E91" s="22" t="s">
        <v>965</v>
      </c>
      <c r="F91" s="16"/>
      <c r="G91" s="22" t="s">
        <v>1046</v>
      </c>
      <c r="H91" s="17"/>
      <c r="I91" s="35">
        <v>51360000</v>
      </c>
      <c r="J91" s="35">
        <v>21828000</v>
      </c>
      <c r="K91" s="35">
        <f t="shared" si="0"/>
        <v>29532000</v>
      </c>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row>
    <row r="92" spans="1:209" ht="15">
      <c r="A92" s="37">
        <v>43118</v>
      </c>
      <c r="B92" s="161">
        <v>308</v>
      </c>
      <c r="C92" s="24">
        <v>340</v>
      </c>
      <c r="D92" s="24">
        <v>279</v>
      </c>
      <c r="E92" s="22" t="s">
        <v>966</v>
      </c>
      <c r="F92" s="16"/>
      <c r="G92" s="22" t="s">
        <v>1047</v>
      </c>
      <c r="H92" s="17"/>
      <c r="I92" s="35">
        <v>36800000</v>
      </c>
      <c r="J92" s="35">
        <v>15640000</v>
      </c>
      <c r="K92" s="35">
        <f t="shared" si="0"/>
        <v>21160000</v>
      </c>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row>
    <row r="93" spans="1:209" ht="15">
      <c r="A93" s="37">
        <v>43118</v>
      </c>
      <c r="B93" s="161">
        <v>307</v>
      </c>
      <c r="C93" s="24">
        <v>353</v>
      </c>
      <c r="D93" s="24">
        <v>280</v>
      </c>
      <c r="E93" s="22" t="s">
        <v>967</v>
      </c>
      <c r="F93" s="16"/>
      <c r="G93" s="22" t="s">
        <v>1048</v>
      </c>
      <c r="H93" s="17"/>
      <c r="I93" s="35">
        <v>53600000</v>
      </c>
      <c r="J93" s="35">
        <v>22780000</v>
      </c>
      <c r="K93" s="35">
        <f t="shared" si="0"/>
        <v>30820000</v>
      </c>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row>
    <row r="94" spans="1:209" ht="15">
      <c r="A94" s="37">
        <v>43119</v>
      </c>
      <c r="B94" s="161">
        <v>280</v>
      </c>
      <c r="C94" s="24">
        <v>267</v>
      </c>
      <c r="D94" s="24">
        <v>283</v>
      </c>
      <c r="E94" s="22" t="s">
        <v>964</v>
      </c>
      <c r="F94" s="16"/>
      <c r="G94" s="22" t="s">
        <v>1049</v>
      </c>
      <c r="H94" s="17"/>
      <c r="I94" s="35">
        <v>44000000</v>
      </c>
      <c r="J94" s="35">
        <v>18700000</v>
      </c>
      <c r="K94" s="35">
        <f t="shared" si="0"/>
        <v>25300000</v>
      </c>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row>
    <row r="95" spans="1:209" ht="15">
      <c r="A95" s="37">
        <v>43119</v>
      </c>
      <c r="B95" s="161">
        <v>278</v>
      </c>
      <c r="C95" s="24">
        <v>185</v>
      </c>
      <c r="D95" s="24">
        <v>284</v>
      </c>
      <c r="E95" s="22" t="s">
        <v>567</v>
      </c>
      <c r="F95" s="16"/>
      <c r="G95" s="22" t="s">
        <v>1050</v>
      </c>
      <c r="H95" s="17"/>
      <c r="I95" s="35">
        <v>23100000</v>
      </c>
      <c r="J95" s="35">
        <v>7140000</v>
      </c>
      <c r="K95" s="35">
        <f t="shared" si="0"/>
        <v>15960000</v>
      </c>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row>
    <row r="96" spans="1:209" ht="15">
      <c r="A96" s="37">
        <v>43119</v>
      </c>
      <c r="B96" s="161">
        <v>269</v>
      </c>
      <c r="C96" s="24">
        <v>233</v>
      </c>
      <c r="D96" s="24">
        <v>289</v>
      </c>
      <c r="E96" s="22" t="s">
        <v>968</v>
      </c>
      <c r="F96" s="16"/>
      <c r="G96" s="22" t="s">
        <v>1051</v>
      </c>
      <c r="H96" s="17"/>
      <c r="I96" s="35">
        <v>17920000</v>
      </c>
      <c r="J96" s="35">
        <v>7392000</v>
      </c>
      <c r="K96" s="35">
        <f t="shared" si="0"/>
        <v>10528000</v>
      </c>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row>
    <row r="97" spans="1:209" ht="15">
      <c r="A97" s="37">
        <v>43119</v>
      </c>
      <c r="B97" s="161">
        <v>227</v>
      </c>
      <c r="C97" s="24">
        <v>300</v>
      </c>
      <c r="D97" s="24">
        <v>296</v>
      </c>
      <c r="E97" s="22" t="s">
        <v>567</v>
      </c>
      <c r="F97" s="16"/>
      <c r="G97" s="22" t="s">
        <v>1052</v>
      </c>
      <c r="H97" s="17"/>
      <c r="I97" s="35">
        <v>16800000</v>
      </c>
      <c r="J97" s="35">
        <v>7140000</v>
      </c>
      <c r="K97" s="35">
        <f t="shared" si="0"/>
        <v>9660000</v>
      </c>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row>
    <row r="98" spans="1:209" ht="15">
      <c r="A98" s="37">
        <v>43119</v>
      </c>
      <c r="B98" s="161">
        <v>256</v>
      </c>
      <c r="C98" s="24">
        <v>223</v>
      </c>
      <c r="D98" s="24">
        <v>298</v>
      </c>
      <c r="E98" s="22" t="s">
        <v>969</v>
      </c>
      <c r="F98" s="16"/>
      <c r="G98" s="22" t="s">
        <v>1053</v>
      </c>
      <c r="H98" s="17"/>
      <c r="I98" s="35">
        <v>17920000</v>
      </c>
      <c r="J98" s="35">
        <v>7616000</v>
      </c>
      <c r="K98" s="35">
        <f t="shared" si="0"/>
        <v>10304000</v>
      </c>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row>
    <row r="99" spans="1:209" ht="15">
      <c r="A99" s="37">
        <v>43119</v>
      </c>
      <c r="B99" s="161">
        <v>282</v>
      </c>
      <c r="C99" s="24">
        <v>259</v>
      </c>
      <c r="D99" s="24">
        <v>303</v>
      </c>
      <c r="E99" s="22" t="s">
        <v>970</v>
      </c>
      <c r="F99" s="16"/>
      <c r="G99" s="22" t="s">
        <v>1054</v>
      </c>
      <c r="H99" s="17"/>
      <c r="I99" s="35">
        <v>53128000</v>
      </c>
      <c r="J99" s="35">
        <v>21915300</v>
      </c>
      <c r="K99" s="35">
        <f t="shared" si="0"/>
        <v>31212700</v>
      </c>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row>
    <row r="100" spans="1:209" ht="15">
      <c r="A100" s="37">
        <v>43119</v>
      </c>
      <c r="B100" s="161">
        <v>362</v>
      </c>
      <c r="C100" s="24">
        <v>319</v>
      </c>
      <c r="D100" s="24">
        <v>304</v>
      </c>
      <c r="E100" s="22" t="s">
        <v>965</v>
      </c>
      <c r="F100" s="16"/>
      <c r="G100" s="22" t="s">
        <v>1055</v>
      </c>
      <c r="H100" s="17"/>
      <c r="I100" s="35">
        <v>44000000</v>
      </c>
      <c r="J100" s="35">
        <v>18150000</v>
      </c>
      <c r="K100" s="35">
        <f t="shared" si="0"/>
        <v>25850000</v>
      </c>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row>
    <row r="101" spans="1:209" ht="15">
      <c r="A101" s="37">
        <v>43119</v>
      </c>
      <c r="B101" s="161">
        <v>359</v>
      </c>
      <c r="C101" s="24">
        <v>318</v>
      </c>
      <c r="D101" s="24">
        <v>305</v>
      </c>
      <c r="E101" s="22" t="s">
        <v>965</v>
      </c>
      <c r="F101" s="16"/>
      <c r="G101" s="22" t="s">
        <v>1056</v>
      </c>
      <c r="H101" s="17"/>
      <c r="I101" s="35">
        <v>44000000</v>
      </c>
      <c r="J101" s="35">
        <v>18700000</v>
      </c>
      <c r="K101" s="35">
        <f t="shared" si="0"/>
        <v>25300000</v>
      </c>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row>
    <row r="102" spans="1:209" ht="15">
      <c r="A102" s="37">
        <v>43119</v>
      </c>
      <c r="B102" s="161">
        <v>283</v>
      </c>
      <c r="C102" s="24">
        <v>261</v>
      </c>
      <c r="D102" s="24">
        <v>306</v>
      </c>
      <c r="E102" s="22" t="s">
        <v>971</v>
      </c>
      <c r="F102" s="16"/>
      <c r="G102" s="22" t="s">
        <v>1057</v>
      </c>
      <c r="H102" s="17"/>
      <c r="I102" s="35">
        <v>48000000</v>
      </c>
      <c r="J102" s="35">
        <v>20400000</v>
      </c>
      <c r="K102" s="35">
        <f t="shared" si="0"/>
        <v>27600000</v>
      </c>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row>
    <row r="103" spans="1:209" ht="15">
      <c r="A103" s="37">
        <v>43119</v>
      </c>
      <c r="B103" s="161">
        <v>300</v>
      </c>
      <c r="C103" s="24">
        <v>333</v>
      </c>
      <c r="D103" s="24">
        <v>311</v>
      </c>
      <c r="E103" s="22" t="s">
        <v>448</v>
      </c>
      <c r="F103" s="16"/>
      <c r="G103" s="22" t="s">
        <v>1058</v>
      </c>
      <c r="H103" s="17"/>
      <c r="I103" s="35">
        <v>38400000</v>
      </c>
      <c r="J103" s="35">
        <v>15840000</v>
      </c>
      <c r="K103" s="35">
        <f t="shared" si="0"/>
        <v>22560000</v>
      </c>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row>
    <row r="104" spans="1:209" ht="15">
      <c r="A104" s="37">
        <v>43119</v>
      </c>
      <c r="B104" s="161">
        <v>301</v>
      </c>
      <c r="C104" s="24">
        <v>334</v>
      </c>
      <c r="D104" s="24">
        <v>314</v>
      </c>
      <c r="E104" s="22" t="s">
        <v>448</v>
      </c>
      <c r="F104" s="16"/>
      <c r="G104" s="22" t="s">
        <v>1059</v>
      </c>
      <c r="H104" s="17"/>
      <c r="I104" s="35">
        <v>38400000</v>
      </c>
      <c r="J104" s="35">
        <v>16320000</v>
      </c>
      <c r="K104" s="35">
        <f t="shared" si="0"/>
        <v>22080000</v>
      </c>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row>
    <row r="105" spans="1:209" ht="15">
      <c r="A105" s="37">
        <v>43119</v>
      </c>
      <c r="B105" s="161">
        <v>309</v>
      </c>
      <c r="C105" s="24">
        <v>352</v>
      </c>
      <c r="D105" s="24">
        <v>317</v>
      </c>
      <c r="E105" s="22" t="s">
        <v>972</v>
      </c>
      <c r="F105" s="16"/>
      <c r="G105" s="22" t="s">
        <v>1060</v>
      </c>
      <c r="H105" s="17"/>
      <c r="I105" s="35">
        <v>31256000</v>
      </c>
      <c r="J105" s="35">
        <v>13283800</v>
      </c>
      <c r="K105" s="35">
        <f t="shared" si="0"/>
        <v>17972200</v>
      </c>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row>
    <row r="106" spans="1:209" ht="15">
      <c r="A106" s="37">
        <v>43119</v>
      </c>
      <c r="B106" s="161">
        <v>310</v>
      </c>
      <c r="C106" s="24">
        <v>351</v>
      </c>
      <c r="D106" s="24">
        <v>319</v>
      </c>
      <c r="E106" s="22" t="s">
        <v>973</v>
      </c>
      <c r="F106" s="16"/>
      <c r="G106" s="22" t="s">
        <v>1061</v>
      </c>
      <c r="H106" s="17"/>
      <c r="I106" s="35">
        <v>39992000</v>
      </c>
      <c r="J106" s="35">
        <v>16996600</v>
      </c>
      <c r="K106" s="35">
        <f t="shared" si="0"/>
        <v>22995400</v>
      </c>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row>
    <row r="107" spans="1:209" ht="15">
      <c r="A107" s="37">
        <v>43119</v>
      </c>
      <c r="B107" s="161">
        <v>375</v>
      </c>
      <c r="C107" s="24">
        <v>397</v>
      </c>
      <c r="D107" s="24">
        <v>322</v>
      </c>
      <c r="E107" s="22" t="s">
        <v>974</v>
      </c>
      <c r="F107" s="16"/>
      <c r="G107" s="22" t="s">
        <v>1062</v>
      </c>
      <c r="H107" s="17"/>
      <c r="I107" s="35">
        <v>89488000</v>
      </c>
      <c r="J107" s="35">
        <v>36913800</v>
      </c>
      <c r="K107" s="35">
        <f t="shared" si="0"/>
        <v>52574200</v>
      </c>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row>
    <row r="108" spans="1:209" ht="15">
      <c r="A108" s="37">
        <v>43119</v>
      </c>
      <c r="B108" s="161">
        <v>296</v>
      </c>
      <c r="C108" s="24">
        <v>327</v>
      </c>
      <c r="D108" s="24">
        <v>327</v>
      </c>
      <c r="E108" s="22" t="s">
        <v>975</v>
      </c>
      <c r="F108" s="16"/>
      <c r="G108" s="22" t="s">
        <v>1063</v>
      </c>
      <c r="H108" s="17"/>
      <c r="I108" s="35">
        <v>38400000</v>
      </c>
      <c r="J108" s="35">
        <v>15520000</v>
      </c>
      <c r="K108" s="35">
        <f t="shared" si="0"/>
        <v>22880000</v>
      </c>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row>
    <row r="109" spans="1:209" ht="15">
      <c r="A109" s="37">
        <v>43119</v>
      </c>
      <c r="B109" s="161">
        <v>299</v>
      </c>
      <c r="C109" s="24">
        <v>332</v>
      </c>
      <c r="D109" s="24">
        <v>328</v>
      </c>
      <c r="E109" s="22" t="s">
        <v>448</v>
      </c>
      <c r="F109" s="16"/>
      <c r="G109" s="22" t="s">
        <v>1064</v>
      </c>
      <c r="H109" s="17"/>
      <c r="I109" s="35">
        <v>38400000</v>
      </c>
      <c r="J109" s="35">
        <v>15840000</v>
      </c>
      <c r="K109" s="35">
        <f t="shared" si="0"/>
        <v>22560000</v>
      </c>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row>
    <row r="110" spans="1:209" ht="15">
      <c r="A110" s="37">
        <v>43119</v>
      </c>
      <c r="B110" s="161">
        <v>302</v>
      </c>
      <c r="C110" s="24">
        <v>335</v>
      </c>
      <c r="D110" s="24">
        <v>329</v>
      </c>
      <c r="E110" s="22" t="s">
        <v>448</v>
      </c>
      <c r="F110" s="16"/>
      <c r="G110" s="22" t="s">
        <v>1065</v>
      </c>
      <c r="H110" s="17"/>
      <c r="I110" s="35">
        <v>38400000</v>
      </c>
      <c r="J110" s="35">
        <v>16320000</v>
      </c>
      <c r="K110" s="35">
        <f t="shared" si="0"/>
        <v>22080000</v>
      </c>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row>
    <row r="111" spans="1:209" ht="15">
      <c r="A111" s="37">
        <v>43119</v>
      </c>
      <c r="B111" s="161">
        <v>347</v>
      </c>
      <c r="C111" s="24">
        <v>265</v>
      </c>
      <c r="D111" s="24">
        <v>338</v>
      </c>
      <c r="E111" s="22" t="s">
        <v>958</v>
      </c>
      <c r="F111" s="16"/>
      <c r="G111" s="22" t="s">
        <v>1066</v>
      </c>
      <c r="H111" s="17"/>
      <c r="I111" s="35">
        <v>44000000</v>
      </c>
      <c r="J111" s="35">
        <v>18700000</v>
      </c>
      <c r="K111" s="35">
        <f t="shared" si="0"/>
        <v>25300000</v>
      </c>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row>
    <row r="112" spans="1:209" ht="15">
      <c r="A112" s="37">
        <v>43119</v>
      </c>
      <c r="B112" s="161">
        <v>346</v>
      </c>
      <c r="C112" s="24">
        <v>317</v>
      </c>
      <c r="D112" s="24">
        <v>353</v>
      </c>
      <c r="E112" s="22" t="s">
        <v>965</v>
      </c>
      <c r="F112" s="16"/>
      <c r="G112" s="22" t="s">
        <v>1067</v>
      </c>
      <c r="H112" s="17"/>
      <c r="I112" s="35">
        <v>44000000</v>
      </c>
      <c r="J112" s="35">
        <v>18150000</v>
      </c>
      <c r="K112" s="35">
        <f t="shared" si="0"/>
        <v>25850000</v>
      </c>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row>
    <row r="113" spans="1:209" ht="15">
      <c r="A113" s="37">
        <v>43119</v>
      </c>
      <c r="B113" s="161">
        <v>303</v>
      </c>
      <c r="C113" s="24">
        <v>329</v>
      </c>
      <c r="D113" s="24">
        <v>355</v>
      </c>
      <c r="E113" s="22" t="s">
        <v>448</v>
      </c>
      <c r="F113" s="16"/>
      <c r="G113" s="22" t="s">
        <v>1068</v>
      </c>
      <c r="H113" s="17"/>
      <c r="I113" s="35">
        <v>38400000</v>
      </c>
      <c r="J113" s="35">
        <v>15680000</v>
      </c>
      <c r="K113" s="35">
        <f t="shared" si="0"/>
        <v>22720000</v>
      </c>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row>
    <row r="114" spans="1:209" ht="15">
      <c r="A114" s="37">
        <v>43119</v>
      </c>
      <c r="B114" s="161">
        <v>366</v>
      </c>
      <c r="C114" s="24">
        <v>341</v>
      </c>
      <c r="D114" s="24">
        <v>359</v>
      </c>
      <c r="E114" s="22" t="s">
        <v>976</v>
      </c>
      <c r="F114" s="16"/>
      <c r="G114" s="22" t="s">
        <v>1069</v>
      </c>
      <c r="H114" s="17"/>
      <c r="I114" s="35">
        <v>33744000</v>
      </c>
      <c r="J114" s="35">
        <v>13919400</v>
      </c>
      <c r="K114" s="35">
        <f t="shared" si="0"/>
        <v>19824600</v>
      </c>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row>
    <row r="115" spans="1:209" ht="15">
      <c r="A115" s="37">
        <v>43119</v>
      </c>
      <c r="B115" s="161">
        <v>368</v>
      </c>
      <c r="C115" s="24">
        <v>343</v>
      </c>
      <c r="D115" s="24">
        <v>360</v>
      </c>
      <c r="E115" s="22" t="s">
        <v>977</v>
      </c>
      <c r="F115" s="16"/>
      <c r="G115" s="22" t="s">
        <v>1070</v>
      </c>
      <c r="H115" s="17"/>
      <c r="I115" s="35">
        <v>48000000</v>
      </c>
      <c r="J115" s="35">
        <v>17600000</v>
      </c>
      <c r="K115" s="35">
        <f t="shared" si="0"/>
        <v>30400000</v>
      </c>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row>
    <row r="116" spans="1:209" ht="15">
      <c r="A116" s="37">
        <v>43119</v>
      </c>
      <c r="B116" s="161">
        <v>239</v>
      </c>
      <c r="C116" s="24">
        <v>312</v>
      </c>
      <c r="D116" s="24">
        <v>362</v>
      </c>
      <c r="E116" s="22" t="s">
        <v>567</v>
      </c>
      <c r="F116" s="16"/>
      <c r="G116" s="22" t="s">
        <v>1071</v>
      </c>
      <c r="H116" s="17"/>
      <c r="I116" s="35">
        <v>16800000</v>
      </c>
      <c r="J116" s="35">
        <v>6930000</v>
      </c>
      <c r="K116" s="35">
        <f t="shared" si="0"/>
        <v>9870000</v>
      </c>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row>
    <row r="117" spans="1:209" ht="15">
      <c r="A117" s="37">
        <v>43119</v>
      </c>
      <c r="B117" s="161">
        <v>370</v>
      </c>
      <c r="C117" s="24">
        <v>359</v>
      </c>
      <c r="D117" s="24">
        <v>363</v>
      </c>
      <c r="E117" s="22" t="s">
        <v>570</v>
      </c>
      <c r="F117" s="16"/>
      <c r="G117" s="22" t="s">
        <v>1072</v>
      </c>
      <c r="H117" s="17"/>
      <c r="I117" s="35">
        <v>32000000</v>
      </c>
      <c r="J117" s="35">
        <v>13066667</v>
      </c>
      <c r="K117" s="35">
        <f t="shared" si="0"/>
        <v>18933333</v>
      </c>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row>
    <row r="118" spans="1:209" ht="15">
      <c r="A118" s="37">
        <v>43119</v>
      </c>
      <c r="B118" s="161">
        <v>373</v>
      </c>
      <c r="C118" s="24">
        <v>392</v>
      </c>
      <c r="D118" s="24">
        <v>365</v>
      </c>
      <c r="E118" s="22" t="s">
        <v>978</v>
      </c>
      <c r="F118" s="16"/>
      <c r="G118" s="22" t="s">
        <v>1073</v>
      </c>
      <c r="H118" s="17"/>
      <c r="I118" s="35">
        <v>39992000</v>
      </c>
      <c r="J118" s="35">
        <v>16496700</v>
      </c>
      <c r="K118" s="35">
        <f t="shared" si="0"/>
        <v>23495300</v>
      </c>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row>
    <row r="119" spans="1:209" ht="15">
      <c r="A119" s="37">
        <v>43119</v>
      </c>
      <c r="B119" s="161">
        <v>235</v>
      </c>
      <c r="C119" s="24">
        <v>308</v>
      </c>
      <c r="D119" s="24">
        <v>369</v>
      </c>
      <c r="E119" s="22" t="s">
        <v>567</v>
      </c>
      <c r="F119" s="16"/>
      <c r="G119" s="22" t="s">
        <v>1074</v>
      </c>
      <c r="H119" s="17"/>
      <c r="I119" s="35">
        <v>16800000</v>
      </c>
      <c r="J119" s="35">
        <v>6930000</v>
      </c>
      <c r="K119" s="35">
        <f t="shared" si="0"/>
        <v>9870000</v>
      </c>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row>
    <row r="120" spans="1:209" ht="15">
      <c r="A120" s="37">
        <v>43122</v>
      </c>
      <c r="B120" s="161">
        <v>281</v>
      </c>
      <c r="C120" s="24">
        <v>324</v>
      </c>
      <c r="D120" s="24">
        <v>374</v>
      </c>
      <c r="E120" s="22" t="s">
        <v>979</v>
      </c>
      <c r="F120" s="16"/>
      <c r="G120" s="22" t="s">
        <v>1075</v>
      </c>
      <c r="H120" s="17"/>
      <c r="I120" s="35">
        <v>39992000</v>
      </c>
      <c r="J120" s="35">
        <v>16330066</v>
      </c>
      <c r="K120" s="35">
        <f t="shared" si="0"/>
        <v>23661934</v>
      </c>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row>
    <row r="121" spans="1:209" ht="15">
      <c r="A121" s="37">
        <v>43122</v>
      </c>
      <c r="B121" s="161">
        <v>336</v>
      </c>
      <c r="C121" s="24">
        <v>279</v>
      </c>
      <c r="D121" s="24">
        <v>375</v>
      </c>
      <c r="E121" s="22" t="s">
        <v>980</v>
      </c>
      <c r="F121" s="16"/>
      <c r="G121" s="22" t="s">
        <v>1076</v>
      </c>
      <c r="H121" s="17"/>
      <c r="I121" s="35">
        <v>44000000</v>
      </c>
      <c r="J121" s="35">
        <v>17966667</v>
      </c>
      <c r="K121" s="35">
        <f t="shared" si="0"/>
        <v>26033333</v>
      </c>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row>
    <row r="122" spans="1:209" ht="15">
      <c r="A122" s="37">
        <v>43122</v>
      </c>
      <c r="B122" s="161">
        <v>332</v>
      </c>
      <c r="C122" s="24">
        <v>342</v>
      </c>
      <c r="D122" s="24">
        <v>382</v>
      </c>
      <c r="E122" s="22" t="s">
        <v>981</v>
      </c>
      <c r="F122" s="16"/>
      <c r="G122" s="22" t="s">
        <v>1077</v>
      </c>
      <c r="H122" s="17"/>
      <c r="I122" s="35">
        <v>39992000</v>
      </c>
      <c r="J122" s="35">
        <v>16496700</v>
      </c>
      <c r="K122" s="35">
        <f t="shared" si="0"/>
        <v>23495300</v>
      </c>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row>
    <row r="123" spans="1:209" ht="15">
      <c r="A123" s="37">
        <v>43122</v>
      </c>
      <c r="B123" s="161">
        <v>382</v>
      </c>
      <c r="C123" s="24">
        <v>404</v>
      </c>
      <c r="D123" s="24">
        <v>383</v>
      </c>
      <c r="E123" s="22" t="s">
        <v>584</v>
      </c>
      <c r="F123" s="16"/>
      <c r="G123" s="22" t="s">
        <v>1078</v>
      </c>
      <c r="H123" s="17"/>
      <c r="I123" s="35">
        <v>36000000</v>
      </c>
      <c r="J123" s="35">
        <v>14700000</v>
      </c>
      <c r="K123" s="35">
        <f t="shared" si="0"/>
        <v>21300000</v>
      </c>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row>
    <row r="124" spans="1:209" ht="15">
      <c r="A124" s="37">
        <v>43122</v>
      </c>
      <c r="B124" s="161">
        <v>298</v>
      </c>
      <c r="C124" s="24">
        <v>331</v>
      </c>
      <c r="D124" s="24">
        <v>387</v>
      </c>
      <c r="E124" s="22" t="s">
        <v>448</v>
      </c>
      <c r="F124" s="16"/>
      <c r="G124" s="22" t="s">
        <v>1079</v>
      </c>
      <c r="H124" s="17"/>
      <c r="I124" s="35">
        <v>38400000</v>
      </c>
      <c r="J124" s="35">
        <v>15680000</v>
      </c>
      <c r="K124" s="35">
        <f t="shared" si="0"/>
        <v>22720000</v>
      </c>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row>
    <row r="125" spans="1:209" ht="15">
      <c r="A125" s="37">
        <v>43122</v>
      </c>
      <c r="B125" s="161">
        <v>384</v>
      </c>
      <c r="C125" s="24">
        <v>406</v>
      </c>
      <c r="D125" s="24">
        <v>388</v>
      </c>
      <c r="E125" s="22" t="s">
        <v>584</v>
      </c>
      <c r="F125" s="16"/>
      <c r="G125" s="22" t="s">
        <v>1080</v>
      </c>
      <c r="H125" s="17"/>
      <c r="I125" s="35">
        <v>36000000</v>
      </c>
      <c r="J125" s="35">
        <v>14550000</v>
      </c>
      <c r="K125" s="35">
        <f t="shared" si="0"/>
        <v>21450000</v>
      </c>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row>
    <row r="126" spans="1:209" ht="15">
      <c r="A126" s="37">
        <v>43122</v>
      </c>
      <c r="B126" s="161">
        <v>339</v>
      </c>
      <c r="C126" s="24">
        <v>277</v>
      </c>
      <c r="D126" s="24">
        <v>389</v>
      </c>
      <c r="E126" s="22" t="s">
        <v>965</v>
      </c>
      <c r="F126" s="16"/>
      <c r="G126" s="22" t="s">
        <v>1081</v>
      </c>
      <c r="H126" s="17"/>
      <c r="I126" s="35">
        <v>44000000</v>
      </c>
      <c r="J126" s="35">
        <v>17966667</v>
      </c>
      <c r="K126" s="35">
        <f t="shared" si="0"/>
        <v>26033333</v>
      </c>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row>
    <row r="127" spans="1:209" ht="15">
      <c r="A127" s="37">
        <v>43122</v>
      </c>
      <c r="B127" s="161" t="s">
        <v>615</v>
      </c>
      <c r="C127" s="24">
        <v>455</v>
      </c>
      <c r="D127" s="24">
        <v>390</v>
      </c>
      <c r="E127" s="22" t="s">
        <v>982</v>
      </c>
      <c r="F127" s="16"/>
      <c r="G127" s="22" t="s">
        <v>1082</v>
      </c>
      <c r="H127" s="17"/>
      <c r="I127" s="35">
        <v>142147776</v>
      </c>
      <c r="J127" s="35">
        <v>142147776</v>
      </c>
      <c r="K127" s="35">
        <f t="shared" si="0"/>
        <v>0</v>
      </c>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row>
    <row r="128" spans="1:209" ht="15">
      <c r="A128" s="37">
        <v>43122</v>
      </c>
      <c r="B128" s="161" t="s">
        <v>616</v>
      </c>
      <c r="C128" s="24">
        <v>456</v>
      </c>
      <c r="D128" s="24">
        <v>391</v>
      </c>
      <c r="E128" s="22" t="s">
        <v>983</v>
      </c>
      <c r="F128" s="16"/>
      <c r="G128" s="22" t="s">
        <v>1082</v>
      </c>
      <c r="H128" s="17"/>
      <c r="I128" s="35">
        <v>4174749</v>
      </c>
      <c r="J128" s="35">
        <v>4174749</v>
      </c>
      <c r="K128" s="35">
        <f t="shared" si="0"/>
        <v>0</v>
      </c>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row>
    <row r="129" spans="1:209" ht="15">
      <c r="A129" s="37">
        <v>43122</v>
      </c>
      <c r="B129" s="161">
        <v>380</v>
      </c>
      <c r="C129" s="24">
        <v>402</v>
      </c>
      <c r="D129" s="24">
        <v>393</v>
      </c>
      <c r="E129" s="22" t="s">
        <v>584</v>
      </c>
      <c r="F129" s="16"/>
      <c r="G129" s="22" t="s">
        <v>1083</v>
      </c>
      <c r="H129" s="17"/>
      <c r="I129" s="35">
        <v>36000000</v>
      </c>
      <c r="J129" s="35">
        <v>14700000</v>
      </c>
      <c r="K129" s="35">
        <f t="shared" si="0"/>
        <v>21300000</v>
      </c>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row>
    <row r="130" spans="1:209" ht="15">
      <c r="A130" s="37">
        <v>43122</v>
      </c>
      <c r="B130" s="161">
        <v>383</v>
      </c>
      <c r="C130" s="24">
        <v>405</v>
      </c>
      <c r="D130" s="24">
        <v>394</v>
      </c>
      <c r="E130" s="22" t="s">
        <v>584</v>
      </c>
      <c r="F130" s="16"/>
      <c r="G130" s="22" t="s">
        <v>1084</v>
      </c>
      <c r="H130" s="17"/>
      <c r="I130" s="35">
        <v>36000000</v>
      </c>
      <c r="J130" s="35">
        <v>14700000</v>
      </c>
      <c r="K130" s="35">
        <f t="shared" si="0"/>
        <v>21300000</v>
      </c>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row>
    <row r="131" spans="1:209" ht="15">
      <c r="A131" s="37">
        <v>43122</v>
      </c>
      <c r="B131" s="161">
        <v>397</v>
      </c>
      <c r="C131" s="24">
        <v>419</v>
      </c>
      <c r="D131" s="24">
        <v>395</v>
      </c>
      <c r="E131" s="22" t="s">
        <v>584</v>
      </c>
      <c r="F131" s="16"/>
      <c r="G131" s="22" t="s">
        <v>1085</v>
      </c>
      <c r="H131" s="17"/>
      <c r="I131" s="35">
        <v>36000000</v>
      </c>
      <c r="J131" s="35">
        <v>12900000</v>
      </c>
      <c r="K131" s="35">
        <f t="shared" si="0"/>
        <v>23100000</v>
      </c>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row>
    <row r="132" spans="1:209" ht="15">
      <c r="A132" s="37">
        <v>43122</v>
      </c>
      <c r="B132" s="161">
        <v>398</v>
      </c>
      <c r="C132" s="24">
        <v>420</v>
      </c>
      <c r="D132" s="24">
        <v>396</v>
      </c>
      <c r="E132" s="22" t="s">
        <v>584</v>
      </c>
      <c r="F132" s="16"/>
      <c r="G132" s="22" t="s">
        <v>1086</v>
      </c>
      <c r="H132" s="17"/>
      <c r="I132" s="35">
        <v>36000000</v>
      </c>
      <c r="J132" s="35">
        <v>14700000</v>
      </c>
      <c r="K132" s="35">
        <f t="shared" si="0"/>
        <v>21300000</v>
      </c>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row>
    <row r="133" spans="1:209" ht="15">
      <c r="A133" s="37">
        <v>43122</v>
      </c>
      <c r="B133" s="161">
        <v>414</v>
      </c>
      <c r="C133" s="24">
        <v>395</v>
      </c>
      <c r="D133" s="24">
        <v>400</v>
      </c>
      <c r="E133" s="22" t="s">
        <v>957</v>
      </c>
      <c r="F133" s="16"/>
      <c r="G133" s="22" t="s">
        <v>1087</v>
      </c>
      <c r="H133" s="17"/>
      <c r="I133" s="35">
        <v>35000000</v>
      </c>
      <c r="J133" s="35">
        <v>22866667</v>
      </c>
      <c r="K133" s="35">
        <f t="shared" si="0"/>
        <v>12133333</v>
      </c>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row>
    <row r="134" spans="1:209" ht="15">
      <c r="A134" s="37">
        <v>43122</v>
      </c>
      <c r="B134" s="161">
        <v>417</v>
      </c>
      <c r="C134" s="24">
        <v>434</v>
      </c>
      <c r="D134" s="24">
        <v>401</v>
      </c>
      <c r="E134" s="22" t="s">
        <v>596</v>
      </c>
      <c r="F134" s="16"/>
      <c r="G134" s="22" t="s">
        <v>1088</v>
      </c>
      <c r="H134" s="17"/>
      <c r="I134" s="35">
        <v>36000000</v>
      </c>
      <c r="J134" s="35">
        <v>14700000</v>
      </c>
      <c r="K134" s="35">
        <f t="shared" si="0"/>
        <v>21300000</v>
      </c>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row>
    <row r="135" spans="1:209" ht="15">
      <c r="A135" s="37">
        <v>43122</v>
      </c>
      <c r="B135" s="161">
        <v>422</v>
      </c>
      <c r="C135" s="24">
        <v>441</v>
      </c>
      <c r="D135" s="24">
        <v>402</v>
      </c>
      <c r="E135" s="22" t="s">
        <v>567</v>
      </c>
      <c r="F135" s="16"/>
      <c r="G135" s="22" t="s">
        <v>1089</v>
      </c>
      <c r="H135" s="17"/>
      <c r="I135" s="35">
        <v>17920000</v>
      </c>
      <c r="J135" s="35">
        <v>7317333</v>
      </c>
      <c r="K135" s="35">
        <f t="shared" si="0"/>
        <v>10602667</v>
      </c>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row>
    <row r="136" spans="1:209" ht="15">
      <c r="A136" s="37">
        <v>43122</v>
      </c>
      <c r="B136" s="161">
        <v>427</v>
      </c>
      <c r="C136" s="24">
        <v>433</v>
      </c>
      <c r="D136" s="24">
        <v>403</v>
      </c>
      <c r="E136" s="22" t="s">
        <v>984</v>
      </c>
      <c r="F136" s="16"/>
      <c r="G136" s="22" t="s">
        <v>1090</v>
      </c>
      <c r="H136" s="17"/>
      <c r="I136" s="35">
        <v>24368000</v>
      </c>
      <c r="J136" s="35">
        <v>9950267</v>
      </c>
      <c r="K136" s="35">
        <f t="shared" si="0"/>
        <v>14417733</v>
      </c>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row>
    <row r="137" spans="1:209" ht="15">
      <c r="A137" s="37">
        <v>43122</v>
      </c>
      <c r="B137" s="161">
        <v>379</v>
      </c>
      <c r="C137" s="24">
        <v>401</v>
      </c>
      <c r="D137" s="24">
        <v>406</v>
      </c>
      <c r="E137" s="22" t="s">
        <v>584</v>
      </c>
      <c r="F137" s="16"/>
      <c r="G137" s="22" t="s">
        <v>1091</v>
      </c>
      <c r="H137" s="17"/>
      <c r="I137" s="35">
        <v>36000000</v>
      </c>
      <c r="J137" s="35">
        <v>14700000</v>
      </c>
      <c r="K137" s="35">
        <f t="shared" si="0"/>
        <v>21300000</v>
      </c>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row>
    <row r="138" spans="1:209" ht="15">
      <c r="A138" s="37">
        <v>43122</v>
      </c>
      <c r="B138" s="161">
        <v>387</v>
      </c>
      <c r="C138" s="24">
        <v>408</v>
      </c>
      <c r="D138" s="24">
        <v>408</v>
      </c>
      <c r="E138" s="22" t="s">
        <v>584</v>
      </c>
      <c r="F138" s="16"/>
      <c r="G138" s="22" t="s">
        <v>1092</v>
      </c>
      <c r="H138" s="17"/>
      <c r="I138" s="35">
        <v>36000000</v>
      </c>
      <c r="J138" s="35">
        <v>14700000</v>
      </c>
      <c r="K138" s="35">
        <f t="shared" si="0"/>
        <v>21300000</v>
      </c>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row>
    <row r="139" spans="1:209" ht="15">
      <c r="A139" s="37">
        <v>43122</v>
      </c>
      <c r="B139" s="161">
        <v>388</v>
      </c>
      <c r="C139" s="24">
        <v>409</v>
      </c>
      <c r="D139" s="24">
        <v>411</v>
      </c>
      <c r="E139" s="22" t="s">
        <v>584</v>
      </c>
      <c r="F139" s="16"/>
      <c r="G139" s="22" t="s">
        <v>1093</v>
      </c>
      <c r="H139" s="17"/>
      <c r="I139" s="35">
        <v>36000000</v>
      </c>
      <c r="J139" s="35">
        <v>14700000</v>
      </c>
      <c r="K139" s="35">
        <f t="shared" si="0"/>
        <v>21300000</v>
      </c>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row>
    <row r="140" spans="1:209" ht="15">
      <c r="A140" s="37">
        <v>43122</v>
      </c>
      <c r="B140" s="161">
        <v>389</v>
      </c>
      <c r="C140" s="24">
        <v>410</v>
      </c>
      <c r="D140" s="24">
        <v>412</v>
      </c>
      <c r="E140" s="22" t="s">
        <v>584</v>
      </c>
      <c r="F140" s="16"/>
      <c r="G140" s="22" t="s">
        <v>1094</v>
      </c>
      <c r="H140" s="17"/>
      <c r="I140" s="35">
        <v>36000000</v>
      </c>
      <c r="J140" s="35">
        <v>14550000</v>
      </c>
      <c r="K140" s="35">
        <f t="shared" si="0"/>
        <v>21450000</v>
      </c>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row>
    <row r="141" spans="1:209" ht="15">
      <c r="A141" s="37">
        <v>43122</v>
      </c>
      <c r="B141" s="161">
        <v>372</v>
      </c>
      <c r="C141" s="24">
        <v>398</v>
      </c>
      <c r="D141" s="24">
        <v>414</v>
      </c>
      <c r="E141" s="22" t="s">
        <v>985</v>
      </c>
      <c r="F141" s="16"/>
      <c r="G141" s="22" t="s">
        <v>1095</v>
      </c>
      <c r="H141" s="17"/>
      <c r="I141" s="35">
        <v>44000000</v>
      </c>
      <c r="J141" s="35">
        <v>17783333</v>
      </c>
      <c r="K141" s="35">
        <f t="shared" si="0"/>
        <v>26216667</v>
      </c>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row>
    <row r="142" spans="1:209" ht="15">
      <c r="A142" s="37">
        <v>43122</v>
      </c>
      <c r="B142" s="161">
        <v>226</v>
      </c>
      <c r="C142" s="24">
        <v>299</v>
      </c>
      <c r="D142" s="24">
        <v>415</v>
      </c>
      <c r="E142" s="22" t="s">
        <v>567</v>
      </c>
      <c r="F142" s="16"/>
      <c r="G142" s="22" t="s">
        <v>1096</v>
      </c>
      <c r="H142" s="17"/>
      <c r="I142" s="35">
        <v>16800000</v>
      </c>
      <c r="J142" s="35">
        <v>6860000</v>
      </c>
      <c r="K142" s="35">
        <f t="shared" si="0"/>
        <v>9940000</v>
      </c>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row>
    <row r="143" spans="1:209" ht="15">
      <c r="A143" s="37">
        <v>43122</v>
      </c>
      <c r="B143" s="161">
        <v>392</v>
      </c>
      <c r="C143" s="24">
        <v>414</v>
      </c>
      <c r="D143" s="24">
        <v>417</v>
      </c>
      <c r="E143" s="22" t="s">
        <v>584</v>
      </c>
      <c r="F143" s="16"/>
      <c r="G143" s="22" t="s">
        <v>1097</v>
      </c>
      <c r="H143" s="17"/>
      <c r="I143" s="35">
        <v>36000000</v>
      </c>
      <c r="J143" s="35">
        <v>14700000</v>
      </c>
      <c r="K143" s="35">
        <f t="shared" si="0"/>
        <v>21300000</v>
      </c>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row>
    <row r="144" spans="1:209" ht="15">
      <c r="A144" s="37">
        <v>43122</v>
      </c>
      <c r="B144" s="161">
        <v>393</v>
      </c>
      <c r="C144" s="24">
        <v>415</v>
      </c>
      <c r="D144" s="24">
        <v>418</v>
      </c>
      <c r="E144" s="22" t="s">
        <v>584</v>
      </c>
      <c r="F144" s="16"/>
      <c r="G144" s="22" t="s">
        <v>1098</v>
      </c>
      <c r="H144" s="17"/>
      <c r="I144" s="35">
        <v>36000000</v>
      </c>
      <c r="J144" s="35">
        <v>14700000</v>
      </c>
      <c r="K144" s="35">
        <f t="shared" si="0"/>
        <v>21300000</v>
      </c>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row>
    <row r="145" spans="1:209" ht="15">
      <c r="A145" s="37">
        <v>43123</v>
      </c>
      <c r="B145" s="161">
        <v>304</v>
      </c>
      <c r="C145" s="24">
        <v>326</v>
      </c>
      <c r="D145" s="24">
        <v>420</v>
      </c>
      <c r="E145" s="22" t="s">
        <v>975</v>
      </c>
      <c r="F145" s="16"/>
      <c r="G145" s="22" t="s">
        <v>1099</v>
      </c>
      <c r="H145" s="17"/>
      <c r="I145" s="35">
        <v>38400000</v>
      </c>
      <c r="J145" s="35">
        <v>15680000</v>
      </c>
      <c r="K145" s="35">
        <f t="shared" si="0"/>
        <v>22720000</v>
      </c>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row>
    <row r="146" spans="1:209" ht="15">
      <c r="A146" s="37">
        <v>43123</v>
      </c>
      <c r="B146" s="161">
        <v>430</v>
      </c>
      <c r="C146" s="24">
        <v>425</v>
      </c>
      <c r="D146" s="24">
        <v>421</v>
      </c>
      <c r="E146" s="22" t="s">
        <v>986</v>
      </c>
      <c r="F146" s="16"/>
      <c r="G146" s="22" t="s">
        <v>1100</v>
      </c>
      <c r="H146" s="17"/>
      <c r="I146" s="35">
        <v>100000000</v>
      </c>
      <c r="J146" s="35">
        <v>25000000</v>
      </c>
      <c r="K146" s="35">
        <f t="shared" si="0"/>
        <v>75000000</v>
      </c>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row>
    <row r="147" spans="1:209" ht="15">
      <c r="A147" s="37">
        <v>43123</v>
      </c>
      <c r="B147" s="161">
        <v>436</v>
      </c>
      <c r="C147" s="24">
        <v>431</v>
      </c>
      <c r="D147" s="24">
        <v>423</v>
      </c>
      <c r="E147" s="22" t="s">
        <v>509</v>
      </c>
      <c r="F147" s="16"/>
      <c r="G147" s="22" t="s">
        <v>1101</v>
      </c>
      <c r="H147" s="17"/>
      <c r="I147" s="35">
        <v>39992000</v>
      </c>
      <c r="J147" s="35">
        <v>16163433</v>
      </c>
      <c r="K147" s="35">
        <f t="shared" si="0"/>
        <v>23828567</v>
      </c>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row>
    <row r="148" spans="1:209" ht="15">
      <c r="A148" s="37">
        <v>43123</v>
      </c>
      <c r="B148" s="161">
        <v>391</v>
      </c>
      <c r="C148" s="24">
        <v>413</v>
      </c>
      <c r="D148" s="24">
        <v>426</v>
      </c>
      <c r="E148" s="22" t="s">
        <v>584</v>
      </c>
      <c r="F148" s="16"/>
      <c r="G148" s="22" t="s">
        <v>1102</v>
      </c>
      <c r="H148" s="17"/>
      <c r="I148" s="35">
        <v>36000000</v>
      </c>
      <c r="J148" s="35">
        <v>14550000</v>
      </c>
      <c r="K148" s="35">
        <f t="shared" si="0"/>
        <v>21450000</v>
      </c>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row>
    <row r="149" spans="1:209" ht="15">
      <c r="A149" s="37">
        <v>43123</v>
      </c>
      <c r="B149" s="161">
        <v>394</v>
      </c>
      <c r="C149" s="24">
        <v>416</v>
      </c>
      <c r="D149" s="24">
        <v>427</v>
      </c>
      <c r="E149" s="22" t="s">
        <v>584</v>
      </c>
      <c r="F149" s="16"/>
      <c r="G149" s="22" t="s">
        <v>1103</v>
      </c>
      <c r="H149" s="17"/>
      <c r="I149" s="35">
        <v>36000000</v>
      </c>
      <c r="J149" s="35">
        <v>14700000</v>
      </c>
      <c r="K149" s="35">
        <f t="shared" si="0"/>
        <v>21300000</v>
      </c>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row>
    <row r="150" spans="1:209" ht="15">
      <c r="A150" s="37">
        <v>43123</v>
      </c>
      <c r="B150" s="161">
        <v>395</v>
      </c>
      <c r="C150" s="24">
        <v>417</v>
      </c>
      <c r="D150" s="24">
        <v>428</v>
      </c>
      <c r="E150" s="22" t="s">
        <v>584</v>
      </c>
      <c r="F150" s="16"/>
      <c r="G150" s="22" t="s">
        <v>1104</v>
      </c>
      <c r="H150" s="17"/>
      <c r="I150" s="35">
        <v>36000000</v>
      </c>
      <c r="J150" s="35">
        <v>14700000</v>
      </c>
      <c r="K150" s="35">
        <f t="shared" si="0"/>
        <v>21300000</v>
      </c>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row>
    <row r="151" spans="1:209" ht="15">
      <c r="A151" s="37">
        <v>43123</v>
      </c>
      <c r="B151" s="161">
        <v>400</v>
      </c>
      <c r="C151" s="24">
        <v>422</v>
      </c>
      <c r="D151" s="24">
        <v>429</v>
      </c>
      <c r="E151" s="22" t="s">
        <v>584</v>
      </c>
      <c r="F151" s="16"/>
      <c r="G151" s="22" t="s">
        <v>1105</v>
      </c>
      <c r="H151" s="17"/>
      <c r="I151" s="35">
        <v>36000000</v>
      </c>
      <c r="J151" s="35">
        <v>13650000</v>
      </c>
      <c r="K151" s="35">
        <f t="shared" si="0"/>
        <v>22350000</v>
      </c>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row>
    <row r="152" spans="1:209" ht="15">
      <c r="A152" s="37">
        <v>43123</v>
      </c>
      <c r="B152" s="161">
        <v>426</v>
      </c>
      <c r="C152" s="24">
        <v>432</v>
      </c>
      <c r="D152" s="24">
        <v>430</v>
      </c>
      <c r="E152" s="22" t="s">
        <v>599</v>
      </c>
      <c r="F152" s="16"/>
      <c r="G152" s="22" t="s">
        <v>1106</v>
      </c>
      <c r="H152" s="17"/>
      <c r="I152" s="35">
        <v>37800000</v>
      </c>
      <c r="J152" s="35">
        <v>15435000</v>
      </c>
      <c r="K152" s="35">
        <f t="shared" si="0"/>
        <v>22365000</v>
      </c>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row>
    <row r="153" spans="1:209" ht="15">
      <c r="A153" s="37">
        <v>43123</v>
      </c>
      <c r="B153" s="161">
        <v>423</v>
      </c>
      <c r="C153" s="24">
        <v>436</v>
      </c>
      <c r="D153" s="24">
        <v>432</v>
      </c>
      <c r="E153" s="22" t="s">
        <v>987</v>
      </c>
      <c r="F153" s="16"/>
      <c r="G153" s="22" t="s">
        <v>1107</v>
      </c>
      <c r="H153" s="17"/>
      <c r="I153" s="35">
        <v>39992000</v>
      </c>
      <c r="J153" s="35">
        <v>16163433</v>
      </c>
      <c r="K153" s="35">
        <f t="shared" si="0"/>
        <v>23828567</v>
      </c>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row>
    <row r="154" spans="1:209" ht="15">
      <c r="A154" s="37">
        <v>43123</v>
      </c>
      <c r="B154" s="161">
        <v>425</v>
      </c>
      <c r="C154" s="24">
        <v>423</v>
      </c>
      <c r="D154" s="24">
        <v>434</v>
      </c>
      <c r="E154" s="22" t="s">
        <v>988</v>
      </c>
      <c r="F154" s="16"/>
      <c r="G154" s="22" t="s">
        <v>1108</v>
      </c>
      <c r="H154" s="17"/>
      <c r="I154" s="35">
        <v>39992000</v>
      </c>
      <c r="J154" s="35">
        <v>16330066</v>
      </c>
      <c r="K154" s="35">
        <f t="shared" si="0"/>
        <v>23661934</v>
      </c>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row>
    <row r="155" spans="1:209" ht="15">
      <c r="A155" s="37">
        <v>43123</v>
      </c>
      <c r="B155" s="161">
        <v>390</v>
      </c>
      <c r="C155" s="24">
        <v>412</v>
      </c>
      <c r="D155" s="24">
        <v>436</v>
      </c>
      <c r="E155" s="22" t="s">
        <v>584</v>
      </c>
      <c r="F155" s="16"/>
      <c r="G155" s="22" t="s">
        <v>1109</v>
      </c>
      <c r="H155" s="17"/>
      <c r="I155" s="35">
        <v>36000000</v>
      </c>
      <c r="J155" s="35">
        <v>14700000</v>
      </c>
      <c r="K155" s="35">
        <f t="shared" si="0"/>
        <v>21300000</v>
      </c>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row>
    <row r="156" spans="1:209" ht="15">
      <c r="A156" s="37">
        <v>43123</v>
      </c>
      <c r="B156" s="161">
        <v>396</v>
      </c>
      <c r="C156" s="24">
        <v>418</v>
      </c>
      <c r="D156" s="24">
        <v>437</v>
      </c>
      <c r="E156" s="22" t="s">
        <v>584</v>
      </c>
      <c r="F156" s="16"/>
      <c r="G156" s="22" t="s">
        <v>1110</v>
      </c>
      <c r="H156" s="17"/>
      <c r="I156" s="35">
        <v>36000000</v>
      </c>
      <c r="J156" s="35">
        <v>14700000</v>
      </c>
      <c r="K156" s="35">
        <f t="shared" si="0"/>
        <v>21300000</v>
      </c>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row>
    <row r="157" spans="1:209" ht="15">
      <c r="A157" s="37">
        <v>43123</v>
      </c>
      <c r="B157" s="161">
        <v>415</v>
      </c>
      <c r="C157" s="24">
        <v>393</v>
      </c>
      <c r="D157" s="24">
        <v>439</v>
      </c>
      <c r="E157" s="22" t="s">
        <v>978</v>
      </c>
      <c r="F157" s="16"/>
      <c r="G157" s="22" t="s">
        <v>1111</v>
      </c>
      <c r="H157" s="17"/>
      <c r="I157" s="35">
        <v>44800000</v>
      </c>
      <c r="J157" s="35">
        <v>18293333</v>
      </c>
      <c r="K157" s="35">
        <f t="shared" si="0"/>
        <v>26506667</v>
      </c>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row>
    <row r="158" spans="1:209" ht="15">
      <c r="A158" s="37">
        <v>43123</v>
      </c>
      <c r="B158" s="161">
        <v>428</v>
      </c>
      <c r="C158" s="24">
        <v>396</v>
      </c>
      <c r="D158" s="24">
        <v>440</v>
      </c>
      <c r="E158" s="22" t="s">
        <v>611</v>
      </c>
      <c r="F158" s="16"/>
      <c r="G158" s="22" t="s">
        <v>1112</v>
      </c>
      <c r="H158" s="17"/>
      <c r="I158" s="35">
        <v>36000000</v>
      </c>
      <c r="J158" s="35">
        <v>14550000</v>
      </c>
      <c r="K158" s="35">
        <f t="shared" si="0"/>
        <v>21450000</v>
      </c>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row>
    <row r="159" spans="1:209" ht="15">
      <c r="A159" s="37">
        <v>43123</v>
      </c>
      <c r="B159" s="161">
        <v>297</v>
      </c>
      <c r="C159" s="24">
        <v>330</v>
      </c>
      <c r="D159" s="24">
        <v>443</v>
      </c>
      <c r="E159" s="22" t="s">
        <v>448</v>
      </c>
      <c r="F159" s="16"/>
      <c r="G159" s="22" t="s">
        <v>1113</v>
      </c>
      <c r="H159" s="17"/>
      <c r="I159" s="35">
        <v>38400000</v>
      </c>
      <c r="J159" s="35">
        <v>10560000</v>
      </c>
      <c r="K159" s="35">
        <f t="shared" si="0"/>
        <v>27840000</v>
      </c>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row>
    <row r="160" spans="1:209" ht="15">
      <c r="A160" s="37">
        <v>43123</v>
      </c>
      <c r="B160" s="161">
        <v>365</v>
      </c>
      <c r="C160" s="24">
        <v>313</v>
      </c>
      <c r="D160" s="24">
        <v>445</v>
      </c>
      <c r="E160" s="22" t="s">
        <v>989</v>
      </c>
      <c r="F160" s="16"/>
      <c r="G160" s="22" t="s">
        <v>1114</v>
      </c>
      <c r="H160" s="17"/>
      <c r="I160" s="35">
        <v>41600000</v>
      </c>
      <c r="J160" s="35">
        <v>16986666</v>
      </c>
      <c r="K160" s="35">
        <f t="shared" si="0"/>
        <v>24613334</v>
      </c>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row>
    <row r="161" spans="1:209" ht="15">
      <c r="A161" s="37">
        <v>43123</v>
      </c>
      <c r="B161" s="161">
        <v>399</v>
      </c>
      <c r="C161" s="24">
        <v>421</v>
      </c>
      <c r="D161" s="24">
        <v>446</v>
      </c>
      <c r="E161" s="22" t="s">
        <v>584</v>
      </c>
      <c r="F161" s="16"/>
      <c r="G161" s="22" t="s">
        <v>1115</v>
      </c>
      <c r="H161" s="17"/>
      <c r="I161" s="35">
        <v>36000000</v>
      </c>
      <c r="J161" s="35">
        <v>12600000</v>
      </c>
      <c r="K161" s="35">
        <f t="shared" si="0"/>
        <v>23400000</v>
      </c>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row>
    <row r="162" spans="1:209" ht="15">
      <c r="A162" s="37">
        <v>43123</v>
      </c>
      <c r="B162" s="161">
        <v>419</v>
      </c>
      <c r="C162" s="24">
        <v>435</v>
      </c>
      <c r="D162" s="24">
        <v>448</v>
      </c>
      <c r="E162" s="22" t="s">
        <v>990</v>
      </c>
      <c r="F162" s="16"/>
      <c r="G162" s="22" t="s">
        <v>1116</v>
      </c>
      <c r="H162" s="17"/>
      <c r="I162" s="35">
        <v>44000000</v>
      </c>
      <c r="J162" s="35">
        <v>17966667</v>
      </c>
      <c r="K162" s="35">
        <f t="shared" si="0"/>
        <v>26033333</v>
      </c>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row>
    <row r="163" spans="1:209" ht="15">
      <c r="A163" s="37">
        <v>43123</v>
      </c>
      <c r="B163" s="161">
        <v>420</v>
      </c>
      <c r="C163" s="24">
        <v>440</v>
      </c>
      <c r="D163" s="24">
        <v>449</v>
      </c>
      <c r="E163" s="22" t="s">
        <v>991</v>
      </c>
      <c r="F163" s="16"/>
      <c r="G163" s="22" t="s">
        <v>1117</v>
      </c>
      <c r="H163" s="17"/>
      <c r="I163" s="35">
        <v>17600000</v>
      </c>
      <c r="J163" s="35">
        <v>7186667</v>
      </c>
      <c r="K163" s="35">
        <f t="shared" si="0"/>
        <v>10413333</v>
      </c>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row>
    <row r="164" spans="1:209" ht="15">
      <c r="A164" s="37">
        <v>43123</v>
      </c>
      <c r="B164" s="161">
        <v>421</v>
      </c>
      <c r="C164" s="24">
        <v>439</v>
      </c>
      <c r="D164" s="24">
        <v>450</v>
      </c>
      <c r="E164" s="22" t="s">
        <v>991</v>
      </c>
      <c r="F164" s="16"/>
      <c r="G164" s="22" t="s">
        <v>1118</v>
      </c>
      <c r="H164" s="17"/>
      <c r="I164" s="35">
        <v>17600000</v>
      </c>
      <c r="J164" s="35">
        <v>7113333</v>
      </c>
      <c r="K164" s="35">
        <f t="shared" si="0"/>
        <v>10486667</v>
      </c>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row>
    <row r="165" spans="1:209" ht="15">
      <c r="A165" s="37">
        <v>43123</v>
      </c>
      <c r="B165" s="161">
        <v>424</v>
      </c>
      <c r="C165" s="24">
        <v>437</v>
      </c>
      <c r="D165" s="24">
        <v>451</v>
      </c>
      <c r="E165" s="22" t="s">
        <v>992</v>
      </c>
      <c r="F165" s="16"/>
      <c r="G165" s="22" t="s">
        <v>1119</v>
      </c>
      <c r="H165" s="17"/>
      <c r="I165" s="35">
        <v>34376000</v>
      </c>
      <c r="J165" s="35">
        <v>14036867</v>
      </c>
      <c r="K165" s="35">
        <f t="shared" si="0"/>
        <v>20339133</v>
      </c>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row>
    <row r="166" spans="1:209" ht="15">
      <c r="A166" s="37">
        <v>43123</v>
      </c>
      <c r="B166" s="161">
        <v>443</v>
      </c>
      <c r="C166" s="24">
        <v>451</v>
      </c>
      <c r="D166" s="24">
        <v>454</v>
      </c>
      <c r="E166" s="22" t="s">
        <v>582</v>
      </c>
      <c r="F166" s="16"/>
      <c r="G166" s="22" t="s">
        <v>1120</v>
      </c>
      <c r="H166" s="17"/>
      <c r="I166" s="35">
        <v>36000000</v>
      </c>
      <c r="J166" s="35">
        <v>13050000</v>
      </c>
      <c r="K166" s="35">
        <f t="shared" si="0"/>
        <v>22950000</v>
      </c>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row>
    <row r="167" spans="1:209" ht="15">
      <c r="A167" s="37">
        <v>43123</v>
      </c>
      <c r="B167" s="161">
        <v>444</v>
      </c>
      <c r="C167" s="24">
        <v>450</v>
      </c>
      <c r="D167" s="24">
        <v>455</v>
      </c>
      <c r="E167" s="22" t="s">
        <v>993</v>
      </c>
      <c r="F167" s="16"/>
      <c r="G167" s="22" t="s">
        <v>1121</v>
      </c>
      <c r="H167" s="17"/>
      <c r="I167" s="35">
        <v>17920000</v>
      </c>
      <c r="J167" s="35">
        <v>7317333</v>
      </c>
      <c r="K167" s="35">
        <f t="shared" si="0"/>
        <v>10602667</v>
      </c>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row>
    <row r="168" spans="1:209" ht="15">
      <c r="A168" s="37">
        <v>43123</v>
      </c>
      <c r="B168" s="161">
        <v>442</v>
      </c>
      <c r="C168" s="24">
        <v>452</v>
      </c>
      <c r="D168" s="24">
        <v>457</v>
      </c>
      <c r="E168" s="22" t="s">
        <v>582</v>
      </c>
      <c r="F168" s="16"/>
      <c r="G168" s="22" t="s">
        <v>1122</v>
      </c>
      <c r="H168" s="17"/>
      <c r="I168" s="35">
        <v>36000000</v>
      </c>
      <c r="J168" s="35">
        <v>14700000</v>
      </c>
      <c r="K168" s="35">
        <f t="shared" si="0"/>
        <v>21300000</v>
      </c>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row>
    <row r="169" spans="1:209" ht="15">
      <c r="A169" s="37">
        <v>43123</v>
      </c>
      <c r="B169" s="161">
        <v>374</v>
      </c>
      <c r="C169" s="24">
        <v>394</v>
      </c>
      <c r="D169" s="24">
        <v>459</v>
      </c>
      <c r="E169" s="22" t="s">
        <v>592</v>
      </c>
      <c r="F169" s="16"/>
      <c r="G169" s="22" t="s">
        <v>1123</v>
      </c>
      <c r="H169" s="17"/>
      <c r="I169" s="35">
        <v>26960000</v>
      </c>
      <c r="J169" s="35">
        <v>11008667</v>
      </c>
      <c r="K169" s="35">
        <f t="shared" si="0"/>
        <v>15951333</v>
      </c>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row>
    <row r="170" spans="1:209" ht="15">
      <c r="A170" s="37">
        <v>43124</v>
      </c>
      <c r="B170" s="161">
        <v>386</v>
      </c>
      <c r="C170" s="24">
        <v>411</v>
      </c>
      <c r="D170" s="24">
        <v>465</v>
      </c>
      <c r="E170" s="22" t="s">
        <v>584</v>
      </c>
      <c r="F170" s="16"/>
      <c r="G170" s="22" t="s">
        <v>1124</v>
      </c>
      <c r="H170" s="17"/>
      <c r="I170" s="35">
        <v>36000000</v>
      </c>
      <c r="J170" s="35">
        <v>13650000</v>
      </c>
      <c r="K170" s="35">
        <f t="shared" si="0"/>
        <v>22350000</v>
      </c>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row>
    <row r="171" spans="1:209" ht="15">
      <c r="A171" s="37">
        <v>43124</v>
      </c>
      <c r="B171" s="161">
        <v>381</v>
      </c>
      <c r="C171" s="24">
        <v>403</v>
      </c>
      <c r="D171" s="24">
        <v>467</v>
      </c>
      <c r="E171" s="22" t="s">
        <v>584</v>
      </c>
      <c r="F171" s="16"/>
      <c r="G171" s="22" t="s">
        <v>1125</v>
      </c>
      <c r="H171" s="17"/>
      <c r="I171" s="35">
        <v>36000000</v>
      </c>
      <c r="J171" s="35">
        <v>14250000</v>
      </c>
      <c r="K171" s="35">
        <f t="shared" si="0"/>
        <v>21750000</v>
      </c>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row>
    <row r="172" spans="1:209" ht="15">
      <c r="A172" s="37">
        <v>43124</v>
      </c>
      <c r="B172" s="161">
        <v>371</v>
      </c>
      <c r="C172" s="24">
        <v>399</v>
      </c>
      <c r="D172" s="24">
        <v>470</v>
      </c>
      <c r="E172" s="22" t="s">
        <v>985</v>
      </c>
      <c r="F172" s="16"/>
      <c r="G172" s="22" t="s">
        <v>1126</v>
      </c>
      <c r="H172" s="17"/>
      <c r="I172" s="35">
        <v>44000000</v>
      </c>
      <c r="J172" s="35">
        <v>17600000</v>
      </c>
      <c r="K172" s="35">
        <f t="shared" si="0"/>
        <v>26400000</v>
      </c>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row>
    <row r="173" spans="1:209" ht="15">
      <c r="A173" s="37">
        <v>43124</v>
      </c>
      <c r="B173" s="161">
        <v>418</v>
      </c>
      <c r="C173" s="24">
        <v>442</v>
      </c>
      <c r="D173" s="24">
        <v>471</v>
      </c>
      <c r="E173" s="22" t="s">
        <v>994</v>
      </c>
      <c r="F173" s="16"/>
      <c r="G173" s="22" t="s">
        <v>1127</v>
      </c>
      <c r="H173" s="17"/>
      <c r="I173" s="35">
        <v>37600000</v>
      </c>
      <c r="J173" s="35">
        <v>15040000</v>
      </c>
      <c r="K173" s="35">
        <f t="shared" si="0"/>
        <v>22560000</v>
      </c>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row>
    <row r="174" spans="1:209" ht="15">
      <c r="A174" s="37">
        <v>43124</v>
      </c>
      <c r="B174" s="161">
        <v>439</v>
      </c>
      <c r="C174" s="24">
        <v>447</v>
      </c>
      <c r="D174" s="24">
        <v>473</v>
      </c>
      <c r="E174" s="22" t="s">
        <v>978</v>
      </c>
      <c r="F174" s="16"/>
      <c r="G174" s="22" t="s">
        <v>1128</v>
      </c>
      <c r="H174" s="17"/>
      <c r="I174" s="35">
        <v>39992000</v>
      </c>
      <c r="J174" s="35">
        <v>16163433</v>
      </c>
      <c r="K174" s="35">
        <f t="shared" si="0"/>
        <v>23828567</v>
      </c>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row>
    <row r="175" spans="1:209" ht="15">
      <c r="A175" s="37">
        <v>43124</v>
      </c>
      <c r="B175" s="161">
        <v>456</v>
      </c>
      <c r="C175" s="24">
        <v>471</v>
      </c>
      <c r="D175" s="24">
        <v>476</v>
      </c>
      <c r="E175" s="22" t="s">
        <v>567</v>
      </c>
      <c r="F175" s="16"/>
      <c r="G175" s="22" t="s">
        <v>1129</v>
      </c>
      <c r="H175" s="17"/>
      <c r="I175" s="35">
        <v>16800000</v>
      </c>
      <c r="J175" s="35">
        <v>6720000</v>
      </c>
      <c r="K175" s="35">
        <f t="shared" si="0"/>
        <v>10080000</v>
      </c>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row>
    <row r="176" spans="1:209" ht="15">
      <c r="A176" s="37">
        <v>43124</v>
      </c>
      <c r="B176" s="161">
        <v>460</v>
      </c>
      <c r="C176" s="24">
        <v>461</v>
      </c>
      <c r="D176" s="24">
        <v>477</v>
      </c>
      <c r="E176" s="22" t="s">
        <v>995</v>
      </c>
      <c r="F176" s="16"/>
      <c r="G176" s="22" t="s">
        <v>1130</v>
      </c>
      <c r="H176" s="17"/>
      <c r="I176" s="35">
        <v>64000000</v>
      </c>
      <c r="J176" s="35">
        <v>25866666</v>
      </c>
      <c r="K176" s="35">
        <f t="shared" si="0"/>
        <v>38133334</v>
      </c>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row>
    <row r="177" spans="1:209" ht="15">
      <c r="A177" s="37">
        <v>43124</v>
      </c>
      <c r="B177" s="161">
        <v>461</v>
      </c>
      <c r="C177" s="24">
        <v>478</v>
      </c>
      <c r="D177" s="24">
        <v>478</v>
      </c>
      <c r="E177" s="22" t="s">
        <v>996</v>
      </c>
      <c r="F177" s="16"/>
      <c r="G177" s="22" t="s">
        <v>1131</v>
      </c>
      <c r="H177" s="17"/>
      <c r="I177" s="35">
        <v>48000000</v>
      </c>
      <c r="J177" s="35">
        <v>19200000</v>
      </c>
      <c r="K177" s="35">
        <f t="shared" si="0"/>
        <v>28800000</v>
      </c>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row>
    <row r="178" spans="1:209" ht="15">
      <c r="A178" s="37">
        <v>43124</v>
      </c>
      <c r="B178" s="161">
        <v>463</v>
      </c>
      <c r="C178" s="24">
        <v>470</v>
      </c>
      <c r="D178" s="24">
        <v>479</v>
      </c>
      <c r="E178" s="22" t="s">
        <v>972</v>
      </c>
      <c r="F178" s="16"/>
      <c r="G178" s="22" t="s">
        <v>1132</v>
      </c>
      <c r="H178" s="17"/>
      <c r="I178" s="35">
        <v>36000000</v>
      </c>
      <c r="J178" s="35">
        <v>14550000</v>
      </c>
      <c r="K178" s="35">
        <f t="shared" si="0"/>
        <v>21450000</v>
      </c>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row>
    <row r="179" spans="1:209" ht="15">
      <c r="A179" s="37">
        <v>43125</v>
      </c>
      <c r="B179" s="161">
        <v>445</v>
      </c>
      <c r="C179" s="24">
        <v>457</v>
      </c>
      <c r="D179" s="24">
        <v>491</v>
      </c>
      <c r="E179" s="22" t="s">
        <v>994</v>
      </c>
      <c r="F179" s="16"/>
      <c r="G179" s="22" t="s">
        <v>1133</v>
      </c>
      <c r="H179" s="17"/>
      <c r="I179" s="35">
        <v>44000000</v>
      </c>
      <c r="J179" s="35">
        <v>17416667</v>
      </c>
      <c r="K179" s="35">
        <f t="shared" si="0"/>
        <v>26583333</v>
      </c>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row>
    <row r="180" spans="1:209" ht="15">
      <c r="A180" s="37">
        <v>43125</v>
      </c>
      <c r="B180" s="161">
        <v>472</v>
      </c>
      <c r="C180" s="24">
        <v>503</v>
      </c>
      <c r="D180" s="24">
        <v>495</v>
      </c>
      <c r="E180" s="22" t="s">
        <v>997</v>
      </c>
      <c r="F180" s="16"/>
      <c r="G180" s="22" t="s">
        <v>1134</v>
      </c>
      <c r="H180" s="17"/>
      <c r="I180" s="35">
        <v>72000000</v>
      </c>
      <c r="J180" s="35">
        <v>28500000</v>
      </c>
      <c r="K180" s="35">
        <f aca="true" t="shared" si="1" ref="K180:K243">+I180-J180</f>
        <v>43500000</v>
      </c>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row>
    <row r="181" spans="1:209" ht="15">
      <c r="A181" s="37">
        <v>43125</v>
      </c>
      <c r="B181" s="161">
        <v>478</v>
      </c>
      <c r="C181" s="24">
        <v>500</v>
      </c>
      <c r="D181" s="24">
        <v>500</v>
      </c>
      <c r="E181" s="22" t="s">
        <v>976</v>
      </c>
      <c r="F181" s="16"/>
      <c r="G181" s="22" t="s">
        <v>1135</v>
      </c>
      <c r="H181" s="17"/>
      <c r="I181" s="35">
        <v>39992000</v>
      </c>
      <c r="J181" s="35">
        <v>15996800</v>
      </c>
      <c r="K181" s="35">
        <f t="shared" si="1"/>
        <v>23995200</v>
      </c>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row>
    <row r="182" spans="1:209" ht="15">
      <c r="A182" s="37">
        <v>43125</v>
      </c>
      <c r="B182" s="161">
        <v>475</v>
      </c>
      <c r="C182" s="24">
        <v>501</v>
      </c>
      <c r="D182" s="24">
        <v>501</v>
      </c>
      <c r="E182" s="22" t="s">
        <v>976</v>
      </c>
      <c r="F182" s="16"/>
      <c r="G182" s="22" t="s">
        <v>1136</v>
      </c>
      <c r="H182" s="17"/>
      <c r="I182" s="35">
        <v>40632000</v>
      </c>
      <c r="J182" s="35">
        <v>16252800</v>
      </c>
      <c r="K182" s="35">
        <f t="shared" si="1"/>
        <v>24379200</v>
      </c>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row>
    <row r="183" spans="1:209" ht="15">
      <c r="A183" s="37">
        <v>43125</v>
      </c>
      <c r="B183" s="161">
        <v>486</v>
      </c>
      <c r="C183" s="24">
        <v>505</v>
      </c>
      <c r="D183" s="24">
        <v>503</v>
      </c>
      <c r="E183" s="22" t="s">
        <v>998</v>
      </c>
      <c r="F183" s="16"/>
      <c r="G183" s="22" t="s">
        <v>1137</v>
      </c>
      <c r="H183" s="17"/>
      <c r="I183" s="35">
        <v>35045000</v>
      </c>
      <c r="J183" s="35">
        <v>22195166</v>
      </c>
      <c r="K183" s="35">
        <f t="shared" si="1"/>
        <v>12849834</v>
      </c>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row>
    <row r="184" spans="1:209" ht="15">
      <c r="A184" s="37">
        <v>43125</v>
      </c>
      <c r="B184" s="161">
        <v>488</v>
      </c>
      <c r="C184" s="24">
        <v>511</v>
      </c>
      <c r="D184" s="24">
        <v>511</v>
      </c>
      <c r="E184" s="22" t="s">
        <v>999</v>
      </c>
      <c r="F184" s="16"/>
      <c r="G184" s="22" t="s">
        <v>1138</v>
      </c>
      <c r="H184" s="17"/>
      <c r="I184" s="35">
        <v>42977000</v>
      </c>
      <c r="J184" s="35">
        <v>11851233</v>
      </c>
      <c r="K184" s="35">
        <f t="shared" si="1"/>
        <v>31125767</v>
      </c>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row>
    <row r="185" spans="1:209" ht="15">
      <c r="A185" s="37">
        <v>43125</v>
      </c>
      <c r="B185" s="161">
        <v>473</v>
      </c>
      <c r="C185" s="24">
        <v>504</v>
      </c>
      <c r="D185" s="24">
        <v>513</v>
      </c>
      <c r="E185" s="22" t="s">
        <v>1000</v>
      </c>
      <c r="F185" s="16"/>
      <c r="G185" s="22" t="s">
        <v>1139</v>
      </c>
      <c r="H185" s="17"/>
      <c r="I185" s="35">
        <v>64000000</v>
      </c>
      <c r="J185" s="35">
        <v>25600000</v>
      </c>
      <c r="K185" s="35">
        <f t="shared" si="1"/>
        <v>38400000</v>
      </c>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row>
    <row r="186" spans="1:209" ht="15">
      <c r="A186" s="37">
        <v>43126</v>
      </c>
      <c r="B186" s="161">
        <v>511</v>
      </c>
      <c r="C186" s="24">
        <v>502</v>
      </c>
      <c r="D186" s="24">
        <v>519</v>
      </c>
      <c r="E186" s="22" t="s">
        <v>977</v>
      </c>
      <c r="F186" s="16"/>
      <c r="G186" s="22" t="s">
        <v>1140</v>
      </c>
      <c r="H186" s="17"/>
      <c r="I186" s="35">
        <v>23605000</v>
      </c>
      <c r="J186" s="35">
        <v>14477733</v>
      </c>
      <c r="K186" s="35">
        <f t="shared" si="1"/>
        <v>9127267</v>
      </c>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row>
    <row r="187" spans="1:209" ht="15">
      <c r="A187" s="37">
        <v>43126</v>
      </c>
      <c r="B187" s="161">
        <v>385</v>
      </c>
      <c r="C187" s="24">
        <v>407</v>
      </c>
      <c r="D187" s="24">
        <v>521</v>
      </c>
      <c r="E187" s="22" t="s">
        <v>584</v>
      </c>
      <c r="F187" s="16"/>
      <c r="G187" s="22" t="s">
        <v>1141</v>
      </c>
      <c r="H187" s="17"/>
      <c r="I187" s="35">
        <v>36000000</v>
      </c>
      <c r="J187" s="35">
        <v>13500000</v>
      </c>
      <c r="K187" s="35">
        <f t="shared" si="1"/>
        <v>22500000</v>
      </c>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row>
    <row r="188" spans="1:209" ht="15">
      <c r="A188" s="37">
        <v>43126</v>
      </c>
      <c r="B188" s="161">
        <v>462</v>
      </c>
      <c r="C188" s="24">
        <v>486</v>
      </c>
      <c r="D188" s="24">
        <v>522</v>
      </c>
      <c r="E188" s="22" t="s">
        <v>1001</v>
      </c>
      <c r="F188" s="16"/>
      <c r="G188" s="22" t="s">
        <v>1142</v>
      </c>
      <c r="H188" s="17"/>
      <c r="I188" s="35">
        <v>38400000</v>
      </c>
      <c r="J188" s="35">
        <v>14720000</v>
      </c>
      <c r="K188" s="35">
        <f t="shared" si="1"/>
        <v>23680000</v>
      </c>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row>
    <row r="189" spans="1:209" ht="15">
      <c r="A189" s="37">
        <v>43126</v>
      </c>
      <c r="B189" s="161">
        <v>490</v>
      </c>
      <c r="C189" s="24">
        <v>492</v>
      </c>
      <c r="D189" s="24">
        <v>524</v>
      </c>
      <c r="E189" s="22" t="s">
        <v>1002</v>
      </c>
      <c r="F189" s="16"/>
      <c r="G189" s="22" t="s">
        <v>1143</v>
      </c>
      <c r="H189" s="17"/>
      <c r="I189" s="35">
        <v>24706000</v>
      </c>
      <c r="J189" s="35">
        <v>6738000</v>
      </c>
      <c r="K189" s="35">
        <f t="shared" si="1"/>
        <v>17968000</v>
      </c>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row>
    <row r="190" spans="1:209" ht="15">
      <c r="A190" s="37">
        <v>43126</v>
      </c>
      <c r="B190" s="161">
        <v>502</v>
      </c>
      <c r="C190" s="24">
        <v>525</v>
      </c>
      <c r="D190" s="24">
        <v>526</v>
      </c>
      <c r="E190" s="22" t="s">
        <v>610</v>
      </c>
      <c r="F190" s="16"/>
      <c r="G190" s="22" t="s">
        <v>1144</v>
      </c>
      <c r="H190" s="17"/>
      <c r="I190" s="35">
        <v>16000000</v>
      </c>
      <c r="J190" s="35">
        <v>6066667</v>
      </c>
      <c r="K190" s="35">
        <f t="shared" si="1"/>
        <v>9933333</v>
      </c>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row>
    <row r="191" spans="1:209" ht="15">
      <c r="A191" s="37">
        <v>43126</v>
      </c>
      <c r="B191" s="161">
        <v>516</v>
      </c>
      <c r="C191" s="24">
        <v>544</v>
      </c>
      <c r="D191" s="24">
        <v>531</v>
      </c>
      <c r="E191" s="22" t="s">
        <v>994</v>
      </c>
      <c r="F191" s="16"/>
      <c r="G191" s="22" t="s">
        <v>1145</v>
      </c>
      <c r="H191" s="17"/>
      <c r="I191" s="35">
        <v>44000000</v>
      </c>
      <c r="J191" s="35">
        <v>16866667</v>
      </c>
      <c r="K191" s="35">
        <f t="shared" si="1"/>
        <v>27133333</v>
      </c>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row>
    <row r="192" spans="1:209" ht="15">
      <c r="A192" s="37">
        <v>43126</v>
      </c>
      <c r="B192" s="161">
        <v>552</v>
      </c>
      <c r="C192" s="24">
        <v>598</v>
      </c>
      <c r="D192" s="24">
        <v>532</v>
      </c>
      <c r="E192" s="22" t="s">
        <v>1003</v>
      </c>
      <c r="F192" s="16"/>
      <c r="G192" s="22" t="s">
        <v>1146</v>
      </c>
      <c r="H192" s="17"/>
      <c r="I192" s="35">
        <v>44000000</v>
      </c>
      <c r="J192" s="35">
        <v>16866667</v>
      </c>
      <c r="K192" s="35">
        <f t="shared" si="1"/>
        <v>27133333</v>
      </c>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row>
    <row r="193" spans="1:209" ht="15">
      <c r="A193" s="37">
        <v>43126</v>
      </c>
      <c r="B193" s="161">
        <v>550</v>
      </c>
      <c r="C193" s="24">
        <v>604</v>
      </c>
      <c r="D193" s="24">
        <v>534</v>
      </c>
      <c r="E193" s="22" t="s">
        <v>614</v>
      </c>
      <c r="F193" s="16"/>
      <c r="G193" s="22" t="s">
        <v>1147</v>
      </c>
      <c r="H193" s="17"/>
      <c r="I193" s="35">
        <v>38400000</v>
      </c>
      <c r="J193" s="35">
        <v>15040000</v>
      </c>
      <c r="K193" s="35">
        <f t="shared" si="1"/>
        <v>23360000</v>
      </c>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row>
    <row r="194" spans="1:209" ht="15">
      <c r="A194" s="37">
        <v>43126</v>
      </c>
      <c r="B194" s="161">
        <v>540</v>
      </c>
      <c r="C194" s="24">
        <v>575</v>
      </c>
      <c r="D194" s="24">
        <v>538</v>
      </c>
      <c r="E194" s="22" t="s">
        <v>1004</v>
      </c>
      <c r="F194" s="16"/>
      <c r="G194" s="22" t="s">
        <v>1148</v>
      </c>
      <c r="H194" s="17"/>
      <c r="I194" s="35">
        <v>36000000</v>
      </c>
      <c r="J194" s="35">
        <v>13800000</v>
      </c>
      <c r="K194" s="35">
        <f t="shared" si="1"/>
        <v>22200000</v>
      </c>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row>
    <row r="195" spans="1:209" ht="15">
      <c r="A195" s="37">
        <v>43126</v>
      </c>
      <c r="B195" s="161">
        <v>534</v>
      </c>
      <c r="C195" s="24">
        <v>570</v>
      </c>
      <c r="D195" s="24">
        <v>540</v>
      </c>
      <c r="E195" s="22" t="s">
        <v>1005</v>
      </c>
      <c r="F195" s="16"/>
      <c r="G195" s="22" t="s">
        <v>1149</v>
      </c>
      <c r="H195" s="17"/>
      <c r="I195" s="35">
        <v>64000000</v>
      </c>
      <c r="J195" s="35">
        <v>23733333</v>
      </c>
      <c r="K195" s="35">
        <f t="shared" si="1"/>
        <v>40266667</v>
      </c>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row>
    <row r="196" spans="1:209" ht="15">
      <c r="A196" s="37">
        <v>43126</v>
      </c>
      <c r="B196" s="161">
        <v>529</v>
      </c>
      <c r="C196" s="24">
        <v>564</v>
      </c>
      <c r="D196" s="24">
        <v>544</v>
      </c>
      <c r="E196" s="22" t="s">
        <v>613</v>
      </c>
      <c r="F196" s="16"/>
      <c r="G196" s="22" t="s">
        <v>1150</v>
      </c>
      <c r="H196" s="17"/>
      <c r="I196" s="35">
        <v>32000000</v>
      </c>
      <c r="J196" s="35">
        <v>12266667</v>
      </c>
      <c r="K196" s="35">
        <f t="shared" si="1"/>
        <v>19733333</v>
      </c>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row>
    <row r="197" spans="1:209" ht="15">
      <c r="A197" s="37">
        <v>43126</v>
      </c>
      <c r="B197" s="161">
        <v>508</v>
      </c>
      <c r="C197" s="24">
        <v>530</v>
      </c>
      <c r="D197" s="24">
        <v>547</v>
      </c>
      <c r="E197" s="22" t="s">
        <v>967</v>
      </c>
      <c r="F197" s="16"/>
      <c r="G197" s="22" t="s">
        <v>1151</v>
      </c>
      <c r="H197" s="17"/>
      <c r="I197" s="35">
        <v>44000000</v>
      </c>
      <c r="J197" s="35">
        <v>16500000</v>
      </c>
      <c r="K197" s="35">
        <f t="shared" si="1"/>
        <v>27500000</v>
      </c>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row>
    <row r="198" spans="1:209" ht="15">
      <c r="A198" s="37">
        <v>43126</v>
      </c>
      <c r="B198" s="161">
        <v>535</v>
      </c>
      <c r="C198" s="24">
        <v>562</v>
      </c>
      <c r="D198" s="24">
        <v>551</v>
      </c>
      <c r="E198" s="22" t="s">
        <v>1003</v>
      </c>
      <c r="F198" s="16"/>
      <c r="G198" s="22" t="s">
        <v>1152</v>
      </c>
      <c r="H198" s="17"/>
      <c r="I198" s="35">
        <v>44000000</v>
      </c>
      <c r="J198" s="35">
        <v>16866667</v>
      </c>
      <c r="K198" s="35">
        <f t="shared" si="1"/>
        <v>27133333</v>
      </c>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row>
    <row r="199" spans="1:209" ht="15">
      <c r="A199" s="37">
        <v>43126</v>
      </c>
      <c r="B199" s="161">
        <v>553</v>
      </c>
      <c r="C199" s="24">
        <v>529</v>
      </c>
      <c r="D199" s="24">
        <v>553</v>
      </c>
      <c r="E199" s="22" t="s">
        <v>1006</v>
      </c>
      <c r="F199" s="16"/>
      <c r="G199" s="22" t="s">
        <v>1153</v>
      </c>
      <c r="H199" s="17"/>
      <c r="I199" s="35">
        <v>54285000</v>
      </c>
      <c r="J199" s="35">
        <v>14640500</v>
      </c>
      <c r="K199" s="35">
        <f t="shared" si="1"/>
        <v>39644500</v>
      </c>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row>
    <row r="200" spans="1:209" ht="15">
      <c r="A200" s="37">
        <v>43126</v>
      </c>
      <c r="B200" s="161">
        <v>556</v>
      </c>
      <c r="C200" s="24">
        <v>560</v>
      </c>
      <c r="D200" s="24">
        <v>554</v>
      </c>
      <c r="E200" s="22" t="s">
        <v>1007</v>
      </c>
      <c r="F200" s="16"/>
      <c r="G200" s="22" t="s">
        <v>1154</v>
      </c>
      <c r="H200" s="17"/>
      <c r="I200" s="35">
        <v>60500000</v>
      </c>
      <c r="J200" s="35">
        <v>10800000</v>
      </c>
      <c r="K200" s="35">
        <f t="shared" si="1"/>
        <v>49700000</v>
      </c>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row>
    <row r="201" spans="1:209" ht="15">
      <c r="A201" s="37">
        <v>43126</v>
      </c>
      <c r="B201" s="161">
        <v>539</v>
      </c>
      <c r="C201" s="24">
        <v>574</v>
      </c>
      <c r="D201" s="24">
        <v>555</v>
      </c>
      <c r="E201" s="22" t="s">
        <v>1004</v>
      </c>
      <c r="F201" s="16"/>
      <c r="G201" s="22" t="s">
        <v>1155</v>
      </c>
      <c r="H201" s="17"/>
      <c r="I201" s="35">
        <v>36000000</v>
      </c>
      <c r="J201" s="35">
        <v>13650000</v>
      </c>
      <c r="K201" s="35">
        <f t="shared" si="1"/>
        <v>22350000</v>
      </c>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row>
    <row r="202" spans="1:209" ht="15">
      <c r="A202" s="37">
        <v>43126</v>
      </c>
      <c r="B202" s="161">
        <v>602</v>
      </c>
      <c r="C202" s="24">
        <v>647</v>
      </c>
      <c r="D202" s="24">
        <v>556</v>
      </c>
      <c r="E202" s="22" t="s">
        <v>1008</v>
      </c>
      <c r="F202" s="16"/>
      <c r="G202" s="22" t="s">
        <v>1156</v>
      </c>
      <c r="H202" s="17"/>
      <c r="I202" s="35">
        <v>83300000</v>
      </c>
      <c r="J202" s="35">
        <v>0</v>
      </c>
      <c r="K202" s="35">
        <f t="shared" si="1"/>
        <v>83300000</v>
      </c>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row>
    <row r="203" spans="1:209" ht="15">
      <c r="A203" s="37">
        <v>43126</v>
      </c>
      <c r="B203" s="161">
        <v>500</v>
      </c>
      <c r="C203" s="24">
        <v>523</v>
      </c>
      <c r="D203" s="24">
        <v>557</v>
      </c>
      <c r="E203" s="22" t="s">
        <v>610</v>
      </c>
      <c r="F203" s="16"/>
      <c r="G203" s="22" t="s">
        <v>1157</v>
      </c>
      <c r="H203" s="17"/>
      <c r="I203" s="35">
        <v>16000000</v>
      </c>
      <c r="J203" s="35">
        <v>6066667</v>
      </c>
      <c r="K203" s="35">
        <f t="shared" si="1"/>
        <v>9933333</v>
      </c>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row>
    <row r="204" spans="1:209" ht="15">
      <c r="A204" s="37">
        <v>43126</v>
      </c>
      <c r="B204" s="161">
        <v>576</v>
      </c>
      <c r="C204" s="24">
        <v>619</v>
      </c>
      <c r="D204" s="24">
        <v>559</v>
      </c>
      <c r="E204" s="22" t="s">
        <v>1009</v>
      </c>
      <c r="F204" s="16"/>
      <c r="G204" s="22" t="s">
        <v>1158</v>
      </c>
      <c r="H204" s="17"/>
      <c r="I204" s="35">
        <v>238000000</v>
      </c>
      <c r="J204" s="35">
        <v>0</v>
      </c>
      <c r="K204" s="35">
        <f t="shared" si="1"/>
        <v>238000000</v>
      </c>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row>
    <row r="205" spans="1:209" ht="15">
      <c r="A205" s="37">
        <v>43126</v>
      </c>
      <c r="B205" s="161">
        <v>501</v>
      </c>
      <c r="C205" s="24">
        <v>524</v>
      </c>
      <c r="D205" s="24">
        <v>560</v>
      </c>
      <c r="E205" s="22" t="s">
        <v>610</v>
      </c>
      <c r="F205" s="16"/>
      <c r="G205" s="22" t="s">
        <v>1159</v>
      </c>
      <c r="H205" s="17"/>
      <c r="I205" s="35">
        <v>16000000</v>
      </c>
      <c r="J205" s="35">
        <v>5400000</v>
      </c>
      <c r="K205" s="35">
        <f t="shared" si="1"/>
        <v>10600000</v>
      </c>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row>
    <row r="206" spans="1:209" ht="15">
      <c r="A206" s="37">
        <v>43126</v>
      </c>
      <c r="B206" s="161">
        <v>582</v>
      </c>
      <c r="C206" s="24">
        <v>605</v>
      </c>
      <c r="D206" s="24">
        <v>562</v>
      </c>
      <c r="E206" s="22" t="s">
        <v>1010</v>
      </c>
      <c r="F206" s="16"/>
      <c r="G206" s="22" t="s">
        <v>1160</v>
      </c>
      <c r="H206" s="17"/>
      <c r="I206" s="35">
        <v>37800000</v>
      </c>
      <c r="J206" s="35">
        <v>14490000</v>
      </c>
      <c r="K206" s="35">
        <f t="shared" si="1"/>
        <v>23310000</v>
      </c>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row>
    <row r="207" spans="1:209" ht="15">
      <c r="A207" s="37">
        <v>43126</v>
      </c>
      <c r="B207" s="161">
        <v>554</v>
      </c>
      <c r="C207" s="24">
        <v>559</v>
      </c>
      <c r="D207" s="24">
        <v>563</v>
      </c>
      <c r="E207" s="22" t="s">
        <v>1007</v>
      </c>
      <c r="F207" s="16"/>
      <c r="G207" s="22" t="s">
        <v>1161</v>
      </c>
      <c r="H207" s="17"/>
      <c r="I207" s="35">
        <v>60500000</v>
      </c>
      <c r="J207" s="35">
        <v>9500000</v>
      </c>
      <c r="K207" s="35">
        <f t="shared" si="1"/>
        <v>51000000</v>
      </c>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row>
    <row r="208" spans="1:209" ht="15">
      <c r="A208" s="37">
        <v>43126</v>
      </c>
      <c r="B208" s="161">
        <v>555</v>
      </c>
      <c r="C208" s="24">
        <v>557</v>
      </c>
      <c r="D208" s="24">
        <v>564</v>
      </c>
      <c r="E208" s="22" t="s">
        <v>1007</v>
      </c>
      <c r="F208" s="16"/>
      <c r="G208" s="22" t="s">
        <v>1162</v>
      </c>
      <c r="H208" s="17"/>
      <c r="I208" s="35">
        <v>60500000</v>
      </c>
      <c r="J208" s="35">
        <v>6450000</v>
      </c>
      <c r="K208" s="35">
        <f t="shared" si="1"/>
        <v>54050000</v>
      </c>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row>
    <row r="209" spans="1:209" ht="15">
      <c r="A209" s="37">
        <v>43126</v>
      </c>
      <c r="B209" s="161">
        <v>557</v>
      </c>
      <c r="C209" s="24">
        <v>556</v>
      </c>
      <c r="D209" s="24">
        <v>565</v>
      </c>
      <c r="E209" s="22" t="s">
        <v>1007</v>
      </c>
      <c r="F209" s="16"/>
      <c r="G209" s="22" t="s">
        <v>1163</v>
      </c>
      <c r="H209" s="17"/>
      <c r="I209" s="35">
        <v>60500000</v>
      </c>
      <c r="J209" s="35">
        <v>14300000</v>
      </c>
      <c r="K209" s="35">
        <f t="shared" si="1"/>
        <v>46200000</v>
      </c>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row>
    <row r="210" spans="1:209" ht="15">
      <c r="A210" s="37">
        <v>43126</v>
      </c>
      <c r="B210" s="161">
        <v>568</v>
      </c>
      <c r="C210" s="24">
        <v>615</v>
      </c>
      <c r="D210" s="24">
        <v>566</v>
      </c>
      <c r="E210" s="22" t="s">
        <v>961</v>
      </c>
      <c r="F210" s="16"/>
      <c r="G210" s="22" t="s">
        <v>1164</v>
      </c>
      <c r="H210" s="17"/>
      <c r="I210" s="35">
        <v>39992000</v>
      </c>
      <c r="J210" s="35">
        <v>14997000</v>
      </c>
      <c r="K210" s="35">
        <f t="shared" si="1"/>
        <v>24995000</v>
      </c>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row>
    <row r="211" spans="1:209" ht="15">
      <c r="A211" s="37">
        <v>43126</v>
      </c>
      <c r="B211" s="161">
        <v>595</v>
      </c>
      <c r="C211" s="24">
        <v>616</v>
      </c>
      <c r="D211" s="24">
        <v>567</v>
      </c>
      <c r="E211" s="22" t="s">
        <v>918</v>
      </c>
      <c r="F211" s="16"/>
      <c r="G211" s="22" t="s">
        <v>870</v>
      </c>
      <c r="H211" s="17"/>
      <c r="I211" s="35">
        <v>94000000</v>
      </c>
      <c r="J211" s="35">
        <v>0</v>
      </c>
      <c r="K211" s="35">
        <f t="shared" si="1"/>
        <v>94000000</v>
      </c>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row>
    <row r="212" spans="1:209" ht="15">
      <c r="A212" s="37">
        <v>43126</v>
      </c>
      <c r="B212" s="161">
        <v>562</v>
      </c>
      <c r="C212" s="24">
        <v>561</v>
      </c>
      <c r="D212" s="24">
        <v>569</v>
      </c>
      <c r="E212" s="22" t="s">
        <v>958</v>
      </c>
      <c r="F212" s="16"/>
      <c r="G212" s="22" t="s">
        <v>1165</v>
      </c>
      <c r="H212" s="17"/>
      <c r="I212" s="35">
        <v>38000000</v>
      </c>
      <c r="J212" s="35">
        <v>14566667</v>
      </c>
      <c r="K212" s="35">
        <f t="shared" si="1"/>
        <v>23433333</v>
      </c>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row>
    <row r="213" spans="1:209" ht="15">
      <c r="A213" s="37">
        <v>43126</v>
      </c>
      <c r="B213" s="161">
        <v>558</v>
      </c>
      <c r="C213" s="24">
        <v>558</v>
      </c>
      <c r="D213" s="24">
        <v>570</v>
      </c>
      <c r="E213" s="22" t="s">
        <v>1007</v>
      </c>
      <c r="F213" s="16"/>
      <c r="G213" s="22" t="s">
        <v>1166</v>
      </c>
      <c r="H213" s="17"/>
      <c r="I213" s="35">
        <v>60500000</v>
      </c>
      <c r="J213" s="35">
        <v>1700000</v>
      </c>
      <c r="K213" s="35">
        <f t="shared" si="1"/>
        <v>58800000</v>
      </c>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row>
    <row r="214" spans="1:209" ht="15">
      <c r="A214" s="37">
        <v>43126</v>
      </c>
      <c r="B214" s="161">
        <v>544</v>
      </c>
      <c r="C214" s="24">
        <v>580</v>
      </c>
      <c r="D214" s="24">
        <v>573</v>
      </c>
      <c r="E214" s="22" t="s">
        <v>1004</v>
      </c>
      <c r="F214" s="16"/>
      <c r="G214" s="22" t="s">
        <v>1167</v>
      </c>
      <c r="H214" s="17"/>
      <c r="I214" s="35">
        <v>36000000</v>
      </c>
      <c r="J214" s="35">
        <v>13650000</v>
      </c>
      <c r="K214" s="35">
        <f t="shared" si="1"/>
        <v>22350000</v>
      </c>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row>
    <row r="215" spans="1:209" ht="15">
      <c r="A215" s="37">
        <v>43126</v>
      </c>
      <c r="B215" s="161">
        <v>548</v>
      </c>
      <c r="C215" s="24">
        <v>600</v>
      </c>
      <c r="D215" s="24">
        <v>576</v>
      </c>
      <c r="E215" s="22" t="s">
        <v>614</v>
      </c>
      <c r="F215" s="16"/>
      <c r="G215" s="22" t="s">
        <v>1168</v>
      </c>
      <c r="H215" s="17"/>
      <c r="I215" s="35">
        <v>38400000</v>
      </c>
      <c r="J215" s="35">
        <v>14560000</v>
      </c>
      <c r="K215" s="35">
        <f t="shared" si="1"/>
        <v>23840000</v>
      </c>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row>
    <row r="216" spans="1:209" ht="15">
      <c r="A216" s="37">
        <v>43126</v>
      </c>
      <c r="B216" s="161">
        <v>549</v>
      </c>
      <c r="C216" s="24">
        <v>602</v>
      </c>
      <c r="D216" s="24">
        <v>577</v>
      </c>
      <c r="E216" s="22" t="s">
        <v>614</v>
      </c>
      <c r="F216" s="16"/>
      <c r="G216" s="22" t="s">
        <v>1169</v>
      </c>
      <c r="H216" s="17"/>
      <c r="I216" s="35">
        <v>38400000</v>
      </c>
      <c r="J216" s="35">
        <v>14560000</v>
      </c>
      <c r="K216" s="35">
        <f t="shared" si="1"/>
        <v>23840000</v>
      </c>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row>
    <row r="217" spans="1:209" ht="15">
      <c r="A217" s="37">
        <v>43126</v>
      </c>
      <c r="B217" s="161">
        <v>565</v>
      </c>
      <c r="C217" s="24">
        <v>599</v>
      </c>
      <c r="D217" s="24">
        <v>581</v>
      </c>
      <c r="E217" s="22" t="s">
        <v>610</v>
      </c>
      <c r="F217" s="16"/>
      <c r="G217" s="22" t="s">
        <v>1170</v>
      </c>
      <c r="H217" s="17"/>
      <c r="I217" s="35">
        <v>11872000</v>
      </c>
      <c r="J217" s="35">
        <v>4501467</v>
      </c>
      <c r="K217" s="35">
        <f t="shared" si="1"/>
        <v>7370533</v>
      </c>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row>
    <row r="218" spans="1:209" ht="15">
      <c r="A218" s="37">
        <v>43126</v>
      </c>
      <c r="B218" s="161">
        <v>591</v>
      </c>
      <c r="C218" s="24">
        <v>510</v>
      </c>
      <c r="D218" s="24">
        <v>582</v>
      </c>
      <c r="E218" s="22" t="s">
        <v>592</v>
      </c>
      <c r="F218" s="16"/>
      <c r="G218" s="22" t="s">
        <v>1171</v>
      </c>
      <c r="H218" s="17"/>
      <c r="I218" s="35">
        <v>26960000</v>
      </c>
      <c r="J218" s="35">
        <v>10222333</v>
      </c>
      <c r="K218" s="35">
        <f t="shared" si="1"/>
        <v>16737667</v>
      </c>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row>
    <row r="219" spans="1:209" ht="15">
      <c r="A219" s="37">
        <v>43126</v>
      </c>
      <c r="B219" s="161">
        <v>580</v>
      </c>
      <c r="C219" s="24">
        <v>601</v>
      </c>
      <c r="D219" s="24">
        <v>585</v>
      </c>
      <c r="E219" s="22" t="s">
        <v>614</v>
      </c>
      <c r="F219" s="16"/>
      <c r="G219" s="22" t="s">
        <v>1172</v>
      </c>
      <c r="H219" s="17"/>
      <c r="I219" s="35">
        <v>38400000</v>
      </c>
      <c r="J219" s="35">
        <v>14560000</v>
      </c>
      <c r="K219" s="35">
        <f t="shared" si="1"/>
        <v>23840000</v>
      </c>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row>
    <row r="220" spans="1:209" ht="15">
      <c r="A220" s="37">
        <v>43126</v>
      </c>
      <c r="B220" s="161">
        <v>489</v>
      </c>
      <c r="C220" s="24">
        <v>491</v>
      </c>
      <c r="D220" s="24">
        <v>587</v>
      </c>
      <c r="E220" s="22" t="s">
        <v>1002</v>
      </c>
      <c r="F220" s="16"/>
      <c r="G220" s="22" t="s">
        <v>1173</v>
      </c>
      <c r="H220" s="17"/>
      <c r="I220" s="35">
        <v>24706000</v>
      </c>
      <c r="J220" s="35">
        <v>6738000</v>
      </c>
      <c r="K220" s="35">
        <f t="shared" si="1"/>
        <v>17968000</v>
      </c>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row>
    <row r="221" spans="1:209" ht="15">
      <c r="A221" s="37">
        <v>43126</v>
      </c>
      <c r="B221" s="161">
        <v>19</v>
      </c>
      <c r="C221" s="24">
        <v>509</v>
      </c>
      <c r="D221" s="24">
        <v>588</v>
      </c>
      <c r="E221" s="22" t="s">
        <v>592</v>
      </c>
      <c r="F221" s="16"/>
      <c r="G221" s="22" t="s">
        <v>1174</v>
      </c>
      <c r="H221" s="17"/>
      <c r="I221" s="35">
        <v>26960000</v>
      </c>
      <c r="J221" s="35">
        <v>10222333</v>
      </c>
      <c r="K221" s="35">
        <f t="shared" si="1"/>
        <v>16737667</v>
      </c>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row>
    <row r="222" spans="1:209" ht="15">
      <c r="A222" s="37">
        <v>43126</v>
      </c>
      <c r="B222" s="161">
        <v>583</v>
      </c>
      <c r="C222" s="24">
        <v>568</v>
      </c>
      <c r="D222" s="24">
        <v>590</v>
      </c>
      <c r="E222" s="22" t="s">
        <v>610</v>
      </c>
      <c r="F222" s="16"/>
      <c r="G222" s="22" t="s">
        <v>1175</v>
      </c>
      <c r="H222" s="17"/>
      <c r="I222" s="35">
        <v>16000000</v>
      </c>
      <c r="J222" s="35">
        <v>5933333</v>
      </c>
      <c r="K222" s="35">
        <f t="shared" si="1"/>
        <v>10066667</v>
      </c>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row>
    <row r="223" spans="1:209" ht="15">
      <c r="A223" s="37">
        <v>43126</v>
      </c>
      <c r="B223" s="161">
        <v>546</v>
      </c>
      <c r="C223" s="24">
        <v>585</v>
      </c>
      <c r="D223" s="24">
        <v>600</v>
      </c>
      <c r="E223" s="22" t="s">
        <v>610</v>
      </c>
      <c r="F223" s="16"/>
      <c r="G223" s="22" t="s">
        <v>1176</v>
      </c>
      <c r="H223" s="17"/>
      <c r="I223" s="35">
        <v>11872000</v>
      </c>
      <c r="J223" s="35">
        <v>4501467</v>
      </c>
      <c r="K223" s="35">
        <f t="shared" si="1"/>
        <v>7370533</v>
      </c>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row>
    <row r="224" spans="1:209" ht="15">
      <c r="A224" s="37">
        <v>43126</v>
      </c>
      <c r="B224" s="161">
        <v>538</v>
      </c>
      <c r="C224" s="24">
        <v>573</v>
      </c>
      <c r="D224" s="24">
        <v>601</v>
      </c>
      <c r="E224" s="22" t="s">
        <v>1004</v>
      </c>
      <c r="F224" s="16"/>
      <c r="G224" s="22" t="s">
        <v>1177</v>
      </c>
      <c r="H224" s="17"/>
      <c r="I224" s="35">
        <v>36000000</v>
      </c>
      <c r="J224" s="35">
        <v>13650000</v>
      </c>
      <c r="K224" s="35">
        <f t="shared" si="1"/>
        <v>22350000</v>
      </c>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row>
    <row r="225" spans="1:209" ht="15">
      <c r="A225" s="37">
        <v>43126</v>
      </c>
      <c r="B225" s="161">
        <v>503</v>
      </c>
      <c r="C225" s="24">
        <v>531</v>
      </c>
      <c r="D225" s="24">
        <v>603</v>
      </c>
      <c r="E225" s="22" t="s">
        <v>597</v>
      </c>
      <c r="F225" s="16"/>
      <c r="G225" s="22" t="s">
        <v>1178</v>
      </c>
      <c r="H225" s="17"/>
      <c r="I225" s="35">
        <v>36000000</v>
      </c>
      <c r="J225" s="35">
        <v>13650000</v>
      </c>
      <c r="K225" s="35">
        <f t="shared" si="1"/>
        <v>22350000</v>
      </c>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row>
    <row r="226" spans="1:209" ht="15">
      <c r="A226" s="37">
        <v>43126</v>
      </c>
      <c r="B226" s="161">
        <v>563</v>
      </c>
      <c r="C226" s="24">
        <v>614</v>
      </c>
      <c r="D226" s="24">
        <v>606</v>
      </c>
      <c r="E226" s="22" t="s">
        <v>569</v>
      </c>
      <c r="F226" s="16"/>
      <c r="G226" s="22" t="s">
        <v>1179</v>
      </c>
      <c r="H226" s="17"/>
      <c r="I226" s="35">
        <v>37800000</v>
      </c>
      <c r="J226" s="35">
        <v>14175000</v>
      </c>
      <c r="K226" s="35">
        <f t="shared" si="1"/>
        <v>23625000</v>
      </c>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row>
    <row r="227" spans="1:209" ht="15">
      <c r="A227" s="37">
        <v>43126</v>
      </c>
      <c r="B227" s="161">
        <v>596</v>
      </c>
      <c r="C227" s="24">
        <v>621</v>
      </c>
      <c r="D227" s="24">
        <v>608</v>
      </c>
      <c r="E227" s="22" t="s">
        <v>597</v>
      </c>
      <c r="F227" s="16"/>
      <c r="G227" s="22" t="s">
        <v>1180</v>
      </c>
      <c r="H227" s="17"/>
      <c r="I227" s="35">
        <v>36000000</v>
      </c>
      <c r="J227" s="35">
        <v>13800000</v>
      </c>
      <c r="K227" s="35">
        <f t="shared" si="1"/>
        <v>22200000</v>
      </c>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row>
    <row r="228" spans="1:209" ht="15">
      <c r="A228" s="37">
        <v>43126</v>
      </c>
      <c r="B228" s="161">
        <v>612</v>
      </c>
      <c r="C228" s="24">
        <v>635</v>
      </c>
      <c r="D228" s="24">
        <v>609</v>
      </c>
      <c r="E228" s="22" t="s">
        <v>1011</v>
      </c>
      <c r="F228" s="16"/>
      <c r="G228" s="22" t="s">
        <v>1181</v>
      </c>
      <c r="H228" s="17"/>
      <c r="I228" s="35">
        <v>60000000</v>
      </c>
      <c r="J228" s="35">
        <v>24000000</v>
      </c>
      <c r="K228" s="35">
        <f t="shared" si="1"/>
        <v>36000000</v>
      </c>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row>
    <row r="229" spans="1:209" ht="15">
      <c r="A229" s="37">
        <v>43126</v>
      </c>
      <c r="B229" s="161">
        <v>606</v>
      </c>
      <c r="C229" s="24">
        <v>624</v>
      </c>
      <c r="D229" s="24">
        <v>612</v>
      </c>
      <c r="E229" s="22" t="s">
        <v>1012</v>
      </c>
      <c r="F229" s="16"/>
      <c r="G229" s="22" t="s">
        <v>1182</v>
      </c>
      <c r="H229" s="17"/>
      <c r="I229" s="35">
        <v>20000000</v>
      </c>
      <c r="J229" s="35">
        <v>9999999</v>
      </c>
      <c r="K229" s="35">
        <f t="shared" si="1"/>
        <v>10000001</v>
      </c>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row>
    <row r="230" spans="1:209" ht="15">
      <c r="A230" s="37">
        <v>43126</v>
      </c>
      <c r="B230" s="161">
        <v>593</v>
      </c>
      <c r="C230" s="24">
        <v>612</v>
      </c>
      <c r="D230" s="24">
        <v>614</v>
      </c>
      <c r="E230" s="22" t="s">
        <v>567</v>
      </c>
      <c r="F230" s="16"/>
      <c r="G230" s="22" t="s">
        <v>1183</v>
      </c>
      <c r="H230" s="17"/>
      <c r="I230" s="35">
        <v>16800000</v>
      </c>
      <c r="J230" s="35">
        <v>6020000</v>
      </c>
      <c r="K230" s="35">
        <f t="shared" si="1"/>
        <v>10780000</v>
      </c>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row>
    <row r="231" spans="1:209" ht="15">
      <c r="A231" s="37">
        <v>43126</v>
      </c>
      <c r="B231" s="161">
        <v>597</v>
      </c>
      <c r="C231" s="24">
        <v>623</v>
      </c>
      <c r="D231" s="24">
        <v>615</v>
      </c>
      <c r="E231" s="22" t="s">
        <v>1012</v>
      </c>
      <c r="F231" s="16"/>
      <c r="G231" s="22" t="s">
        <v>1184</v>
      </c>
      <c r="H231" s="17"/>
      <c r="I231" s="35">
        <v>20000000</v>
      </c>
      <c r="J231" s="35">
        <v>9999999</v>
      </c>
      <c r="K231" s="35">
        <f t="shared" si="1"/>
        <v>10000001</v>
      </c>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row>
    <row r="232" spans="1:209" ht="15">
      <c r="A232" s="37">
        <v>43126</v>
      </c>
      <c r="B232" s="161">
        <v>615</v>
      </c>
      <c r="C232" s="24">
        <v>631</v>
      </c>
      <c r="D232" s="24">
        <v>617</v>
      </c>
      <c r="E232" s="22" t="s">
        <v>973</v>
      </c>
      <c r="F232" s="16"/>
      <c r="G232" s="22" t="s">
        <v>1185</v>
      </c>
      <c r="H232" s="17"/>
      <c r="I232" s="35">
        <v>40632000</v>
      </c>
      <c r="J232" s="35">
        <v>15406300</v>
      </c>
      <c r="K232" s="35">
        <f t="shared" si="1"/>
        <v>25225700</v>
      </c>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row>
    <row r="233" spans="1:209" ht="15">
      <c r="A233" s="37">
        <v>43126</v>
      </c>
      <c r="B233" s="161">
        <v>600</v>
      </c>
      <c r="C233" s="24">
        <v>636</v>
      </c>
      <c r="D233" s="24">
        <v>618</v>
      </c>
      <c r="E233" s="22" t="s">
        <v>570</v>
      </c>
      <c r="F233" s="16"/>
      <c r="G233" s="22" t="s">
        <v>1186</v>
      </c>
      <c r="H233" s="17"/>
      <c r="I233" s="35">
        <v>25275000</v>
      </c>
      <c r="J233" s="35">
        <v>15502000</v>
      </c>
      <c r="K233" s="35">
        <f t="shared" si="1"/>
        <v>9773000</v>
      </c>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row>
    <row r="234" spans="1:209" ht="15">
      <c r="A234" s="37">
        <v>43126</v>
      </c>
      <c r="B234" s="161">
        <v>541</v>
      </c>
      <c r="C234" s="24">
        <v>576</v>
      </c>
      <c r="D234" s="24">
        <v>619</v>
      </c>
      <c r="E234" s="22" t="s">
        <v>1004</v>
      </c>
      <c r="F234" s="16"/>
      <c r="G234" s="22" t="s">
        <v>1187</v>
      </c>
      <c r="H234" s="17"/>
      <c r="I234" s="35">
        <v>36000000</v>
      </c>
      <c r="J234" s="35">
        <v>13800000</v>
      </c>
      <c r="K234" s="35">
        <f t="shared" si="1"/>
        <v>22200000</v>
      </c>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row>
    <row r="235" spans="1:209" ht="15">
      <c r="A235" s="37">
        <v>43126</v>
      </c>
      <c r="B235" s="161">
        <v>589</v>
      </c>
      <c r="C235" s="24">
        <v>640</v>
      </c>
      <c r="D235" s="24">
        <v>624</v>
      </c>
      <c r="E235" s="22" t="s">
        <v>1013</v>
      </c>
      <c r="F235" s="16"/>
      <c r="G235" s="22" t="s">
        <v>1188</v>
      </c>
      <c r="H235" s="17"/>
      <c r="I235" s="35">
        <v>10500000</v>
      </c>
      <c r="J235" s="35">
        <v>6370000</v>
      </c>
      <c r="K235" s="35">
        <f t="shared" si="1"/>
        <v>4130000</v>
      </c>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row>
    <row r="236" spans="1:209" ht="15">
      <c r="A236" s="37">
        <v>43126</v>
      </c>
      <c r="B236" s="161">
        <v>610</v>
      </c>
      <c r="C236" s="24">
        <v>648</v>
      </c>
      <c r="D236" s="24">
        <v>627</v>
      </c>
      <c r="E236" s="22" t="s">
        <v>1014</v>
      </c>
      <c r="F236" s="16"/>
      <c r="G236" s="22" t="s">
        <v>1189</v>
      </c>
      <c r="H236" s="17"/>
      <c r="I236" s="35">
        <v>37800000</v>
      </c>
      <c r="J236" s="35">
        <v>14175000</v>
      </c>
      <c r="K236" s="35">
        <f t="shared" si="1"/>
        <v>23625000</v>
      </c>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row>
    <row r="237" spans="1:209" ht="15">
      <c r="A237" s="37">
        <v>43126</v>
      </c>
      <c r="B237" s="161">
        <v>620</v>
      </c>
      <c r="C237" s="24">
        <v>641</v>
      </c>
      <c r="D237" s="24">
        <v>630</v>
      </c>
      <c r="E237" s="22" t="s">
        <v>1015</v>
      </c>
      <c r="F237" s="16"/>
      <c r="G237" s="22" t="s">
        <v>1190</v>
      </c>
      <c r="H237" s="17"/>
      <c r="I237" s="35">
        <v>17600000</v>
      </c>
      <c r="J237" s="35">
        <v>6746667</v>
      </c>
      <c r="K237" s="35">
        <f t="shared" si="1"/>
        <v>10853333</v>
      </c>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row>
    <row r="238" spans="1:209" ht="15">
      <c r="A238" s="37">
        <v>43126</v>
      </c>
      <c r="B238" s="161">
        <v>542</v>
      </c>
      <c r="C238" s="24">
        <v>577</v>
      </c>
      <c r="D238" s="24">
        <v>632</v>
      </c>
      <c r="E238" s="22" t="s">
        <v>1004</v>
      </c>
      <c r="F238" s="16"/>
      <c r="G238" s="22" t="s">
        <v>1191</v>
      </c>
      <c r="H238" s="17"/>
      <c r="I238" s="35">
        <v>36000000</v>
      </c>
      <c r="J238" s="35">
        <v>13650000</v>
      </c>
      <c r="K238" s="35">
        <f t="shared" si="1"/>
        <v>22350000</v>
      </c>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row>
    <row r="239" spans="1:209" ht="15">
      <c r="A239" s="37">
        <v>43126</v>
      </c>
      <c r="B239" s="161">
        <v>632</v>
      </c>
      <c r="C239" s="24">
        <v>649</v>
      </c>
      <c r="D239" s="24">
        <v>633</v>
      </c>
      <c r="E239" s="22" t="s">
        <v>964</v>
      </c>
      <c r="F239" s="16"/>
      <c r="G239" s="22" t="s">
        <v>1192</v>
      </c>
      <c r="H239" s="17"/>
      <c r="I239" s="35">
        <v>39992000</v>
      </c>
      <c r="J239" s="35">
        <v>15163633</v>
      </c>
      <c r="K239" s="35">
        <f t="shared" si="1"/>
        <v>24828367</v>
      </c>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row>
    <row r="240" spans="1:209" ht="15">
      <c r="A240" s="37">
        <v>43126</v>
      </c>
      <c r="B240" s="161">
        <v>637</v>
      </c>
      <c r="C240" s="24">
        <v>617</v>
      </c>
      <c r="D240" s="24">
        <v>634</v>
      </c>
      <c r="E240" s="22" t="s">
        <v>610</v>
      </c>
      <c r="F240" s="16"/>
      <c r="G240" s="22" t="s">
        <v>1193</v>
      </c>
      <c r="H240" s="17"/>
      <c r="I240" s="35">
        <v>14992000</v>
      </c>
      <c r="J240" s="35">
        <v>5622000</v>
      </c>
      <c r="K240" s="35">
        <f t="shared" si="1"/>
        <v>9370000</v>
      </c>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row>
    <row r="241" spans="1:209" ht="15">
      <c r="A241" s="37">
        <v>43126</v>
      </c>
      <c r="B241" s="161">
        <v>618</v>
      </c>
      <c r="C241" s="24">
        <v>650</v>
      </c>
      <c r="D241" s="24">
        <v>635</v>
      </c>
      <c r="E241" s="22" t="s">
        <v>959</v>
      </c>
      <c r="F241" s="16"/>
      <c r="G241" s="22" t="s">
        <v>1194</v>
      </c>
      <c r="H241" s="17"/>
      <c r="I241" s="35">
        <v>56000000</v>
      </c>
      <c r="J241" s="35">
        <v>7000000</v>
      </c>
      <c r="K241" s="35">
        <f t="shared" si="1"/>
        <v>49000000</v>
      </c>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row>
    <row r="242" spans="1:209" ht="15">
      <c r="A242" s="37">
        <v>43126</v>
      </c>
      <c r="B242" s="161">
        <v>617</v>
      </c>
      <c r="C242" s="24">
        <v>613</v>
      </c>
      <c r="D242" s="24">
        <v>640</v>
      </c>
      <c r="E242" s="22" t="s">
        <v>569</v>
      </c>
      <c r="F242" s="16"/>
      <c r="G242" s="22" t="s">
        <v>1195</v>
      </c>
      <c r="H242" s="17"/>
      <c r="I242" s="35">
        <v>39992000</v>
      </c>
      <c r="J242" s="35">
        <v>15163633</v>
      </c>
      <c r="K242" s="35">
        <f t="shared" si="1"/>
        <v>24828367</v>
      </c>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row>
    <row r="243" spans="1:209" ht="15">
      <c r="A243" s="37">
        <v>43126</v>
      </c>
      <c r="B243" s="161">
        <v>599</v>
      </c>
      <c r="C243" s="24">
        <v>630</v>
      </c>
      <c r="D243" s="24">
        <v>641</v>
      </c>
      <c r="E243" s="22" t="s">
        <v>1016</v>
      </c>
      <c r="F243" s="16"/>
      <c r="G243" s="22" t="s">
        <v>1196</v>
      </c>
      <c r="H243" s="17"/>
      <c r="I243" s="35">
        <v>37600000</v>
      </c>
      <c r="J243" s="35">
        <v>14413333</v>
      </c>
      <c r="K243" s="35">
        <f t="shared" si="1"/>
        <v>23186667</v>
      </c>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row>
    <row r="244" spans="1:209" ht="15">
      <c r="A244" s="37">
        <v>43126</v>
      </c>
      <c r="B244" s="161">
        <v>537</v>
      </c>
      <c r="C244" s="24">
        <v>572</v>
      </c>
      <c r="D244" s="24">
        <v>642</v>
      </c>
      <c r="E244" s="22" t="s">
        <v>1004</v>
      </c>
      <c r="F244" s="16"/>
      <c r="G244" s="22" t="s">
        <v>1197</v>
      </c>
      <c r="H244" s="17"/>
      <c r="I244" s="35">
        <v>36000000</v>
      </c>
      <c r="J244" s="35">
        <v>13650000</v>
      </c>
      <c r="K244" s="35">
        <f aca="true" t="shared" si="2" ref="K244:K273">+I244-J244</f>
        <v>22350000</v>
      </c>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row>
    <row r="245" spans="1:209" ht="15">
      <c r="A245" s="37">
        <v>43126</v>
      </c>
      <c r="B245" s="161">
        <v>543</v>
      </c>
      <c r="C245" s="24">
        <v>578</v>
      </c>
      <c r="D245" s="24">
        <v>644</v>
      </c>
      <c r="E245" s="22" t="s">
        <v>1004</v>
      </c>
      <c r="F245" s="16"/>
      <c r="G245" s="22" t="s">
        <v>1198</v>
      </c>
      <c r="H245" s="17"/>
      <c r="I245" s="35">
        <v>36000000</v>
      </c>
      <c r="J245" s="35">
        <v>13800000</v>
      </c>
      <c r="K245" s="35">
        <f t="shared" si="2"/>
        <v>22200000</v>
      </c>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row>
    <row r="246" spans="1:209" ht="15">
      <c r="A246" s="37">
        <v>43126</v>
      </c>
      <c r="B246" s="161">
        <v>636</v>
      </c>
      <c r="C246" s="24">
        <v>656</v>
      </c>
      <c r="D246" s="24">
        <v>646</v>
      </c>
      <c r="E246" s="22" t="s">
        <v>959</v>
      </c>
      <c r="F246" s="16"/>
      <c r="G246" s="22" t="s">
        <v>1199</v>
      </c>
      <c r="H246" s="17"/>
      <c r="I246" s="35">
        <v>52000000</v>
      </c>
      <c r="J246" s="35">
        <v>18416667</v>
      </c>
      <c r="K246" s="35">
        <f t="shared" si="2"/>
        <v>33583333</v>
      </c>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row>
    <row r="247" spans="1:209" ht="15">
      <c r="A247" s="37">
        <v>43126</v>
      </c>
      <c r="B247" s="161">
        <v>641</v>
      </c>
      <c r="C247" s="24">
        <v>651</v>
      </c>
      <c r="D247" s="24">
        <v>648</v>
      </c>
      <c r="E247" s="22" t="s">
        <v>960</v>
      </c>
      <c r="F247" s="16"/>
      <c r="G247" s="22" t="s">
        <v>1200</v>
      </c>
      <c r="H247" s="17"/>
      <c r="I247" s="35">
        <v>30000000</v>
      </c>
      <c r="J247" s="35">
        <v>18200000</v>
      </c>
      <c r="K247" s="35">
        <f t="shared" si="2"/>
        <v>11800000</v>
      </c>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row>
    <row r="248" spans="1:209" ht="15">
      <c r="A248" s="37">
        <v>43126</v>
      </c>
      <c r="B248" s="161">
        <v>643</v>
      </c>
      <c r="C248" s="24">
        <v>689</v>
      </c>
      <c r="D248" s="24">
        <v>651</v>
      </c>
      <c r="E248" s="22" t="s">
        <v>594</v>
      </c>
      <c r="F248" s="16"/>
      <c r="G248" s="22" t="s">
        <v>1201</v>
      </c>
      <c r="H248" s="17"/>
      <c r="I248" s="35">
        <v>14992000</v>
      </c>
      <c r="J248" s="35">
        <v>5309667</v>
      </c>
      <c r="K248" s="35">
        <f t="shared" si="2"/>
        <v>9682333</v>
      </c>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row>
    <row r="249" spans="1:209" ht="15">
      <c r="A249" s="37">
        <v>43126</v>
      </c>
      <c r="B249" s="161">
        <v>598</v>
      </c>
      <c r="C249" s="24">
        <v>620</v>
      </c>
      <c r="D249" s="24">
        <v>660</v>
      </c>
      <c r="E249" s="22" t="s">
        <v>610</v>
      </c>
      <c r="F249" s="16"/>
      <c r="G249" s="22" t="s">
        <v>1202</v>
      </c>
      <c r="H249" s="17"/>
      <c r="I249" s="35">
        <v>14992000</v>
      </c>
      <c r="J249" s="35">
        <v>5684467</v>
      </c>
      <c r="K249" s="35">
        <f t="shared" si="2"/>
        <v>9307533</v>
      </c>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row>
    <row r="250" spans="1:209" ht="15">
      <c r="A250" s="37">
        <v>43126</v>
      </c>
      <c r="B250" s="161">
        <v>657</v>
      </c>
      <c r="C250" s="24">
        <v>688</v>
      </c>
      <c r="D250" s="24">
        <v>664</v>
      </c>
      <c r="E250" s="22" t="s">
        <v>597</v>
      </c>
      <c r="F250" s="16"/>
      <c r="G250" s="22" t="s">
        <v>1203</v>
      </c>
      <c r="H250" s="17"/>
      <c r="I250" s="35">
        <v>22500000</v>
      </c>
      <c r="J250" s="35">
        <v>9000000</v>
      </c>
      <c r="K250" s="35">
        <f t="shared" si="2"/>
        <v>13500000</v>
      </c>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row>
    <row r="251" spans="1:209" ht="15">
      <c r="A251" s="37">
        <v>43126</v>
      </c>
      <c r="B251" s="161">
        <v>655</v>
      </c>
      <c r="C251" s="24">
        <v>690</v>
      </c>
      <c r="D251" s="24">
        <v>665</v>
      </c>
      <c r="E251" s="22" t="s">
        <v>1017</v>
      </c>
      <c r="F251" s="16"/>
      <c r="G251" s="22" t="s">
        <v>1204</v>
      </c>
      <c r="H251" s="17"/>
      <c r="I251" s="35">
        <v>17600000</v>
      </c>
      <c r="J251" s="35">
        <v>6600000</v>
      </c>
      <c r="K251" s="35">
        <f t="shared" si="2"/>
        <v>11000000</v>
      </c>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row>
    <row r="252" spans="1:209" ht="15">
      <c r="A252" s="37">
        <v>43126</v>
      </c>
      <c r="B252" s="161">
        <v>608</v>
      </c>
      <c r="C252" s="24">
        <v>638</v>
      </c>
      <c r="D252" s="24">
        <v>667</v>
      </c>
      <c r="E252" s="22" t="s">
        <v>1018</v>
      </c>
      <c r="F252" s="16"/>
      <c r="G252" s="22" t="s">
        <v>1205</v>
      </c>
      <c r="H252" s="17"/>
      <c r="I252" s="35">
        <v>39999600</v>
      </c>
      <c r="J252" s="35">
        <v>14833185</v>
      </c>
      <c r="K252" s="35">
        <f t="shared" si="2"/>
        <v>25166415</v>
      </c>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row>
    <row r="253" spans="1:209" ht="15">
      <c r="A253" s="37">
        <v>43126</v>
      </c>
      <c r="B253" s="161">
        <v>650</v>
      </c>
      <c r="C253" s="24">
        <v>680</v>
      </c>
      <c r="D253" s="24">
        <v>668</v>
      </c>
      <c r="E253" s="22" t="s">
        <v>1019</v>
      </c>
      <c r="F253" s="16"/>
      <c r="G253" s="22" t="s">
        <v>1206</v>
      </c>
      <c r="H253" s="17"/>
      <c r="I253" s="35">
        <v>168000000</v>
      </c>
      <c r="J253" s="35">
        <v>42000000</v>
      </c>
      <c r="K253" s="35">
        <f t="shared" si="2"/>
        <v>126000000</v>
      </c>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row>
    <row r="254" spans="1:209" ht="15">
      <c r="A254" s="37">
        <v>43126</v>
      </c>
      <c r="B254" s="161">
        <v>651</v>
      </c>
      <c r="C254" s="24">
        <v>661</v>
      </c>
      <c r="D254" s="24">
        <v>669</v>
      </c>
      <c r="E254" s="22" t="s">
        <v>584</v>
      </c>
      <c r="F254" s="16"/>
      <c r="G254" s="22" t="s">
        <v>1207</v>
      </c>
      <c r="H254" s="17"/>
      <c r="I254" s="35">
        <v>36000000</v>
      </c>
      <c r="J254" s="35">
        <v>13650000</v>
      </c>
      <c r="K254" s="35">
        <f t="shared" si="2"/>
        <v>22350000</v>
      </c>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row>
    <row r="255" spans="1:209" ht="15">
      <c r="A255" s="37">
        <v>43126</v>
      </c>
      <c r="B255" s="161">
        <v>658</v>
      </c>
      <c r="C255" s="24">
        <v>691</v>
      </c>
      <c r="D255" s="24">
        <v>670</v>
      </c>
      <c r="E255" s="22" t="s">
        <v>1020</v>
      </c>
      <c r="F255" s="16"/>
      <c r="G255" s="22" t="s">
        <v>1208</v>
      </c>
      <c r="H255" s="17"/>
      <c r="I255" s="35">
        <v>56000000</v>
      </c>
      <c r="J255" s="35">
        <v>21233333</v>
      </c>
      <c r="K255" s="35">
        <f t="shared" si="2"/>
        <v>34766667</v>
      </c>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row>
    <row r="256" spans="1:209" ht="15">
      <c r="A256" s="37">
        <v>43126</v>
      </c>
      <c r="B256" s="161">
        <v>656</v>
      </c>
      <c r="C256" s="24">
        <v>658</v>
      </c>
      <c r="D256" s="24">
        <v>671</v>
      </c>
      <c r="E256" s="22" t="s">
        <v>987</v>
      </c>
      <c r="F256" s="16"/>
      <c r="G256" s="22" t="s">
        <v>1209</v>
      </c>
      <c r="H256" s="17"/>
      <c r="I256" s="35">
        <v>23625000</v>
      </c>
      <c r="J256" s="35">
        <v>14490000</v>
      </c>
      <c r="K256" s="35">
        <f t="shared" si="2"/>
        <v>9135000</v>
      </c>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row>
    <row r="257" spans="1:209" ht="15">
      <c r="A257" s="37">
        <v>43126</v>
      </c>
      <c r="B257" s="161">
        <v>639</v>
      </c>
      <c r="C257" s="24">
        <v>663</v>
      </c>
      <c r="D257" s="24">
        <v>673</v>
      </c>
      <c r="E257" s="22" t="s">
        <v>988</v>
      </c>
      <c r="F257" s="16"/>
      <c r="G257" s="22" t="s">
        <v>1210</v>
      </c>
      <c r="H257" s="17"/>
      <c r="I257" s="35">
        <v>39992000</v>
      </c>
      <c r="J257" s="35">
        <v>15163633</v>
      </c>
      <c r="K257" s="35">
        <f t="shared" si="2"/>
        <v>24828367</v>
      </c>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row>
    <row r="258" spans="1:209" ht="15">
      <c r="A258" s="37">
        <v>43126</v>
      </c>
      <c r="B258" s="161">
        <v>661</v>
      </c>
      <c r="C258" s="24">
        <v>700</v>
      </c>
      <c r="D258" s="24">
        <v>677</v>
      </c>
      <c r="E258" s="22" t="s">
        <v>1020</v>
      </c>
      <c r="F258" s="16"/>
      <c r="G258" s="22" t="s">
        <v>1211</v>
      </c>
      <c r="H258" s="17"/>
      <c r="I258" s="35">
        <v>19535000</v>
      </c>
      <c r="J258" s="35">
        <v>11851233</v>
      </c>
      <c r="K258" s="35">
        <f t="shared" si="2"/>
        <v>7683767</v>
      </c>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row>
    <row r="259" spans="1:209" ht="15">
      <c r="A259" s="37">
        <v>43126</v>
      </c>
      <c r="B259" s="161">
        <v>653</v>
      </c>
      <c r="C259" s="24">
        <v>660</v>
      </c>
      <c r="D259" s="24">
        <v>678</v>
      </c>
      <c r="E259" s="22" t="s">
        <v>584</v>
      </c>
      <c r="F259" s="16"/>
      <c r="G259" s="22" t="s">
        <v>1212</v>
      </c>
      <c r="H259" s="17"/>
      <c r="I259" s="35">
        <v>36000000</v>
      </c>
      <c r="J259" s="35">
        <v>13500000</v>
      </c>
      <c r="K259" s="35">
        <f t="shared" si="2"/>
        <v>22500000</v>
      </c>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row>
    <row r="260" spans="1:209" ht="15">
      <c r="A260" s="37">
        <v>43144</v>
      </c>
      <c r="B260" s="161" t="s">
        <v>1275</v>
      </c>
      <c r="C260" s="24">
        <v>717</v>
      </c>
      <c r="D260" s="24">
        <v>692</v>
      </c>
      <c r="E260" s="22" t="s">
        <v>1276</v>
      </c>
      <c r="F260" s="16"/>
      <c r="G260" s="22" t="s">
        <v>1082</v>
      </c>
      <c r="H260" s="17"/>
      <c r="I260" s="35">
        <v>43974539</v>
      </c>
      <c r="J260" s="35">
        <v>43974539</v>
      </c>
      <c r="K260" s="35">
        <f t="shared" si="2"/>
        <v>0</v>
      </c>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row>
    <row r="261" spans="1:209" ht="15">
      <c r="A261" s="37">
        <v>43146</v>
      </c>
      <c r="B261" s="161" t="s">
        <v>1283</v>
      </c>
      <c r="C261" s="24">
        <v>705</v>
      </c>
      <c r="D261" s="24">
        <v>697</v>
      </c>
      <c r="E261" s="22" t="s">
        <v>1274</v>
      </c>
      <c r="F261" s="16"/>
      <c r="G261" s="22" t="s">
        <v>1284</v>
      </c>
      <c r="H261" s="17"/>
      <c r="I261" s="35">
        <v>1167790103</v>
      </c>
      <c r="J261" s="35">
        <v>1167790103</v>
      </c>
      <c r="K261" s="35">
        <f t="shared" si="2"/>
        <v>0</v>
      </c>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row>
    <row r="262" spans="1:209" ht="15">
      <c r="A262" s="37">
        <v>43147</v>
      </c>
      <c r="B262" s="161" t="s">
        <v>1278</v>
      </c>
      <c r="C262" s="24">
        <v>723</v>
      </c>
      <c r="D262" s="24">
        <v>716</v>
      </c>
      <c r="E262" s="22" t="s">
        <v>1279</v>
      </c>
      <c r="F262" s="16"/>
      <c r="G262" s="22" t="s">
        <v>1082</v>
      </c>
      <c r="H262" s="17"/>
      <c r="I262" s="35">
        <v>139162287</v>
      </c>
      <c r="J262" s="35">
        <v>139162287</v>
      </c>
      <c r="K262" s="35">
        <f t="shared" si="2"/>
        <v>0</v>
      </c>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row>
    <row r="263" spans="1:209" ht="15">
      <c r="A263" s="37">
        <v>43147</v>
      </c>
      <c r="B263" s="161" t="s">
        <v>1280</v>
      </c>
      <c r="C263" s="24">
        <v>722</v>
      </c>
      <c r="D263" s="24">
        <v>717</v>
      </c>
      <c r="E263" s="22" t="s">
        <v>1281</v>
      </c>
      <c r="F263" s="16"/>
      <c r="G263" s="22" t="s">
        <v>1082</v>
      </c>
      <c r="H263" s="17"/>
      <c r="I263" s="35">
        <v>214108</v>
      </c>
      <c r="J263" s="35">
        <v>214108</v>
      </c>
      <c r="K263" s="35">
        <f t="shared" si="2"/>
        <v>0</v>
      </c>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row>
    <row r="264" spans="1:209" ht="15">
      <c r="A264" s="37">
        <v>43166</v>
      </c>
      <c r="B264" s="10" t="s">
        <v>1298</v>
      </c>
      <c r="C264" s="24">
        <v>737</v>
      </c>
      <c r="D264" s="24">
        <v>749</v>
      </c>
      <c r="E264" s="22" t="s">
        <v>1299</v>
      </c>
      <c r="F264" s="16"/>
      <c r="G264" s="22" t="s">
        <v>1082</v>
      </c>
      <c r="H264" s="17"/>
      <c r="I264" s="35">
        <v>48811263</v>
      </c>
      <c r="J264" s="35">
        <v>48811263</v>
      </c>
      <c r="K264" s="35">
        <f t="shared" si="2"/>
        <v>0</v>
      </c>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row>
    <row r="265" spans="1:209" ht="15">
      <c r="A265" s="37">
        <v>43174</v>
      </c>
      <c r="B265" s="10" t="s">
        <v>1311</v>
      </c>
      <c r="C265" s="24">
        <v>748</v>
      </c>
      <c r="D265" s="24">
        <v>757</v>
      </c>
      <c r="E265" s="22" t="s">
        <v>1312</v>
      </c>
      <c r="F265" s="16"/>
      <c r="G265" s="22" t="s">
        <v>1082</v>
      </c>
      <c r="H265" s="17"/>
      <c r="I265" s="35">
        <v>134748652</v>
      </c>
      <c r="J265" s="35">
        <v>134748652</v>
      </c>
      <c r="K265" s="35">
        <f t="shared" si="2"/>
        <v>0</v>
      </c>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row>
    <row r="266" spans="1:209" ht="15">
      <c r="A266" s="37">
        <v>43186</v>
      </c>
      <c r="B266" s="10" t="s">
        <v>1315</v>
      </c>
      <c r="C266" s="24">
        <v>754</v>
      </c>
      <c r="D266" s="24">
        <v>773</v>
      </c>
      <c r="E266" s="22" t="s">
        <v>1313</v>
      </c>
      <c r="F266" s="16"/>
      <c r="G266" s="22" t="s">
        <v>1313</v>
      </c>
      <c r="H266" s="17"/>
      <c r="I266" s="35">
        <v>11160000</v>
      </c>
      <c r="J266" s="35">
        <v>0</v>
      </c>
      <c r="K266" s="35">
        <f t="shared" si="2"/>
        <v>11160000</v>
      </c>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row>
    <row r="267" spans="1:209" ht="15">
      <c r="A267" s="37">
        <v>43201</v>
      </c>
      <c r="B267" s="10" t="s">
        <v>1327</v>
      </c>
      <c r="C267" s="24">
        <v>763</v>
      </c>
      <c r="D267" s="24">
        <v>786</v>
      </c>
      <c r="E267" s="22" t="s">
        <v>1328</v>
      </c>
      <c r="F267" s="16"/>
      <c r="G267" s="22" t="s">
        <v>1082</v>
      </c>
      <c r="H267" s="17"/>
      <c r="I267" s="35">
        <v>48254786</v>
      </c>
      <c r="J267" s="35">
        <v>48254786</v>
      </c>
      <c r="K267" s="35">
        <f t="shared" si="2"/>
        <v>0</v>
      </c>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row>
    <row r="268" spans="1:209" ht="15">
      <c r="A268" s="37">
        <v>43207</v>
      </c>
      <c r="B268" s="10" t="s">
        <v>1332</v>
      </c>
      <c r="C268" s="24">
        <v>767</v>
      </c>
      <c r="D268" s="24">
        <v>795</v>
      </c>
      <c r="E268" s="22" t="s">
        <v>1333</v>
      </c>
      <c r="F268" s="16"/>
      <c r="G268" s="22" t="s">
        <v>1082</v>
      </c>
      <c r="H268" s="17"/>
      <c r="I268" s="35">
        <v>145927333</v>
      </c>
      <c r="J268" s="35">
        <v>145927333</v>
      </c>
      <c r="K268" s="35">
        <f t="shared" si="2"/>
        <v>0</v>
      </c>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row>
    <row r="269" spans="1:209" ht="15">
      <c r="A269" s="37">
        <v>43210</v>
      </c>
      <c r="B269" s="10" t="s">
        <v>1334</v>
      </c>
      <c r="C269" s="24">
        <v>769</v>
      </c>
      <c r="D269" s="24">
        <v>802</v>
      </c>
      <c r="E269" s="22" t="s">
        <v>1335</v>
      </c>
      <c r="F269" s="16"/>
      <c r="G269" s="22" t="s">
        <v>1336</v>
      </c>
      <c r="H269" s="17"/>
      <c r="I269" s="35">
        <v>8000000</v>
      </c>
      <c r="J269" s="35">
        <v>400001</v>
      </c>
      <c r="K269" s="35">
        <f t="shared" si="2"/>
        <v>7599999</v>
      </c>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row>
    <row r="270" spans="1:209" ht="15">
      <c r="A270" s="37">
        <v>43228</v>
      </c>
      <c r="B270" s="10" t="s">
        <v>1348</v>
      </c>
      <c r="C270" s="24">
        <v>775</v>
      </c>
      <c r="D270" s="24">
        <v>820</v>
      </c>
      <c r="E270" s="22" t="s">
        <v>1350</v>
      </c>
      <c r="F270" s="16"/>
      <c r="G270" s="22" t="s">
        <v>1352</v>
      </c>
      <c r="H270" s="17"/>
      <c r="I270" s="35">
        <v>101618000</v>
      </c>
      <c r="J270" s="35">
        <v>0</v>
      </c>
      <c r="K270" s="35">
        <f t="shared" si="2"/>
        <v>101618000</v>
      </c>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row>
    <row r="271" spans="1:209" ht="15">
      <c r="A271" s="37">
        <v>43229</v>
      </c>
      <c r="B271" s="10" t="s">
        <v>1349</v>
      </c>
      <c r="C271" s="24">
        <v>778</v>
      </c>
      <c r="D271" s="24">
        <v>822</v>
      </c>
      <c r="E271" s="22" t="s">
        <v>1351</v>
      </c>
      <c r="F271" s="16"/>
      <c r="G271" s="22" t="s">
        <v>1082</v>
      </c>
      <c r="H271" s="17"/>
      <c r="I271" s="35">
        <v>42655610</v>
      </c>
      <c r="J271" s="35">
        <v>42655610</v>
      </c>
      <c r="K271" s="35">
        <f t="shared" si="2"/>
        <v>0</v>
      </c>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row>
    <row r="272" spans="1:209" ht="15">
      <c r="A272" s="37">
        <v>43241</v>
      </c>
      <c r="B272" s="10" t="s">
        <v>1361</v>
      </c>
      <c r="C272" s="24">
        <v>785</v>
      </c>
      <c r="D272" s="24">
        <v>835</v>
      </c>
      <c r="E272" s="22" t="s">
        <v>1362</v>
      </c>
      <c r="F272" s="16"/>
      <c r="G272" s="22" t="s">
        <v>1082</v>
      </c>
      <c r="H272" s="17"/>
      <c r="I272" s="35">
        <v>132683853</v>
      </c>
      <c r="J272" s="35">
        <v>132683853</v>
      </c>
      <c r="K272" s="35">
        <f t="shared" si="2"/>
        <v>0</v>
      </c>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row>
    <row r="273" spans="1:209" ht="15">
      <c r="A273" s="37">
        <v>43249</v>
      </c>
      <c r="B273" s="10" t="s">
        <v>1373</v>
      </c>
      <c r="C273" s="24">
        <v>791</v>
      </c>
      <c r="D273" s="24">
        <v>842</v>
      </c>
      <c r="E273" s="22" t="s">
        <v>1368</v>
      </c>
      <c r="F273" s="16"/>
      <c r="G273" s="22" t="s">
        <v>1369</v>
      </c>
      <c r="H273" s="17"/>
      <c r="I273" s="35">
        <v>598714497</v>
      </c>
      <c r="J273" s="35">
        <v>0</v>
      </c>
      <c r="K273" s="35">
        <f t="shared" si="2"/>
        <v>598714497</v>
      </c>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row>
    <row r="274" spans="1:209" ht="15">
      <c r="A274" s="37"/>
      <c r="B274" s="10"/>
      <c r="C274" s="24"/>
      <c r="D274" s="24"/>
      <c r="E274" s="22"/>
      <c r="F274" s="16"/>
      <c r="G274" s="22"/>
      <c r="H274" s="17"/>
      <c r="I274" s="35"/>
      <c r="J274" s="35"/>
      <c r="K274" s="35"/>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row>
    <row r="275" spans="1:11" ht="12.75" customHeight="1">
      <c r="A275" s="15"/>
      <c r="B275" s="7"/>
      <c r="C275" s="7"/>
      <c r="D275" s="7"/>
      <c r="E275" s="22"/>
      <c r="F275" s="16"/>
      <c r="G275" s="10"/>
      <c r="H275" s="16"/>
      <c r="I275" s="43"/>
      <c r="J275" s="43"/>
      <c r="K275" s="43"/>
    </row>
    <row r="276" spans="1:11" ht="15">
      <c r="A276" s="25"/>
      <c r="B276" s="26"/>
      <c r="C276" s="26"/>
      <c r="D276" s="26"/>
      <c r="E276" s="26"/>
      <c r="F276" s="26"/>
      <c r="G276" s="181" t="s">
        <v>22</v>
      </c>
      <c r="H276" s="182"/>
      <c r="I276" s="44">
        <f>SUM(I22:I275)</f>
        <v>12559676421</v>
      </c>
      <c r="J276" s="44">
        <f>SUM(J22:J275)</f>
        <v>5583239045</v>
      </c>
      <c r="K276" s="44">
        <f>SUM(K22:K275)</f>
        <v>6976437376</v>
      </c>
    </row>
    <row r="277" spans="1:11" ht="12.75" customHeight="1">
      <c r="A277" s="25"/>
      <c r="B277" s="26"/>
      <c r="C277" s="26"/>
      <c r="D277" s="26"/>
      <c r="E277" s="26"/>
      <c r="F277" s="26"/>
      <c r="G277" s="26"/>
      <c r="H277" s="26"/>
      <c r="I277" s="30"/>
      <c r="J277" s="30"/>
      <c r="K277" s="31"/>
    </row>
    <row r="278" spans="1:11" ht="24.75" customHeight="1">
      <c r="A278" s="150" t="s">
        <v>29</v>
      </c>
      <c r="B278" s="151" t="s">
        <v>23</v>
      </c>
      <c r="C278" s="150" t="s">
        <v>9</v>
      </c>
      <c r="D278" s="152" t="s">
        <v>0</v>
      </c>
      <c r="E278" s="150" t="s">
        <v>18</v>
      </c>
      <c r="F278" s="150" t="s">
        <v>25</v>
      </c>
      <c r="G278" s="150" t="s">
        <v>19</v>
      </c>
      <c r="H278" s="150" t="s">
        <v>30</v>
      </c>
      <c r="I278" s="150" t="s">
        <v>15</v>
      </c>
      <c r="J278" s="150" t="s">
        <v>31</v>
      </c>
      <c r="K278" s="150" t="s">
        <v>6</v>
      </c>
    </row>
    <row r="279" spans="1:11" ht="24.75" customHeight="1">
      <c r="A279" s="153">
        <v>25000000000</v>
      </c>
      <c r="B279" s="153"/>
      <c r="C279" s="153">
        <v>0</v>
      </c>
      <c r="D279" s="154">
        <f>+A279+B279-C279</f>
        <v>25000000000</v>
      </c>
      <c r="E279" s="154">
        <f>+I276</f>
        <v>12559676421</v>
      </c>
      <c r="F279" s="155">
        <f>+E279/D279</f>
        <v>0.50238705684</v>
      </c>
      <c r="G279" s="154">
        <f>+I18</f>
        <v>2122381203</v>
      </c>
      <c r="H279" s="154">
        <f>+D279-E279-G279</f>
        <v>10317942376</v>
      </c>
      <c r="I279" s="154">
        <f>+J276</f>
        <v>5583239045</v>
      </c>
      <c r="J279" s="155">
        <f>+I279/D279</f>
        <v>0.2233295618</v>
      </c>
      <c r="K279" s="154">
        <f>+K276</f>
        <v>6976437376</v>
      </c>
    </row>
    <row r="280" spans="1:11" ht="15">
      <c r="A280" s="156">
        <v>1</v>
      </c>
      <c r="B280" s="156">
        <v>2</v>
      </c>
      <c r="C280" s="156">
        <v>3</v>
      </c>
      <c r="D280" s="156" t="s">
        <v>5</v>
      </c>
      <c r="E280" s="156">
        <v>5</v>
      </c>
      <c r="F280" s="156" t="s">
        <v>21</v>
      </c>
      <c r="G280" s="156">
        <v>7</v>
      </c>
      <c r="H280" s="156" t="s">
        <v>12</v>
      </c>
      <c r="I280" s="156">
        <v>9</v>
      </c>
      <c r="J280" s="156" t="s">
        <v>33</v>
      </c>
      <c r="K280" s="156" t="s">
        <v>34</v>
      </c>
    </row>
    <row r="282" ht="15">
      <c r="E282" s="113"/>
    </row>
  </sheetData>
  <sheetProtection/>
  <mergeCells count="15">
    <mergeCell ref="A6:A7"/>
    <mergeCell ref="B6:B7"/>
    <mergeCell ref="D6:D7"/>
    <mergeCell ref="E6:H6"/>
    <mergeCell ref="I6:I7"/>
    <mergeCell ref="J6:K7"/>
    <mergeCell ref="E7:H7"/>
    <mergeCell ref="G276:H276"/>
    <mergeCell ref="G18:H18"/>
    <mergeCell ref="A20:A21"/>
    <mergeCell ref="E20:H20"/>
    <mergeCell ref="I20:I21"/>
    <mergeCell ref="J20:J21"/>
    <mergeCell ref="E21:F21"/>
    <mergeCell ref="G21:H21"/>
  </mergeCells>
  <printOptions horizontalCentered="1" verticalCentered="1"/>
  <pageMargins left="0.1968503937007874" right="0.1968503937007874" top="0.1968503937007874" bottom="0.3937007874015748" header="0" footer="0"/>
  <pageSetup horizontalDpi="300" verticalDpi="300" orientation="landscape" scale="80" r:id="rId1"/>
  <headerFooter>
    <oddHeader>&amp;R&amp;D</oddHeader>
  </headerFooter>
</worksheet>
</file>

<file path=xl/worksheets/sheet5.xml><?xml version="1.0" encoding="utf-8"?>
<worksheet xmlns="http://schemas.openxmlformats.org/spreadsheetml/2006/main" xmlns:r="http://schemas.openxmlformats.org/officeDocument/2006/relationships">
  <dimension ref="A1:K69"/>
  <sheetViews>
    <sheetView zoomScalePageLayoutView="0" workbookViewId="0" topLeftCell="A49">
      <selection activeCell="L12" sqref="L12"/>
    </sheetView>
  </sheetViews>
  <sheetFormatPr defaultColWidth="11.421875" defaultRowHeight="12.75"/>
  <cols>
    <col min="1" max="4" width="14.7109375" style="3" customWidth="1"/>
    <col min="5" max="5" width="15.7109375" style="3" customWidth="1"/>
    <col min="6" max="6" width="14.7109375" style="3" customWidth="1"/>
    <col min="7" max="11" width="15.7109375" style="3" customWidth="1"/>
    <col min="12" max="16384" width="11.421875" style="3" customWidth="1"/>
  </cols>
  <sheetData>
    <row r="1" spans="1:11" ht="12.75" customHeight="1">
      <c r="A1" s="1" t="s">
        <v>32</v>
      </c>
      <c r="B1" s="1"/>
      <c r="C1" s="1"/>
      <c r="D1" s="1"/>
      <c r="E1" s="2"/>
      <c r="F1" s="1"/>
      <c r="G1" s="2"/>
      <c r="H1" s="2"/>
      <c r="I1" s="2"/>
      <c r="J1" s="2"/>
      <c r="K1" s="2"/>
    </row>
    <row r="2" spans="1:11" ht="12.75" customHeight="1">
      <c r="A2" s="2"/>
      <c r="B2" s="2"/>
      <c r="C2" s="2"/>
      <c r="D2" s="2"/>
      <c r="E2" s="2"/>
      <c r="F2" s="2"/>
      <c r="G2" s="2"/>
      <c r="H2" s="2"/>
      <c r="I2" s="2"/>
      <c r="J2" s="2"/>
      <c r="K2" s="4"/>
    </row>
    <row r="3" spans="1:11" ht="15" customHeight="1">
      <c r="A3" s="143">
        <v>1129</v>
      </c>
      <c r="B3" s="144" t="s">
        <v>51</v>
      </c>
      <c r="C3" s="145"/>
      <c r="D3" s="145"/>
      <c r="E3" s="146"/>
      <c r="F3" s="147"/>
      <c r="G3" s="147"/>
      <c r="H3" s="147"/>
      <c r="I3" s="147"/>
      <c r="J3" s="148"/>
      <c r="K3" s="148"/>
    </row>
    <row r="4" spans="1:11" ht="15" customHeight="1">
      <c r="A4" s="143" t="s">
        <v>50</v>
      </c>
      <c r="B4" s="144" t="s">
        <v>52</v>
      </c>
      <c r="C4" s="145"/>
      <c r="D4" s="145"/>
      <c r="E4" s="146"/>
      <c r="F4" s="147"/>
      <c r="G4" s="147"/>
      <c r="H4" s="147"/>
      <c r="I4" s="147"/>
      <c r="J4" s="148"/>
      <c r="K4" s="148" t="s">
        <v>1339</v>
      </c>
    </row>
    <row r="5" spans="1:11" ht="12.75" customHeight="1">
      <c r="A5" s="5"/>
      <c r="B5" s="5"/>
      <c r="C5" s="5"/>
      <c r="D5" s="5"/>
      <c r="E5" s="5"/>
      <c r="F5" s="5"/>
      <c r="G5" s="5"/>
      <c r="H5" s="5"/>
      <c r="I5" s="5"/>
      <c r="J5" s="5"/>
      <c r="K5" s="6"/>
    </row>
    <row r="6" spans="1:11" ht="15">
      <c r="A6" s="183" t="s">
        <v>7</v>
      </c>
      <c r="B6" s="188" t="s">
        <v>35</v>
      </c>
      <c r="C6" s="49"/>
      <c r="D6" s="183" t="s">
        <v>20</v>
      </c>
      <c r="E6" s="185" t="s">
        <v>19</v>
      </c>
      <c r="F6" s="186"/>
      <c r="G6" s="186"/>
      <c r="H6" s="187"/>
      <c r="I6" s="183" t="s">
        <v>10</v>
      </c>
      <c r="J6" s="190" t="s">
        <v>28</v>
      </c>
      <c r="K6" s="191"/>
    </row>
    <row r="7" spans="1:11" ht="15">
      <c r="A7" s="184"/>
      <c r="B7" s="189"/>
      <c r="C7" s="50"/>
      <c r="D7" s="184"/>
      <c r="E7" s="185" t="s">
        <v>4</v>
      </c>
      <c r="F7" s="186"/>
      <c r="G7" s="186"/>
      <c r="H7" s="187"/>
      <c r="I7" s="184"/>
      <c r="J7" s="192"/>
      <c r="K7" s="193"/>
    </row>
    <row r="8" spans="1:11" ht="15">
      <c r="A8" s="114"/>
      <c r="B8" s="115"/>
      <c r="C8" s="116"/>
      <c r="D8" s="117"/>
      <c r="E8" s="118"/>
      <c r="F8" s="119"/>
      <c r="G8" s="119"/>
      <c r="H8" s="120"/>
      <c r="I8" s="114"/>
      <c r="J8" s="117"/>
      <c r="K8" s="116"/>
    </row>
    <row r="9" spans="1:11" ht="15">
      <c r="A9" s="33">
        <v>43104</v>
      </c>
      <c r="B9" s="122" t="s">
        <v>600</v>
      </c>
      <c r="C9" s="116"/>
      <c r="D9" s="158">
        <v>96</v>
      </c>
      <c r="E9" s="22" t="s">
        <v>607</v>
      </c>
      <c r="F9" s="119"/>
      <c r="G9" s="119"/>
      <c r="H9" s="120"/>
      <c r="I9" s="159">
        <v>833166</v>
      </c>
      <c r="J9" s="122" t="s">
        <v>443</v>
      </c>
      <c r="K9" s="116"/>
    </row>
    <row r="10" spans="1:11" ht="15">
      <c r="A10" s="162">
        <v>43136</v>
      </c>
      <c r="B10" s="122" t="s">
        <v>600</v>
      </c>
      <c r="C10" s="116"/>
      <c r="D10" s="158">
        <v>710</v>
      </c>
      <c r="E10" s="22" t="s">
        <v>1277</v>
      </c>
      <c r="F10" s="119"/>
      <c r="G10" s="119"/>
      <c r="H10" s="120"/>
      <c r="I10" s="159">
        <f>148682253-96325740</f>
        <v>52356513</v>
      </c>
      <c r="J10" s="122" t="s">
        <v>443</v>
      </c>
      <c r="K10" s="116"/>
    </row>
    <row r="11" spans="1:11" ht="15">
      <c r="A11" s="162">
        <v>43250</v>
      </c>
      <c r="B11" s="122" t="s">
        <v>1366</v>
      </c>
      <c r="C11" s="116"/>
      <c r="D11" s="158">
        <v>794</v>
      </c>
      <c r="E11" s="22" t="s">
        <v>1367</v>
      </c>
      <c r="F11" s="119"/>
      <c r="G11" s="119"/>
      <c r="H11" s="120"/>
      <c r="I11" s="159">
        <v>44200002</v>
      </c>
      <c r="J11" s="122"/>
      <c r="K11" s="116"/>
    </row>
    <row r="12" spans="1:11" ht="12.75" customHeight="1">
      <c r="A12" s="15"/>
      <c r="B12" s="22"/>
      <c r="C12" s="23"/>
      <c r="D12" s="24"/>
      <c r="E12" s="10"/>
      <c r="F12" s="17"/>
      <c r="G12" s="17"/>
      <c r="H12" s="16"/>
      <c r="I12" s="35"/>
      <c r="J12" s="21"/>
      <c r="K12" s="19"/>
    </row>
    <row r="13" spans="1:11" ht="15">
      <c r="A13" s="25"/>
      <c r="B13" s="26"/>
      <c r="C13" s="26"/>
      <c r="D13" s="26"/>
      <c r="E13" s="26"/>
      <c r="F13" s="26"/>
      <c r="G13" s="181" t="s">
        <v>22</v>
      </c>
      <c r="H13" s="182"/>
      <c r="I13" s="27">
        <f>SUM(I9:I12)</f>
        <v>97389681</v>
      </c>
      <c r="J13" s="28"/>
      <c r="K13" s="29"/>
    </row>
    <row r="14" spans="1:11" ht="12.75" customHeight="1">
      <c r="A14" s="25"/>
      <c r="B14" s="26"/>
      <c r="C14" s="26"/>
      <c r="D14" s="26"/>
      <c r="E14" s="26"/>
      <c r="F14" s="26"/>
      <c r="G14" s="26"/>
      <c r="H14" s="26"/>
      <c r="I14" s="30"/>
      <c r="J14" s="30"/>
      <c r="K14" s="31"/>
    </row>
    <row r="15" spans="1:11" ht="15">
      <c r="A15" s="183" t="s">
        <v>7</v>
      </c>
      <c r="B15" s="45" t="s">
        <v>16</v>
      </c>
      <c r="C15" s="51" t="s">
        <v>26</v>
      </c>
      <c r="D15" s="32" t="s">
        <v>26</v>
      </c>
      <c r="E15" s="185" t="s">
        <v>18</v>
      </c>
      <c r="F15" s="186"/>
      <c r="G15" s="186"/>
      <c r="H15" s="187"/>
      <c r="I15" s="183" t="s">
        <v>10</v>
      </c>
      <c r="J15" s="183" t="s">
        <v>8</v>
      </c>
      <c r="K15" s="51" t="s">
        <v>1</v>
      </c>
    </row>
    <row r="16" spans="1:11" ht="15">
      <c r="A16" s="184"/>
      <c r="B16" s="52" t="s">
        <v>17</v>
      </c>
      <c r="C16" s="52" t="s">
        <v>14</v>
      </c>
      <c r="D16" s="52" t="s">
        <v>13</v>
      </c>
      <c r="E16" s="185" t="s">
        <v>4</v>
      </c>
      <c r="F16" s="187"/>
      <c r="G16" s="185" t="s">
        <v>11</v>
      </c>
      <c r="H16" s="187"/>
      <c r="I16" s="184"/>
      <c r="J16" s="184"/>
      <c r="K16" s="52" t="s">
        <v>2</v>
      </c>
    </row>
    <row r="17" spans="1:11" ht="15" customHeight="1">
      <c r="A17" s="33">
        <v>43102</v>
      </c>
      <c r="B17" s="7" t="s">
        <v>426</v>
      </c>
      <c r="C17" s="24">
        <v>3</v>
      </c>
      <c r="D17" s="24">
        <v>4</v>
      </c>
      <c r="E17" s="10" t="s">
        <v>603</v>
      </c>
      <c r="F17" s="16"/>
      <c r="G17" s="10" t="s">
        <v>429</v>
      </c>
      <c r="H17" s="16"/>
      <c r="I17" s="35">
        <v>113366667</v>
      </c>
      <c r="J17" s="35">
        <v>37683333</v>
      </c>
      <c r="K17" s="35">
        <f>+I17-J17</f>
        <v>75683334</v>
      </c>
    </row>
    <row r="18" spans="1:11" ht="15">
      <c r="A18" s="15">
        <v>43103</v>
      </c>
      <c r="B18" s="36" t="s">
        <v>427</v>
      </c>
      <c r="C18" s="34">
        <v>2</v>
      </c>
      <c r="D18" s="34">
        <v>17</v>
      </c>
      <c r="E18" s="10" t="s">
        <v>604</v>
      </c>
      <c r="F18" s="23"/>
      <c r="G18" s="47" t="s">
        <v>430</v>
      </c>
      <c r="H18" s="23"/>
      <c r="I18" s="35">
        <v>57996900</v>
      </c>
      <c r="J18" s="35">
        <v>18340900</v>
      </c>
      <c r="K18" s="35">
        <f aca="true" t="shared" si="0" ref="K18:K58">+I18-J18</f>
        <v>39656000</v>
      </c>
    </row>
    <row r="19" spans="1:11" ht="15">
      <c r="A19" s="15">
        <v>43104</v>
      </c>
      <c r="B19" s="36" t="s">
        <v>428</v>
      </c>
      <c r="C19" s="34">
        <v>75</v>
      </c>
      <c r="D19" s="34">
        <v>36</v>
      </c>
      <c r="E19" s="10" t="s">
        <v>605</v>
      </c>
      <c r="F19" s="23"/>
      <c r="G19" s="22" t="s">
        <v>431</v>
      </c>
      <c r="H19" s="23"/>
      <c r="I19" s="35">
        <v>33744000</v>
      </c>
      <c r="J19" s="35">
        <v>15747200</v>
      </c>
      <c r="K19" s="35">
        <f t="shared" si="0"/>
        <v>17996800</v>
      </c>
    </row>
    <row r="20" spans="1:11" ht="15">
      <c r="A20" s="15">
        <v>43105</v>
      </c>
      <c r="B20" s="160">
        <v>77</v>
      </c>
      <c r="C20" s="34">
        <v>119</v>
      </c>
      <c r="D20" s="34">
        <v>40</v>
      </c>
      <c r="E20" s="10" t="s">
        <v>1246</v>
      </c>
      <c r="F20" s="23"/>
      <c r="G20" s="22" t="s">
        <v>1213</v>
      </c>
      <c r="H20" s="23"/>
      <c r="I20" s="35">
        <v>48000000</v>
      </c>
      <c r="J20" s="35">
        <v>23200000</v>
      </c>
      <c r="K20" s="35">
        <f t="shared" si="0"/>
        <v>24800000</v>
      </c>
    </row>
    <row r="21" spans="1:11" ht="15">
      <c r="A21" s="15">
        <v>43105</v>
      </c>
      <c r="B21" s="160">
        <v>70</v>
      </c>
      <c r="C21" s="34">
        <v>5</v>
      </c>
      <c r="D21" s="34">
        <v>56</v>
      </c>
      <c r="E21" s="10" t="s">
        <v>1247</v>
      </c>
      <c r="F21" s="23"/>
      <c r="G21" s="22" t="s">
        <v>1214</v>
      </c>
      <c r="H21" s="23"/>
      <c r="I21" s="35">
        <v>80500000</v>
      </c>
      <c r="J21" s="35">
        <v>26133333</v>
      </c>
      <c r="K21" s="35">
        <f t="shared" si="0"/>
        <v>54366667</v>
      </c>
    </row>
    <row r="22" spans="1:11" ht="15">
      <c r="A22" s="15">
        <v>43109</v>
      </c>
      <c r="B22" s="160">
        <v>63</v>
      </c>
      <c r="C22" s="34">
        <v>36</v>
      </c>
      <c r="D22" s="34">
        <v>76</v>
      </c>
      <c r="E22" s="10" t="s">
        <v>1248</v>
      </c>
      <c r="F22" s="23"/>
      <c r="G22" s="22" t="s">
        <v>1215</v>
      </c>
      <c r="H22" s="23"/>
      <c r="I22" s="35">
        <v>48000000</v>
      </c>
      <c r="J22" s="35">
        <v>22200000</v>
      </c>
      <c r="K22" s="35">
        <f t="shared" si="0"/>
        <v>25800000</v>
      </c>
    </row>
    <row r="23" spans="1:11" ht="15">
      <c r="A23" s="15">
        <v>43109</v>
      </c>
      <c r="B23" s="160">
        <v>62</v>
      </c>
      <c r="C23" s="34">
        <v>67</v>
      </c>
      <c r="D23" s="34">
        <v>84</v>
      </c>
      <c r="E23" s="10" t="s">
        <v>1249</v>
      </c>
      <c r="F23" s="23"/>
      <c r="G23" s="22" t="s">
        <v>1216</v>
      </c>
      <c r="H23" s="23"/>
      <c r="I23" s="35">
        <v>36000000</v>
      </c>
      <c r="J23" s="35">
        <v>16650000</v>
      </c>
      <c r="K23" s="35">
        <f t="shared" si="0"/>
        <v>19350000</v>
      </c>
    </row>
    <row r="24" spans="1:11" ht="15">
      <c r="A24" s="15">
        <v>43109</v>
      </c>
      <c r="B24" s="160">
        <v>96</v>
      </c>
      <c r="C24" s="34">
        <v>102</v>
      </c>
      <c r="D24" s="34">
        <v>85</v>
      </c>
      <c r="E24" s="10" t="s">
        <v>1250</v>
      </c>
      <c r="F24" s="23"/>
      <c r="G24" s="22" t="s">
        <v>1217</v>
      </c>
      <c r="H24" s="23"/>
      <c r="I24" s="35">
        <v>33744000</v>
      </c>
      <c r="J24" s="35">
        <v>15606600</v>
      </c>
      <c r="K24" s="35">
        <f t="shared" si="0"/>
        <v>18137400</v>
      </c>
    </row>
    <row r="25" spans="1:11" ht="15">
      <c r="A25" s="15">
        <v>43110</v>
      </c>
      <c r="B25" s="160">
        <v>97</v>
      </c>
      <c r="C25" s="34">
        <v>68</v>
      </c>
      <c r="D25" s="34">
        <v>88</v>
      </c>
      <c r="E25" s="10" t="s">
        <v>1251</v>
      </c>
      <c r="F25" s="23"/>
      <c r="G25" s="22" t="s">
        <v>1218</v>
      </c>
      <c r="H25" s="23"/>
      <c r="I25" s="35">
        <v>32000000</v>
      </c>
      <c r="J25" s="35">
        <v>14666667</v>
      </c>
      <c r="K25" s="35">
        <f t="shared" si="0"/>
        <v>17333333</v>
      </c>
    </row>
    <row r="26" spans="1:11" ht="15">
      <c r="A26" s="15">
        <v>43110</v>
      </c>
      <c r="B26" s="160">
        <v>119</v>
      </c>
      <c r="C26" s="34">
        <v>96</v>
      </c>
      <c r="D26" s="34">
        <v>97</v>
      </c>
      <c r="E26" s="10" t="s">
        <v>1252</v>
      </c>
      <c r="F26" s="23"/>
      <c r="G26" s="22" t="s">
        <v>1219</v>
      </c>
      <c r="H26" s="23"/>
      <c r="I26" s="35">
        <v>58321667</v>
      </c>
      <c r="J26" s="35">
        <v>18496300</v>
      </c>
      <c r="K26" s="35">
        <f t="shared" si="0"/>
        <v>39825367</v>
      </c>
    </row>
    <row r="27" spans="1:11" ht="15">
      <c r="A27" s="15">
        <v>43110</v>
      </c>
      <c r="B27" s="160">
        <v>93</v>
      </c>
      <c r="C27" s="34">
        <v>120</v>
      </c>
      <c r="D27" s="34">
        <v>99</v>
      </c>
      <c r="E27" s="10" t="s">
        <v>1253</v>
      </c>
      <c r="F27" s="23"/>
      <c r="G27" s="22" t="s">
        <v>1220</v>
      </c>
      <c r="H27" s="23"/>
      <c r="I27" s="35">
        <v>42000000</v>
      </c>
      <c r="J27" s="35">
        <v>18025000</v>
      </c>
      <c r="K27" s="35">
        <f t="shared" si="0"/>
        <v>23975000</v>
      </c>
    </row>
    <row r="28" spans="1:11" ht="15">
      <c r="A28" s="15">
        <v>43110</v>
      </c>
      <c r="B28" s="160">
        <v>95</v>
      </c>
      <c r="C28" s="34">
        <v>129</v>
      </c>
      <c r="D28" s="34">
        <v>100</v>
      </c>
      <c r="E28" s="10" t="s">
        <v>617</v>
      </c>
      <c r="F28" s="23"/>
      <c r="G28" s="22" t="s">
        <v>1221</v>
      </c>
      <c r="H28" s="23"/>
      <c r="I28" s="35">
        <v>36000000</v>
      </c>
      <c r="J28" s="35">
        <v>16350000</v>
      </c>
      <c r="K28" s="35">
        <f t="shared" si="0"/>
        <v>19650000</v>
      </c>
    </row>
    <row r="29" spans="1:11" ht="15">
      <c r="A29" s="15">
        <v>43110</v>
      </c>
      <c r="B29" s="160">
        <v>104</v>
      </c>
      <c r="C29" s="34">
        <v>98</v>
      </c>
      <c r="D29" s="34">
        <v>102</v>
      </c>
      <c r="E29" s="10" t="s">
        <v>1254</v>
      </c>
      <c r="F29" s="23"/>
      <c r="G29" s="22" t="s">
        <v>1222</v>
      </c>
      <c r="H29" s="23"/>
      <c r="I29" s="35">
        <v>33744000</v>
      </c>
      <c r="J29" s="35">
        <v>15543600</v>
      </c>
      <c r="K29" s="35">
        <f t="shared" si="0"/>
        <v>18200400</v>
      </c>
    </row>
    <row r="30" spans="1:11" ht="15">
      <c r="A30" s="15">
        <v>43111</v>
      </c>
      <c r="B30" s="160">
        <v>126</v>
      </c>
      <c r="C30" s="34">
        <v>100</v>
      </c>
      <c r="D30" s="34">
        <v>113</v>
      </c>
      <c r="E30" s="10" t="s">
        <v>1255</v>
      </c>
      <c r="F30" s="23"/>
      <c r="G30" s="22" t="s">
        <v>1223</v>
      </c>
      <c r="H30" s="23"/>
      <c r="I30" s="35">
        <v>44000000</v>
      </c>
      <c r="J30" s="35">
        <v>19983333</v>
      </c>
      <c r="K30" s="35">
        <f t="shared" si="0"/>
        <v>24016667</v>
      </c>
    </row>
    <row r="31" spans="1:11" ht="15">
      <c r="A31" s="15">
        <v>43111</v>
      </c>
      <c r="B31" s="160">
        <v>129</v>
      </c>
      <c r="C31" s="34">
        <v>131</v>
      </c>
      <c r="D31" s="34">
        <v>114</v>
      </c>
      <c r="E31" s="10" t="s">
        <v>605</v>
      </c>
      <c r="F31" s="23"/>
      <c r="G31" s="22" t="s">
        <v>1224</v>
      </c>
      <c r="H31" s="23"/>
      <c r="I31" s="35">
        <v>31256000</v>
      </c>
      <c r="J31" s="35">
        <v>14325666</v>
      </c>
      <c r="K31" s="35">
        <f t="shared" si="0"/>
        <v>16930334</v>
      </c>
    </row>
    <row r="32" spans="1:11" ht="15">
      <c r="A32" s="15">
        <v>43111</v>
      </c>
      <c r="B32" s="160">
        <v>65</v>
      </c>
      <c r="C32" s="34">
        <v>34</v>
      </c>
      <c r="D32" s="34">
        <v>116</v>
      </c>
      <c r="E32" s="10" t="s">
        <v>1256</v>
      </c>
      <c r="F32" s="23"/>
      <c r="G32" s="22" t="s">
        <v>1225</v>
      </c>
      <c r="H32" s="23"/>
      <c r="I32" s="35">
        <v>46200000</v>
      </c>
      <c r="J32" s="35">
        <v>20982500</v>
      </c>
      <c r="K32" s="35">
        <f t="shared" si="0"/>
        <v>25217500</v>
      </c>
    </row>
    <row r="33" spans="1:11" ht="15">
      <c r="A33" s="15">
        <v>43111</v>
      </c>
      <c r="B33" s="160">
        <v>71</v>
      </c>
      <c r="C33" s="34">
        <v>69</v>
      </c>
      <c r="D33" s="34">
        <v>117</v>
      </c>
      <c r="E33" s="10" t="s">
        <v>1257</v>
      </c>
      <c r="F33" s="23"/>
      <c r="G33" s="22" t="s">
        <v>1226</v>
      </c>
      <c r="H33" s="23"/>
      <c r="I33" s="35">
        <v>39992000</v>
      </c>
      <c r="J33" s="35">
        <v>17663133</v>
      </c>
      <c r="K33" s="35">
        <f t="shared" si="0"/>
        <v>22328867</v>
      </c>
    </row>
    <row r="34" spans="1:11" ht="15">
      <c r="A34" s="15">
        <v>43111</v>
      </c>
      <c r="B34" s="160">
        <v>105</v>
      </c>
      <c r="C34" s="34">
        <v>99</v>
      </c>
      <c r="D34" s="34">
        <v>119</v>
      </c>
      <c r="E34" s="10" t="s">
        <v>618</v>
      </c>
      <c r="F34" s="23"/>
      <c r="G34" s="22" t="s">
        <v>1227</v>
      </c>
      <c r="H34" s="23"/>
      <c r="I34" s="35">
        <v>33744000</v>
      </c>
      <c r="J34" s="35">
        <v>15325400</v>
      </c>
      <c r="K34" s="35">
        <f t="shared" si="0"/>
        <v>18418600</v>
      </c>
    </row>
    <row r="35" spans="1:11" ht="15">
      <c r="A35" s="15">
        <v>43111</v>
      </c>
      <c r="B35" s="160">
        <v>108</v>
      </c>
      <c r="C35" s="34">
        <v>132</v>
      </c>
      <c r="D35" s="34">
        <v>120</v>
      </c>
      <c r="E35" s="10" t="s">
        <v>619</v>
      </c>
      <c r="F35" s="23"/>
      <c r="G35" s="22" t="s">
        <v>1228</v>
      </c>
      <c r="H35" s="23"/>
      <c r="I35" s="35">
        <v>33744000</v>
      </c>
      <c r="J35" s="35">
        <v>15325400</v>
      </c>
      <c r="K35" s="35">
        <f t="shared" si="0"/>
        <v>18418600</v>
      </c>
    </row>
    <row r="36" spans="1:11" ht="15">
      <c r="A36" s="15">
        <v>43111</v>
      </c>
      <c r="B36" s="160">
        <v>110</v>
      </c>
      <c r="C36" s="34">
        <v>135</v>
      </c>
      <c r="D36" s="34">
        <v>121</v>
      </c>
      <c r="E36" s="10" t="s">
        <v>1258</v>
      </c>
      <c r="F36" s="23"/>
      <c r="G36" s="22" t="s">
        <v>1229</v>
      </c>
      <c r="H36" s="23"/>
      <c r="I36" s="35">
        <v>33744000</v>
      </c>
      <c r="J36" s="35">
        <v>10685600</v>
      </c>
      <c r="K36" s="35">
        <f t="shared" si="0"/>
        <v>23058400</v>
      </c>
    </row>
    <row r="37" spans="1:11" ht="15">
      <c r="A37" s="15">
        <v>43111</v>
      </c>
      <c r="B37" s="160">
        <v>124</v>
      </c>
      <c r="C37" s="34">
        <v>142</v>
      </c>
      <c r="D37" s="34">
        <v>122</v>
      </c>
      <c r="E37" s="10" t="s">
        <v>1259</v>
      </c>
      <c r="F37" s="23"/>
      <c r="G37" s="22" t="s">
        <v>1230</v>
      </c>
      <c r="H37" s="23"/>
      <c r="I37" s="35">
        <v>72000000</v>
      </c>
      <c r="J37" s="35">
        <v>32700000</v>
      </c>
      <c r="K37" s="35">
        <f t="shared" si="0"/>
        <v>39300000</v>
      </c>
    </row>
    <row r="38" spans="1:11" ht="15">
      <c r="A38" s="15">
        <v>43111</v>
      </c>
      <c r="B38" s="160">
        <v>127</v>
      </c>
      <c r="C38" s="34">
        <v>101</v>
      </c>
      <c r="D38" s="34">
        <v>123</v>
      </c>
      <c r="E38" s="10" t="s">
        <v>620</v>
      </c>
      <c r="F38" s="23"/>
      <c r="G38" s="22" t="s">
        <v>1231</v>
      </c>
      <c r="H38" s="23"/>
      <c r="I38" s="35">
        <v>17600000</v>
      </c>
      <c r="J38" s="35">
        <v>3593333</v>
      </c>
      <c r="K38" s="35">
        <f t="shared" si="0"/>
        <v>14006667</v>
      </c>
    </row>
    <row r="39" spans="1:11" ht="15">
      <c r="A39" s="15">
        <v>43111</v>
      </c>
      <c r="B39" s="160">
        <v>73</v>
      </c>
      <c r="C39" s="34">
        <v>97</v>
      </c>
      <c r="D39" s="34">
        <v>131</v>
      </c>
      <c r="E39" s="10" t="s">
        <v>1260</v>
      </c>
      <c r="F39" s="23"/>
      <c r="G39" s="22" t="s">
        <v>1232</v>
      </c>
      <c r="H39" s="23"/>
      <c r="I39" s="35">
        <v>56000000</v>
      </c>
      <c r="J39" s="35">
        <v>25433333</v>
      </c>
      <c r="K39" s="35">
        <f t="shared" si="0"/>
        <v>30566667</v>
      </c>
    </row>
    <row r="40" spans="1:11" ht="15">
      <c r="A40" s="15">
        <v>43112</v>
      </c>
      <c r="B40" s="160">
        <v>125</v>
      </c>
      <c r="C40" s="34">
        <v>141</v>
      </c>
      <c r="D40" s="34">
        <v>132</v>
      </c>
      <c r="E40" s="10" t="s">
        <v>621</v>
      </c>
      <c r="F40" s="23"/>
      <c r="G40" s="22" t="s">
        <v>1233</v>
      </c>
      <c r="H40" s="23"/>
      <c r="I40" s="35">
        <v>44000000</v>
      </c>
      <c r="J40" s="35">
        <v>19983333</v>
      </c>
      <c r="K40" s="35">
        <f t="shared" si="0"/>
        <v>24016667</v>
      </c>
    </row>
    <row r="41" spans="1:11" ht="15">
      <c r="A41" s="15">
        <v>43112</v>
      </c>
      <c r="B41" s="160">
        <v>116</v>
      </c>
      <c r="C41" s="34">
        <v>130</v>
      </c>
      <c r="D41" s="34">
        <v>141</v>
      </c>
      <c r="E41" s="10" t="s">
        <v>1261</v>
      </c>
      <c r="F41" s="23"/>
      <c r="G41" s="22" t="s">
        <v>1234</v>
      </c>
      <c r="H41" s="23"/>
      <c r="I41" s="35">
        <v>34376000</v>
      </c>
      <c r="J41" s="35">
        <v>15612433</v>
      </c>
      <c r="K41" s="35">
        <f t="shared" si="0"/>
        <v>18763567</v>
      </c>
    </row>
    <row r="42" spans="1:11" ht="15">
      <c r="A42" s="15">
        <v>43112</v>
      </c>
      <c r="B42" s="160">
        <v>143</v>
      </c>
      <c r="C42" s="34">
        <v>169</v>
      </c>
      <c r="D42" s="34">
        <v>143</v>
      </c>
      <c r="E42" s="10" t="s">
        <v>622</v>
      </c>
      <c r="F42" s="23"/>
      <c r="G42" s="22" t="s">
        <v>1235</v>
      </c>
      <c r="H42" s="23"/>
      <c r="I42" s="35">
        <v>64000000</v>
      </c>
      <c r="J42" s="35">
        <v>29066667</v>
      </c>
      <c r="K42" s="35">
        <f t="shared" si="0"/>
        <v>34933333</v>
      </c>
    </row>
    <row r="43" spans="1:11" ht="15">
      <c r="A43" s="15">
        <v>43112</v>
      </c>
      <c r="B43" s="160">
        <v>149</v>
      </c>
      <c r="C43" s="34">
        <v>147</v>
      </c>
      <c r="D43" s="34">
        <v>146</v>
      </c>
      <c r="E43" s="10" t="s">
        <v>623</v>
      </c>
      <c r="F43" s="23"/>
      <c r="G43" s="22" t="s">
        <v>1236</v>
      </c>
      <c r="H43" s="23"/>
      <c r="I43" s="35">
        <v>48000000</v>
      </c>
      <c r="J43" s="35">
        <v>21800000</v>
      </c>
      <c r="K43" s="35">
        <f t="shared" si="0"/>
        <v>26200000</v>
      </c>
    </row>
    <row r="44" spans="1:11" ht="15">
      <c r="A44" s="15">
        <v>43112</v>
      </c>
      <c r="B44" s="160">
        <v>90</v>
      </c>
      <c r="C44" s="34">
        <v>103</v>
      </c>
      <c r="D44" s="34">
        <v>147</v>
      </c>
      <c r="E44" s="10" t="s">
        <v>1262</v>
      </c>
      <c r="F44" s="23"/>
      <c r="G44" s="22" t="s">
        <v>1237</v>
      </c>
      <c r="H44" s="23"/>
      <c r="I44" s="35">
        <v>17600000</v>
      </c>
      <c r="J44" s="35">
        <v>7993333</v>
      </c>
      <c r="K44" s="35">
        <f t="shared" si="0"/>
        <v>9606667</v>
      </c>
    </row>
    <row r="45" spans="1:11" ht="15">
      <c r="A45" s="15">
        <v>43116</v>
      </c>
      <c r="B45" s="160">
        <v>175</v>
      </c>
      <c r="C45" s="34">
        <v>187</v>
      </c>
      <c r="D45" s="34">
        <v>195</v>
      </c>
      <c r="E45" s="10" t="s">
        <v>624</v>
      </c>
      <c r="F45" s="23"/>
      <c r="G45" s="22" t="s">
        <v>1238</v>
      </c>
      <c r="H45" s="23"/>
      <c r="I45" s="35">
        <v>39992000</v>
      </c>
      <c r="J45" s="35">
        <v>17496500</v>
      </c>
      <c r="K45" s="35">
        <f t="shared" si="0"/>
        <v>22495500</v>
      </c>
    </row>
    <row r="46" spans="1:11" ht="15">
      <c r="A46" s="15">
        <v>43118</v>
      </c>
      <c r="B46" s="160">
        <v>242</v>
      </c>
      <c r="C46" s="34">
        <v>289</v>
      </c>
      <c r="D46" s="34">
        <v>254</v>
      </c>
      <c r="E46" s="10" t="s">
        <v>625</v>
      </c>
      <c r="F46" s="23"/>
      <c r="G46" s="22" t="s">
        <v>1239</v>
      </c>
      <c r="H46" s="23"/>
      <c r="I46" s="35">
        <v>17600000</v>
      </c>
      <c r="J46" s="35">
        <v>7553333</v>
      </c>
      <c r="K46" s="35">
        <f t="shared" si="0"/>
        <v>10046667</v>
      </c>
    </row>
    <row r="47" spans="1:11" ht="15">
      <c r="A47" s="15">
        <v>43119</v>
      </c>
      <c r="B47" s="160">
        <v>338</v>
      </c>
      <c r="C47" s="34">
        <v>350</v>
      </c>
      <c r="D47" s="34">
        <v>290</v>
      </c>
      <c r="E47" s="10" t="s">
        <v>1263</v>
      </c>
      <c r="F47" s="23"/>
      <c r="G47" s="22" t="s">
        <v>1240</v>
      </c>
      <c r="H47" s="23"/>
      <c r="I47" s="35">
        <v>48000000</v>
      </c>
      <c r="J47" s="35">
        <v>14400000</v>
      </c>
      <c r="K47" s="35">
        <f t="shared" si="0"/>
        <v>33600000</v>
      </c>
    </row>
    <row r="48" spans="1:11" ht="15">
      <c r="A48" s="15">
        <v>43122</v>
      </c>
      <c r="B48" s="160">
        <v>367</v>
      </c>
      <c r="C48" s="34">
        <v>349</v>
      </c>
      <c r="D48" s="34">
        <v>392</v>
      </c>
      <c r="E48" s="10" t="s">
        <v>1264</v>
      </c>
      <c r="F48" s="23"/>
      <c r="G48" s="22" t="s">
        <v>1241</v>
      </c>
      <c r="H48" s="23"/>
      <c r="I48" s="35">
        <v>31256000</v>
      </c>
      <c r="J48" s="35">
        <v>12762867</v>
      </c>
      <c r="K48" s="35">
        <f t="shared" si="0"/>
        <v>18493133</v>
      </c>
    </row>
    <row r="49" spans="1:11" ht="15">
      <c r="A49" s="15">
        <v>43122</v>
      </c>
      <c r="B49" s="160">
        <v>64</v>
      </c>
      <c r="C49" s="34">
        <v>57</v>
      </c>
      <c r="D49" s="34">
        <v>407</v>
      </c>
      <c r="E49" s="10" t="s">
        <v>1265</v>
      </c>
      <c r="F49" s="23"/>
      <c r="G49" s="22" t="s">
        <v>1242</v>
      </c>
      <c r="H49" s="23"/>
      <c r="I49" s="35">
        <v>44800000</v>
      </c>
      <c r="J49" s="35">
        <v>1493333</v>
      </c>
      <c r="K49" s="35">
        <f t="shared" si="0"/>
        <v>43306667</v>
      </c>
    </row>
    <row r="50" spans="1:11" ht="15">
      <c r="A50" s="15">
        <v>43123</v>
      </c>
      <c r="B50" s="160">
        <v>434</v>
      </c>
      <c r="C50" s="34">
        <v>444</v>
      </c>
      <c r="D50" s="34">
        <v>441</v>
      </c>
      <c r="E50" s="10" t="s">
        <v>1266</v>
      </c>
      <c r="F50" s="23"/>
      <c r="G50" s="22" t="s">
        <v>1243</v>
      </c>
      <c r="H50" s="23"/>
      <c r="I50" s="35">
        <v>34400000</v>
      </c>
      <c r="J50" s="35">
        <v>14046666</v>
      </c>
      <c r="K50" s="35">
        <f t="shared" si="0"/>
        <v>20353334</v>
      </c>
    </row>
    <row r="51" spans="1:11" ht="15">
      <c r="A51" s="15">
        <v>43123</v>
      </c>
      <c r="B51" s="160">
        <v>573</v>
      </c>
      <c r="C51" s="34">
        <v>338</v>
      </c>
      <c r="D51" s="34">
        <v>456</v>
      </c>
      <c r="E51" s="10" t="s">
        <v>908</v>
      </c>
      <c r="F51" s="23"/>
      <c r="G51" s="22" t="s">
        <v>841</v>
      </c>
      <c r="H51" s="23"/>
      <c r="I51" s="35">
        <v>41550000</v>
      </c>
      <c r="J51" s="35">
        <v>25220000</v>
      </c>
      <c r="K51" s="35">
        <f t="shared" si="0"/>
        <v>16330000</v>
      </c>
    </row>
    <row r="52" spans="1:11" ht="15">
      <c r="A52" s="15">
        <v>43124</v>
      </c>
      <c r="B52" s="160">
        <v>200</v>
      </c>
      <c r="C52" s="34">
        <v>237</v>
      </c>
      <c r="D52" s="34">
        <v>466</v>
      </c>
      <c r="E52" s="10" t="s">
        <v>1267</v>
      </c>
      <c r="F52" s="23"/>
      <c r="G52" s="22" t="s">
        <v>1244</v>
      </c>
      <c r="H52" s="23"/>
      <c r="I52" s="35">
        <v>17600000</v>
      </c>
      <c r="J52" s="35">
        <v>4546667</v>
      </c>
      <c r="K52" s="35">
        <f t="shared" si="0"/>
        <v>13053333</v>
      </c>
    </row>
    <row r="53" spans="1:11" ht="15">
      <c r="A53" s="15">
        <v>43125</v>
      </c>
      <c r="B53" s="160">
        <v>496</v>
      </c>
      <c r="C53" s="34">
        <v>518</v>
      </c>
      <c r="D53" s="34">
        <v>515</v>
      </c>
      <c r="E53" s="10" t="s">
        <v>612</v>
      </c>
      <c r="F53" s="23"/>
      <c r="G53" s="22" t="s">
        <v>1245</v>
      </c>
      <c r="H53" s="23"/>
      <c r="I53" s="35">
        <v>48000000</v>
      </c>
      <c r="J53" s="35">
        <v>8533333</v>
      </c>
      <c r="K53" s="35">
        <f t="shared" si="0"/>
        <v>39466667</v>
      </c>
    </row>
    <row r="54" spans="1:11" ht="15">
      <c r="A54" s="15">
        <v>43126</v>
      </c>
      <c r="B54" s="160">
        <v>612</v>
      </c>
      <c r="C54" s="34">
        <v>635</v>
      </c>
      <c r="D54" s="34">
        <v>609</v>
      </c>
      <c r="E54" s="10" t="s">
        <v>1011</v>
      </c>
      <c r="F54" s="23"/>
      <c r="G54" s="22" t="s">
        <v>1181</v>
      </c>
      <c r="H54" s="23"/>
      <c r="I54" s="35">
        <v>15000000</v>
      </c>
      <c r="J54" s="35">
        <v>6000000</v>
      </c>
      <c r="K54" s="35">
        <f t="shared" si="0"/>
        <v>9000000</v>
      </c>
    </row>
    <row r="55" spans="1:11" ht="15">
      <c r="A55" s="15">
        <v>43126</v>
      </c>
      <c r="B55" s="160">
        <v>606</v>
      </c>
      <c r="C55" s="34">
        <v>624</v>
      </c>
      <c r="D55" s="34">
        <v>612</v>
      </c>
      <c r="E55" s="10" t="s">
        <v>1012</v>
      </c>
      <c r="F55" s="23"/>
      <c r="G55" s="22" t="s">
        <v>1182</v>
      </c>
      <c r="H55" s="23"/>
      <c r="I55" s="35">
        <v>4000000</v>
      </c>
      <c r="J55" s="35">
        <v>2000000</v>
      </c>
      <c r="K55" s="35">
        <f t="shared" si="0"/>
        <v>2000000</v>
      </c>
    </row>
    <row r="56" spans="1:11" ht="15">
      <c r="A56" s="15">
        <v>43126</v>
      </c>
      <c r="B56" s="160">
        <v>597</v>
      </c>
      <c r="C56" s="34">
        <v>623</v>
      </c>
      <c r="D56" s="34">
        <v>615</v>
      </c>
      <c r="E56" s="10" t="s">
        <v>1012</v>
      </c>
      <c r="F56" s="23"/>
      <c r="G56" s="22" t="s">
        <v>1184</v>
      </c>
      <c r="H56" s="23"/>
      <c r="I56" s="35">
        <v>4000000</v>
      </c>
      <c r="J56" s="35">
        <v>2000001</v>
      </c>
      <c r="K56" s="35">
        <f t="shared" si="0"/>
        <v>1999999</v>
      </c>
    </row>
    <row r="57" spans="1:11" ht="15">
      <c r="A57" s="15">
        <v>43150</v>
      </c>
      <c r="B57" s="160" t="s">
        <v>1287</v>
      </c>
      <c r="C57" s="34">
        <v>710</v>
      </c>
      <c r="D57" s="34">
        <v>721</v>
      </c>
      <c r="E57" s="10" t="s">
        <v>1277</v>
      </c>
      <c r="F57" s="23"/>
      <c r="G57" t="s">
        <v>1288</v>
      </c>
      <c r="H57" s="23"/>
      <c r="I57" s="35">
        <v>96325740</v>
      </c>
      <c r="J57" s="35">
        <v>25151721</v>
      </c>
      <c r="K57" s="35">
        <f t="shared" si="0"/>
        <v>71174019</v>
      </c>
    </row>
    <row r="58" spans="1:11" ht="15">
      <c r="A58" s="15">
        <v>43186</v>
      </c>
      <c r="B58" s="160" t="s">
        <v>1315</v>
      </c>
      <c r="C58" s="34">
        <v>754</v>
      </c>
      <c r="D58" s="34">
        <v>773</v>
      </c>
      <c r="E58" s="10" t="s">
        <v>1313</v>
      </c>
      <c r="F58" s="23"/>
      <c r="G58" s="22" t="s">
        <v>1313</v>
      </c>
      <c r="H58" s="23"/>
      <c r="I58" s="35">
        <v>33370000</v>
      </c>
      <c r="J58" s="35">
        <v>0</v>
      </c>
      <c r="K58" s="35">
        <f t="shared" si="0"/>
        <v>33370000</v>
      </c>
    </row>
    <row r="59" spans="1:11" ht="15">
      <c r="A59" s="15"/>
      <c r="B59" s="36"/>
      <c r="C59" s="34"/>
      <c r="D59" s="34"/>
      <c r="E59" s="10"/>
      <c r="F59" s="23"/>
      <c r="G59" s="22"/>
      <c r="H59" s="23"/>
      <c r="I59" s="35"/>
      <c r="J59" s="35"/>
      <c r="K59" s="35"/>
    </row>
    <row r="60" spans="1:11" ht="12.75" customHeight="1">
      <c r="A60" s="15"/>
      <c r="B60" s="7"/>
      <c r="C60" s="7"/>
      <c r="D60" s="7"/>
      <c r="E60" s="10"/>
      <c r="F60" s="16"/>
      <c r="G60" s="10"/>
      <c r="H60" s="16"/>
      <c r="I60" s="43"/>
      <c r="J60" s="43"/>
      <c r="K60" s="43"/>
    </row>
    <row r="61" spans="1:11" ht="15">
      <c r="A61" s="25"/>
      <c r="B61" s="26"/>
      <c r="C61" s="26"/>
      <c r="D61" s="26"/>
      <c r="E61" s="26"/>
      <c r="F61" s="26"/>
      <c r="G61" s="181" t="s">
        <v>22</v>
      </c>
      <c r="H61" s="182"/>
      <c r="I61" s="44">
        <f>SUM(I17:I60)</f>
        <v>1745566974</v>
      </c>
      <c r="J61" s="44">
        <f>SUM(J17:J60)</f>
        <v>670320818</v>
      </c>
      <c r="K61" s="44">
        <f>SUM(K17:K60)</f>
        <v>1075246156</v>
      </c>
    </row>
    <row r="62" spans="1:11" ht="12.75" customHeight="1">
      <c r="A62" s="25"/>
      <c r="B62" s="26"/>
      <c r="C62" s="26"/>
      <c r="D62" s="26"/>
      <c r="E62" s="26"/>
      <c r="F62" s="26"/>
      <c r="G62" s="26"/>
      <c r="H62" s="26"/>
      <c r="I62" s="30"/>
      <c r="J62" s="30"/>
      <c r="K62" s="31"/>
    </row>
    <row r="63" spans="1:11" ht="24.75" customHeight="1">
      <c r="A63" s="150" t="s">
        <v>29</v>
      </c>
      <c r="B63" s="151" t="s">
        <v>23</v>
      </c>
      <c r="C63" s="150" t="s">
        <v>9</v>
      </c>
      <c r="D63" s="152" t="s">
        <v>0</v>
      </c>
      <c r="E63" s="150" t="s">
        <v>18</v>
      </c>
      <c r="F63" s="150" t="s">
        <v>25</v>
      </c>
      <c r="G63" s="150" t="s">
        <v>19</v>
      </c>
      <c r="H63" s="150" t="s">
        <v>30</v>
      </c>
      <c r="I63" s="150" t="s">
        <v>15</v>
      </c>
      <c r="J63" s="150" t="s">
        <v>31</v>
      </c>
      <c r="K63" s="150" t="s">
        <v>6</v>
      </c>
    </row>
    <row r="64" spans="1:11" ht="24.75" customHeight="1">
      <c r="A64" s="153">
        <v>2300000000</v>
      </c>
      <c r="B64" s="153"/>
      <c r="C64" s="153">
        <v>0</v>
      </c>
      <c r="D64" s="154">
        <f>+A64+B64-C64</f>
        <v>2300000000</v>
      </c>
      <c r="E64" s="154">
        <f>+I61</f>
        <v>1745566974</v>
      </c>
      <c r="F64" s="155">
        <f>+E64/D64</f>
        <v>0.7589421626086956</v>
      </c>
      <c r="G64" s="154">
        <f>+I13</f>
        <v>97389681</v>
      </c>
      <c r="H64" s="154">
        <f>+D64-E64-G64</f>
        <v>457043345</v>
      </c>
      <c r="I64" s="154">
        <f>+J61</f>
        <v>670320818</v>
      </c>
      <c r="J64" s="155">
        <f>+I64/D64</f>
        <v>0.29144383391304346</v>
      </c>
      <c r="K64" s="154">
        <f>+K61</f>
        <v>1075246156</v>
      </c>
    </row>
    <row r="65" spans="1:11" ht="15">
      <c r="A65" s="156">
        <v>1</v>
      </c>
      <c r="B65" s="156">
        <v>2</v>
      </c>
      <c r="C65" s="156">
        <v>3</v>
      </c>
      <c r="D65" s="156" t="s">
        <v>5</v>
      </c>
      <c r="E65" s="156">
        <v>5</v>
      </c>
      <c r="F65" s="156" t="s">
        <v>21</v>
      </c>
      <c r="G65" s="156">
        <v>7</v>
      </c>
      <c r="H65" s="156" t="s">
        <v>12</v>
      </c>
      <c r="I65" s="156">
        <v>9</v>
      </c>
      <c r="J65" s="156" t="s">
        <v>33</v>
      </c>
      <c r="K65" s="156" t="s">
        <v>34</v>
      </c>
    </row>
    <row r="68" ht="15">
      <c r="B68" s="113"/>
    </row>
    <row r="69" ht="15">
      <c r="K69" s="113"/>
    </row>
  </sheetData>
  <sheetProtection/>
  <mergeCells count="15">
    <mergeCell ref="A6:A7"/>
    <mergeCell ref="B6:B7"/>
    <mergeCell ref="D6:D7"/>
    <mergeCell ref="E6:H6"/>
    <mergeCell ref="I6:I7"/>
    <mergeCell ref="J6:K7"/>
    <mergeCell ref="E7:H7"/>
    <mergeCell ref="G61:H61"/>
    <mergeCell ref="G13:H13"/>
    <mergeCell ref="A15:A16"/>
    <mergeCell ref="E15:H15"/>
    <mergeCell ref="I15:I16"/>
    <mergeCell ref="J15:J16"/>
    <mergeCell ref="E16:F16"/>
    <mergeCell ref="G16:H16"/>
  </mergeCells>
  <printOptions horizontalCentered="1" verticalCentered="1"/>
  <pageMargins left="0.1968503937007874" right="0.1968503937007874" top="0.1968503937007874" bottom="0.3937007874015748" header="0" footer="0"/>
  <pageSetup horizontalDpi="300" verticalDpi="300" orientation="landscape" scale="80" r:id="rId1"/>
  <headerFooter>
    <oddHeader>&amp;R&amp;D</oddHeader>
  </headerFooter>
</worksheet>
</file>

<file path=xl/worksheets/sheet6.xml><?xml version="1.0" encoding="utf-8"?>
<worksheet xmlns="http://schemas.openxmlformats.org/spreadsheetml/2006/main" xmlns:r="http://schemas.openxmlformats.org/officeDocument/2006/relationships">
  <dimension ref="A1:K26"/>
  <sheetViews>
    <sheetView zoomScalePageLayoutView="0" workbookViewId="0" topLeftCell="A1">
      <selection activeCell="B3" sqref="B3:K3"/>
    </sheetView>
  </sheetViews>
  <sheetFormatPr defaultColWidth="11.421875" defaultRowHeight="12.75"/>
  <cols>
    <col min="1" max="4" width="14.7109375" style="3" customWidth="1"/>
    <col min="5" max="5" width="15.7109375" style="3" customWidth="1"/>
    <col min="6" max="6" width="14.7109375" style="3" customWidth="1"/>
    <col min="7" max="11" width="15.7109375" style="3" customWidth="1"/>
    <col min="12" max="16384" width="11.421875" style="3" customWidth="1"/>
  </cols>
  <sheetData>
    <row r="1" spans="1:11" ht="12.75" customHeight="1">
      <c r="A1" s="1" t="s">
        <v>32</v>
      </c>
      <c r="B1" s="1"/>
      <c r="C1" s="1"/>
      <c r="D1" s="1"/>
      <c r="E1" s="2"/>
      <c r="F1" s="1"/>
      <c r="G1" s="2"/>
      <c r="H1" s="2"/>
      <c r="I1" s="2"/>
      <c r="J1" s="2"/>
      <c r="K1" s="2"/>
    </row>
    <row r="2" spans="1:11" ht="12.75" customHeight="1">
      <c r="A2" s="2"/>
      <c r="B2" s="2"/>
      <c r="C2" s="2"/>
      <c r="D2" s="2"/>
      <c r="E2" s="2"/>
      <c r="F2" s="2"/>
      <c r="G2" s="2"/>
      <c r="H2" s="2"/>
      <c r="I2" s="2"/>
      <c r="J2" s="2"/>
      <c r="K2" s="137"/>
    </row>
    <row r="3" spans="1:11" ht="15" customHeight="1">
      <c r="A3" s="149" t="s">
        <v>53</v>
      </c>
      <c r="B3" s="196" t="s">
        <v>1339</v>
      </c>
      <c r="C3" s="196"/>
      <c r="D3" s="196"/>
      <c r="E3" s="196"/>
      <c r="F3" s="196"/>
      <c r="G3" s="196"/>
      <c r="H3" s="196"/>
      <c r="I3" s="196"/>
      <c r="J3" s="196"/>
      <c r="K3" s="196"/>
    </row>
    <row r="4" spans="1:11" ht="12.75" customHeight="1">
      <c r="A4" s="5"/>
      <c r="B4" s="5"/>
      <c r="C4" s="5"/>
      <c r="D4" s="5"/>
      <c r="E4" s="5"/>
      <c r="F4" s="5"/>
      <c r="G4" s="5"/>
      <c r="H4" s="5"/>
      <c r="I4" s="5"/>
      <c r="J4" s="5"/>
      <c r="K4" s="6"/>
    </row>
    <row r="5" spans="1:11" ht="15">
      <c r="A5" s="183" t="s">
        <v>7</v>
      </c>
      <c r="B5" s="188" t="s">
        <v>35</v>
      </c>
      <c r="C5" s="49"/>
      <c r="D5" s="183" t="s">
        <v>20</v>
      </c>
      <c r="E5" s="185" t="s">
        <v>19</v>
      </c>
      <c r="F5" s="186"/>
      <c r="G5" s="186"/>
      <c r="H5" s="187"/>
      <c r="I5" s="183" t="s">
        <v>10</v>
      </c>
      <c r="J5" s="190" t="s">
        <v>28</v>
      </c>
      <c r="K5" s="191"/>
    </row>
    <row r="6" spans="1:11" ht="15">
      <c r="A6" s="184"/>
      <c r="B6" s="189"/>
      <c r="C6" s="50"/>
      <c r="D6" s="184"/>
      <c r="E6" s="185" t="s">
        <v>4</v>
      </c>
      <c r="F6" s="186"/>
      <c r="G6" s="186"/>
      <c r="H6" s="187"/>
      <c r="I6" s="184"/>
      <c r="J6" s="192"/>
      <c r="K6" s="193"/>
    </row>
    <row r="7" spans="1:11" ht="12.75" customHeight="1">
      <c r="A7" s="7"/>
      <c r="B7" s="8"/>
      <c r="C7" s="9"/>
      <c r="D7" s="10"/>
      <c r="E7" s="8"/>
      <c r="F7" s="11"/>
      <c r="G7" s="12"/>
      <c r="H7" s="13"/>
      <c r="I7" s="14"/>
      <c r="J7" s="8"/>
      <c r="K7" s="9"/>
    </row>
    <row r="8" spans="1:11" ht="12.75" customHeight="1">
      <c r="A8" s="37"/>
      <c r="B8" s="10"/>
      <c r="C8" s="16"/>
      <c r="D8" s="24"/>
      <c r="E8" s="10"/>
      <c r="F8" s="17"/>
      <c r="G8" s="18"/>
      <c r="H8" s="19"/>
      <c r="I8" s="136"/>
      <c r="J8" s="10"/>
      <c r="K8" s="16"/>
    </row>
    <row r="9" spans="1:11" ht="15" customHeight="1">
      <c r="A9" s="37"/>
      <c r="B9" s="10"/>
      <c r="C9" s="16"/>
      <c r="D9" s="24"/>
      <c r="E9" s="10"/>
      <c r="F9" s="17"/>
      <c r="G9" s="18"/>
      <c r="H9" s="19"/>
      <c r="I9" s="20"/>
      <c r="J9" s="10"/>
      <c r="K9" s="16"/>
    </row>
    <row r="10" spans="1:11" ht="12.75" customHeight="1">
      <c r="A10" s="15"/>
      <c r="B10" s="22"/>
      <c r="C10" s="23"/>
      <c r="D10" s="24"/>
      <c r="E10" s="10"/>
      <c r="F10" s="17"/>
      <c r="G10" s="17"/>
      <c r="H10" s="16"/>
      <c r="I10" s="20"/>
      <c r="J10" s="21"/>
      <c r="K10" s="19"/>
    </row>
    <row r="11" spans="1:11" ht="15">
      <c r="A11" s="25"/>
      <c r="B11" s="26"/>
      <c r="C11" s="26"/>
      <c r="D11" s="26"/>
      <c r="E11" s="26"/>
      <c r="F11" s="26"/>
      <c r="G11" s="181" t="s">
        <v>22</v>
      </c>
      <c r="H11" s="182"/>
      <c r="I11" s="27">
        <f>SUM(I8:I10)</f>
        <v>0</v>
      </c>
      <c r="J11" s="28"/>
      <c r="K11" s="29"/>
    </row>
    <row r="12" spans="1:11" ht="15">
      <c r="A12" s="183" t="s">
        <v>7</v>
      </c>
      <c r="B12" s="45" t="s">
        <v>16</v>
      </c>
      <c r="C12" s="51" t="s">
        <v>26</v>
      </c>
      <c r="D12" s="32" t="s">
        <v>26</v>
      </c>
      <c r="E12" s="185" t="s">
        <v>18</v>
      </c>
      <c r="F12" s="186"/>
      <c r="G12" s="186"/>
      <c r="H12" s="187"/>
      <c r="I12" s="183" t="s">
        <v>10</v>
      </c>
      <c r="J12" s="183" t="s">
        <v>8</v>
      </c>
      <c r="K12" s="51" t="s">
        <v>1</v>
      </c>
    </row>
    <row r="13" spans="1:11" ht="15">
      <c r="A13" s="184"/>
      <c r="B13" s="52" t="s">
        <v>17</v>
      </c>
      <c r="C13" s="52" t="s">
        <v>14</v>
      </c>
      <c r="D13" s="52" t="s">
        <v>13</v>
      </c>
      <c r="E13" s="185" t="s">
        <v>4</v>
      </c>
      <c r="F13" s="187"/>
      <c r="G13" s="185" t="s">
        <v>11</v>
      </c>
      <c r="H13" s="187"/>
      <c r="I13" s="184"/>
      <c r="J13" s="184"/>
      <c r="K13" s="52" t="s">
        <v>2</v>
      </c>
    </row>
    <row r="14" spans="1:11" ht="12.75" customHeight="1">
      <c r="A14" s="33"/>
      <c r="B14" s="7"/>
      <c r="C14" s="121"/>
      <c r="D14" s="121"/>
      <c r="E14" s="10"/>
      <c r="F14" s="16"/>
      <c r="G14" s="8"/>
      <c r="H14" s="16"/>
      <c r="I14" s="35"/>
      <c r="J14" s="35"/>
      <c r="K14" s="35">
        <f>+I14-J14</f>
        <v>0</v>
      </c>
    </row>
    <row r="15" spans="1:11" ht="15">
      <c r="A15" s="33"/>
      <c r="B15" s="38"/>
      <c r="C15" s="133"/>
      <c r="D15" s="133"/>
      <c r="E15" s="10"/>
      <c r="F15" s="40"/>
      <c r="G15" s="41"/>
      <c r="H15" s="42"/>
      <c r="I15" s="35"/>
      <c r="J15" s="35"/>
      <c r="K15" s="35">
        <f>+I15-J15</f>
        <v>0</v>
      </c>
    </row>
    <row r="16" spans="1:11" ht="15">
      <c r="A16" s="37"/>
      <c r="B16" s="38"/>
      <c r="C16" s="39"/>
      <c r="D16" s="39"/>
      <c r="E16" s="112"/>
      <c r="F16" s="40"/>
      <c r="G16" s="41"/>
      <c r="H16" s="23"/>
      <c r="I16" s="35"/>
      <c r="J16" s="35"/>
      <c r="K16" s="35">
        <f>+I16-J16</f>
        <v>0</v>
      </c>
    </row>
    <row r="17" spans="1:11" ht="15">
      <c r="A17" s="37"/>
      <c r="B17" s="38"/>
      <c r="C17" s="39"/>
      <c r="D17" s="39"/>
      <c r="E17" s="10"/>
      <c r="F17" s="40"/>
      <c r="G17" s="135"/>
      <c r="H17" s="23"/>
      <c r="I17" s="35"/>
      <c r="J17" s="35"/>
      <c r="K17" s="35"/>
    </row>
    <row r="18" spans="1:11" ht="15">
      <c r="A18" s="25"/>
      <c r="B18" s="26"/>
      <c r="C18" s="26"/>
      <c r="D18" s="26"/>
      <c r="E18" s="26"/>
      <c r="F18" s="26"/>
      <c r="G18" s="181" t="s">
        <v>22</v>
      </c>
      <c r="H18" s="182"/>
      <c r="I18" s="44">
        <f>SUM(I14:I17)</f>
        <v>0</v>
      </c>
      <c r="J18" s="44">
        <f>SUM(J14:J17)</f>
        <v>0</v>
      </c>
      <c r="K18" s="44">
        <f>SUM(K14:K17)</f>
        <v>0</v>
      </c>
    </row>
    <row r="19" spans="1:11" ht="12.75" customHeight="1">
      <c r="A19" s="25"/>
      <c r="B19" s="26"/>
      <c r="C19" s="26"/>
      <c r="D19" s="26"/>
      <c r="E19" s="26"/>
      <c r="F19" s="30"/>
      <c r="G19" s="26"/>
      <c r="H19" s="26"/>
      <c r="I19" s="30"/>
      <c r="J19" s="30"/>
      <c r="K19" s="31"/>
    </row>
    <row r="20" spans="1:11" ht="24.75" customHeight="1">
      <c r="A20" s="150" t="s">
        <v>29</v>
      </c>
      <c r="B20" s="151" t="s">
        <v>23</v>
      </c>
      <c r="C20" s="150" t="s">
        <v>9</v>
      </c>
      <c r="D20" s="152" t="s">
        <v>0</v>
      </c>
      <c r="E20" s="150" t="s">
        <v>18</v>
      </c>
      <c r="F20" s="150" t="s">
        <v>25</v>
      </c>
      <c r="G20" s="150" t="s">
        <v>19</v>
      </c>
      <c r="H20" s="150" t="s">
        <v>30</v>
      </c>
      <c r="I20" s="150" t="s">
        <v>15</v>
      </c>
      <c r="J20" s="150" t="s">
        <v>31</v>
      </c>
      <c r="K20" s="150" t="s">
        <v>6</v>
      </c>
    </row>
    <row r="21" spans="1:11" ht="24.75" customHeight="1">
      <c r="A21" s="153">
        <v>0</v>
      </c>
      <c r="B21" s="153"/>
      <c r="C21" s="153">
        <v>0</v>
      </c>
      <c r="D21" s="154">
        <f>+A21+B21-C21</f>
        <v>0</v>
      </c>
      <c r="E21" s="154">
        <f>+I18</f>
        <v>0</v>
      </c>
      <c r="F21" s="155">
        <v>0</v>
      </c>
      <c r="G21" s="154">
        <f>+I11</f>
        <v>0</v>
      </c>
      <c r="H21" s="154">
        <f>+D21-E21-G21</f>
        <v>0</v>
      </c>
      <c r="I21" s="154">
        <f>+J18</f>
        <v>0</v>
      </c>
      <c r="J21" s="155">
        <v>0</v>
      </c>
      <c r="K21" s="154">
        <f>+K18</f>
        <v>0</v>
      </c>
    </row>
    <row r="22" spans="1:11" ht="15">
      <c r="A22" s="156">
        <v>1</v>
      </c>
      <c r="B22" s="156">
        <v>2</v>
      </c>
      <c r="C22" s="156">
        <v>3</v>
      </c>
      <c r="D22" s="156" t="s">
        <v>5</v>
      </c>
      <c r="E22" s="156">
        <v>5</v>
      </c>
      <c r="F22" s="156" t="s">
        <v>21</v>
      </c>
      <c r="G22" s="156">
        <v>7</v>
      </c>
      <c r="H22" s="156" t="s">
        <v>12</v>
      </c>
      <c r="I22" s="156">
        <v>9</v>
      </c>
      <c r="J22" s="156" t="s">
        <v>33</v>
      </c>
      <c r="K22" s="156" t="s">
        <v>34</v>
      </c>
    </row>
    <row r="24" ht="15">
      <c r="B24" s="113"/>
    </row>
    <row r="25" spans="2:9" ht="15">
      <c r="B25" s="113"/>
      <c r="I25" s="113"/>
    </row>
    <row r="26" ht="15">
      <c r="B26" s="113"/>
    </row>
  </sheetData>
  <sheetProtection/>
  <mergeCells count="16">
    <mergeCell ref="G18:H18"/>
    <mergeCell ref="G11:H11"/>
    <mergeCell ref="A12:A13"/>
    <mergeCell ref="E12:H12"/>
    <mergeCell ref="I12:I13"/>
    <mergeCell ref="J12:J13"/>
    <mergeCell ref="E13:F13"/>
    <mergeCell ref="G13:H13"/>
    <mergeCell ref="B3:K3"/>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orientation="landscape" scale="80" r:id="rId1"/>
  <headerFooter>
    <oddHeader>&amp;R&amp;D</oddHeader>
  </headerFooter>
  <ignoredErrors>
    <ignoredError sqref="A3" twoDigitTextYear="1"/>
  </ignoredErrors>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C13">
      <selection activeCell="E25" sqref="E25"/>
    </sheetView>
  </sheetViews>
  <sheetFormatPr defaultColWidth="11.421875" defaultRowHeight="22.5" customHeight="1"/>
  <cols>
    <col min="1" max="2" width="20.57421875" style="55" customWidth="1"/>
    <col min="3" max="3" width="12.7109375" style="55" customWidth="1"/>
    <col min="4" max="4" width="40.7109375" style="55" customWidth="1"/>
    <col min="5" max="6" width="18.57421875" style="55" customWidth="1"/>
    <col min="7" max="7" width="16.421875" style="55" customWidth="1"/>
    <col min="8" max="8" width="18.57421875" style="55" customWidth="1"/>
    <col min="9" max="9" width="19.421875" style="55" customWidth="1"/>
    <col min="10" max="10" width="15.7109375" style="55" customWidth="1"/>
    <col min="11" max="11" width="18.57421875" style="55" customWidth="1"/>
    <col min="12" max="12" width="18.7109375" style="55" customWidth="1"/>
    <col min="13" max="13" width="16.7109375" style="55" customWidth="1"/>
    <col min="14" max="14" width="12.7109375" style="55" customWidth="1"/>
    <col min="15" max="15" width="16.7109375" style="55" customWidth="1"/>
    <col min="16" max="16384" width="11.421875" style="55" customWidth="1"/>
  </cols>
  <sheetData>
    <row r="1" spans="3:15" ht="12.75" customHeight="1">
      <c r="C1" s="56"/>
      <c r="D1" s="57"/>
      <c r="E1" s="56"/>
      <c r="F1" s="57" t="s">
        <v>432</v>
      </c>
      <c r="G1" s="56"/>
      <c r="H1" s="56"/>
      <c r="I1" s="56"/>
      <c r="J1" s="56"/>
      <c r="K1" s="56"/>
      <c r="L1" s="56"/>
      <c r="M1" s="56"/>
      <c r="N1" s="56"/>
      <c r="O1" s="108"/>
    </row>
    <row r="2" spans="3:15" ht="12.75" customHeight="1">
      <c r="C2" s="56"/>
      <c r="D2" s="56"/>
      <c r="E2" s="57"/>
      <c r="F2" s="57"/>
      <c r="G2" s="56"/>
      <c r="H2" s="56"/>
      <c r="I2" s="56"/>
      <c r="J2" s="56"/>
      <c r="K2" s="56"/>
      <c r="L2" s="56"/>
      <c r="M2" s="58"/>
      <c r="N2" s="56"/>
      <c r="O2" s="148" t="s">
        <v>1339</v>
      </c>
    </row>
    <row r="3" spans="1:15" ht="33.75" customHeight="1">
      <c r="A3" s="59" t="s">
        <v>62</v>
      </c>
      <c r="B3" s="59" t="s">
        <v>54</v>
      </c>
      <c r="C3" s="59" t="s">
        <v>3</v>
      </c>
      <c r="D3" s="59" t="s">
        <v>37</v>
      </c>
      <c r="E3" s="80" t="s">
        <v>29</v>
      </c>
      <c r="F3" s="59" t="s">
        <v>23</v>
      </c>
      <c r="G3" s="59" t="s">
        <v>9</v>
      </c>
      <c r="H3" s="80" t="s">
        <v>0</v>
      </c>
      <c r="I3" s="60" t="s">
        <v>18</v>
      </c>
      <c r="J3" s="80" t="s">
        <v>25</v>
      </c>
      <c r="K3" s="61" t="s">
        <v>19</v>
      </c>
      <c r="L3" s="80" t="s">
        <v>30</v>
      </c>
      <c r="M3" s="62" t="s">
        <v>8</v>
      </c>
      <c r="N3" s="80" t="s">
        <v>31</v>
      </c>
      <c r="O3" s="80" t="s">
        <v>6</v>
      </c>
    </row>
    <row r="4" spans="2:15" ht="38.25" customHeight="1">
      <c r="B4" s="80" t="s">
        <v>71</v>
      </c>
      <c r="C4" s="93" t="s">
        <v>55</v>
      </c>
      <c r="D4" s="63" t="s">
        <v>40</v>
      </c>
      <c r="E4" s="81">
        <f>+'1131'!A205</f>
        <v>8900000000</v>
      </c>
      <c r="F4" s="81">
        <f>+'1131'!B205</f>
        <v>0</v>
      </c>
      <c r="G4" s="81">
        <f>+'1131'!C205</f>
        <v>0</v>
      </c>
      <c r="H4" s="81">
        <f>+'1131'!D205</f>
        <v>8900000000</v>
      </c>
      <c r="I4" s="81">
        <f>+'1131'!E205</f>
        <v>7814728160</v>
      </c>
      <c r="J4" s="64">
        <f>+'1131'!F205</f>
        <v>0.8780593438202248</v>
      </c>
      <c r="K4" s="81">
        <f>+'1131'!G205</f>
        <v>278477963</v>
      </c>
      <c r="L4" s="81">
        <f>+'1131'!H205</f>
        <v>806793877</v>
      </c>
      <c r="M4" s="81">
        <f>+'1131'!I205</f>
        <v>3895007269</v>
      </c>
      <c r="N4" s="64">
        <f>+'1131'!J205</f>
        <v>0.4376412661797753</v>
      </c>
      <c r="O4" s="81">
        <f>+'1131'!K205</f>
        <v>3919720891</v>
      </c>
    </row>
    <row r="5" spans="2:15" ht="38.25" customHeight="1">
      <c r="B5" s="80" t="s">
        <v>72</v>
      </c>
      <c r="C5" s="95" t="s">
        <v>56</v>
      </c>
      <c r="D5" s="63" t="s">
        <v>42</v>
      </c>
      <c r="E5" s="81">
        <f>+'1128'!A221</f>
        <v>7741687000</v>
      </c>
      <c r="F5" s="81">
        <f>+'1128'!B221</f>
        <v>0</v>
      </c>
      <c r="G5" s="81">
        <f>+'1128'!C221</f>
        <v>0</v>
      </c>
      <c r="H5" s="81">
        <f>+'1128'!D221</f>
        <v>7741687000</v>
      </c>
      <c r="I5" s="81">
        <f>+'1128'!E221</f>
        <v>6848989837</v>
      </c>
      <c r="J5" s="64">
        <f>+'1128'!F221</f>
        <v>0.8846895821285464</v>
      </c>
      <c r="K5" s="81">
        <f>+'1128'!G221</f>
        <v>187680800</v>
      </c>
      <c r="L5" s="81">
        <f>+'1128'!H221</f>
        <v>705016363</v>
      </c>
      <c r="M5" s="81">
        <f>+'1128'!I221</f>
        <v>2629751030</v>
      </c>
      <c r="N5" s="64">
        <f>+'1128'!J221</f>
        <v>0.33968707724815017</v>
      </c>
      <c r="O5" s="81">
        <f>+'1128'!K221</f>
        <v>4219238807</v>
      </c>
    </row>
    <row r="6" spans="2:15" ht="38.25" customHeight="1">
      <c r="B6" s="80" t="s">
        <v>74</v>
      </c>
      <c r="C6" s="92" t="s">
        <v>57</v>
      </c>
      <c r="D6" s="63" t="s">
        <v>45</v>
      </c>
      <c r="E6" s="81">
        <f>+'1120'!A51</f>
        <v>5300000000</v>
      </c>
      <c r="F6" s="81">
        <f>+'1120'!B51</f>
        <v>0</v>
      </c>
      <c r="G6" s="81">
        <f>+'1120'!C51</f>
        <v>0</v>
      </c>
      <c r="H6" s="81">
        <f>+'1120'!D51</f>
        <v>5300000000</v>
      </c>
      <c r="I6" s="81">
        <f>+'1120'!E51</f>
        <v>1798906550</v>
      </c>
      <c r="J6" s="64">
        <f>+'1120'!F51</f>
        <v>0.3394163301886792</v>
      </c>
      <c r="K6" s="81">
        <f>+'1120'!G51</f>
        <v>1101173669</v>
      </c>
      <c r="L6" s="81">
        <f>+'1120'!H51</f>
        <v>2399919781</v>
      </c>
      <c r="M6" s="81">
        <f>+'1120'!I51</f>
        <v>687258972</v>
      </c>
      <c r="N6" s="64">
        <f>+'1120'!J51</f>
        <v>0.1296715041509434</v>
      </c>
      <c r="O6" s="81">
        <f>+'1120'!K51</f>
        <v>1111647578</v>
      </c>
    </row>
    <row r="7" spans="2:15" ht="38.25" customHeight="1">
      <c r="B7" s="80" t="s">
        <v>73</v>
      </c>
      <c r="C7" s="96" t="s">
        <v>58</v>
      </c>
      <c r="D7" s="63" t="s">
        <v>48</v>
      </c>
      <c r="E7" s="81">
        <f>+'1094'!A279</f>
        <v>25000000000</v>
      </c>
      <c r="F7" s="81">
        <f>+'1094'!B279</f>
        <v>0</v>
      </c>
      <c r="G7" s="81">
        <f>+'1094'!C279</f>
        <v>0</v>
      </c>
      <c r="H7" s="81">
        <f>+'1094'!D279</f>
        <v>25000000000</v>
      </c>
      <c r="I7" s="81">
        <f>+'1094'!E279</f>
        <v>12559676421</v>
      </c>
      <c r="J7" s="64">
        <f>+'1094'!F279</f>
        <v>0.50238705684</v>
      </c>
      <c r="K7" s="81">
        <f>+'1094'!G279</f>
        <v>2122381203</v>
      </c>
      <c r="L7" s="81">
        <f>+'1094'!H279</f>
        <v>10317942376</v>
      </c>
      <c r="M7" s="81">
        <f>+'1094'!I279</f>
        <v>5583239045</v>
      </c>
      <c r="N7" s="64">
        <f>+'1094'!J279</f>
        <v>0.2233295618</v>
      </c>
      <c r="O7" s="81">
        <f>+'1094'!K279</f>
        <v>6976437376</v>
      </c>
    </row>
    <row r="8" spans="2:15" ht="38.25" customHeight="1">
      <c r="B8" s="80" t="s">
        <v>75</v>
      </c>
      <c r="C8" s="94" t="s">
        <v>59</v>
      </c>
      <c r="D8" s="63" t="s">
        <v>51</v>
      </c>
      <c r="E8" s="81">
        <f>+'1129'!A64</f>
        <v>2300000000</v>
      </c>
      <c r="F8" s="81">
        <f>+'1129'!B64</f>
        <v>0</v>
      </c>
      <c r="G8" s="81">
        <f>+'1129'!C64</f>
        <v>0</v>
      </c>
      <c r="H8" s="81">
        <f>+'1129'!D64</f>
        <v>2300000000</v>
      </c>
      <c r="I8" s="81">
        <f>+'1129'!E64</f>
        <v>1745566974</v>
      </c>
      <c r="J8" s="64">
        <f>+'1129'!F64</f>
        <v>0.7589421626086956</v>
      </c>
      <c r="K8" s="81">
        <f>+'1129'!G64</f>
        <v>97389681</v>
      </c>
      <c r="L8" s="81">
        <f>+'1129'!H64</f>
        <v>457043345</v>
      </c>
      <c r="M8" s="81">
        <f>+'1129'!I64</f>
        <v>670320818</v>
      </c>
      <c r="N8" s="64">
        <f>+'1129'!J64</f>
        <v>0.29144383391304346</v>
      </c>
      <c r="O8" s="81">
        <f>+'1129'!K64</f>
        <v>1075246156</v>
      </c>
    </row>
    <row r="9" spans="2:15" ht="38.25" customHeight="1">
      <c r="B9" s="82"/>
      <c r="C9" s="83"/>
      <c r="D9" s="78" t="s">
        <v>60</v>
      </c>
      <c r="E9" s="71">
        <f>SUM(E4:E8)</f>
        <v>49241687000</v>
      </c>
      <c r="F9" s="71">
        <f>SUM(F4:F8)</f>
        <v>0</v>
      </c>
      <c r="G9" s="71">
        <f>SUM(G4:G8)</f>
        <v>0</v>
      </c>
      <c r="H9" s="71">
        <f>SUM(H4:H8)</f>
        <v>49241687000</v>
      </c>
      <c r="I9" s="71">
        <f>SUM(I4:I8)</f>
        <v>30767867942</v>
      </c>
      <c r="J9" s="66">
        <f>+I9/H9</f>
        <v>0.6248337499484938</v>
      </c>
      <c r="K9" s="71">
        <f>SUM(K4:K8)</f>
        <v>3787103316</v>
      </c>
      <c r="L9" s="71">
        <f>SUM(L4:L8)</f>
        <v>14686715742</v>
      </c>
      <c r="M9" s="71">
        <f>SUM(M4:M8)</f>
        <v>13465577134</v>
      </c>
      <c r="N9" s="66">
        <f>+M9/H9</f>
        <v>0.27345889132514895</v>
      </c>
      <c r="O9" s="71">
        <f>SUM(O4:O8)</f>
        <v>17302290808</v>
      </c>
    </row>
    <row r="10" spans="2:15" ht="38.25" customHeight="1">
      <c r="B10" s="82"/>
      <c r="C10" s="83"/>
      <c r="D10" s="70" t="s">
        <v>61</v>
      </c>
      <c r="E10" s="71">
        <f>+E9</f>
        <v>49241687000</v>
      </c>
      <c r="F10" s="71">
        <f aca="true" t="shared" si="0" ref="F10:O10">+F9</f>
        <v>0</v>
      </c>
      <c r="G10" s="71">
        <f t="shared" si="0"/>
        <v>0</v>
      </c>
      <c r="H10" s="71">
        <f t="shared" si="0"/>
        <v>49241687000</v>
      </c>
      <c r="I10" s="71">
        <f t="shared" si="0"/>
        <v>30767867942</v>
      </c>
      <c r="J10" s="66">
        <f>+I10/H10</f>
        <v>0.6248337499484938</v>
      </c>
      <c r="K10" s="71">
        <f t="shared" si="0"/>
        <v>3787103316</v>
      </c>
      <c r="L10" s="71">
        <f t="shared" si="0"/>
        <v>14686715742</v>
      </c>
      <c r="M10" s="71">
        <f t="shared" si="0"/>
        <v>13465577134</v>
      </c>
      <c r="N10" s="66">
        <f>+M10/H10</f>
        <v>0.27345889132514895</v>
      </c>
      <c r="O10" s="71">
        <f t="shared" si="0"/>
        <v>17302290808</v>
      </c>
    </row>
    <row r="11" spans="2:15" ht="38.25" customHeight="1">
      <c r="B11" s="84"/>
      <c r="C11" s="85"/>
      <c r="D11" s="70" t="s">
        <v>63</v>
      </c>
      <c r="E11" s="71">
        <f>+PASIVOS!A21</f>
        <v>0</v>
      </c>
      <c r="F11" s="71">
        <f>+PASIVOS!B21</f>
        <v>0</v>
      </c>
      <c r="G11" s="71">
        <f>+PASIVOS!C21</f>
        <v>0</v>
      </c>
      <c r="H11" s="71">
        <f>+PASIVOS!D21</f>
        <v>0</v>
      </c>
      <c r="I11" s="71">
        <f>+PASIVOS!E21</f>
        <v>0</v>
      </c>
      <c r="J11" s="66">
        <f>+PASIVOS!F21</f>
        <v>0</v>
      </c>
      <c r="K11" s="71">
        <f>+PASIVOS!G21</f>
        <v>0</v>
      </c>
      <c r="L11" s="71">
        <f>+PASIVOS!H21</f>
        <v>0</v>
      </c>
      <c r="M11" s="71">
        <f>+PASIVOS!I21</f>
        <v>0</v>
      </c>
      <c r="N11" s="66">
        <f>+PASIVOS!J21</f>
        <v>0</v>
      </c>
      <c r="O11" s="71">
        <f>+PASIVOS!K21</f>
        <v>0</v>
      </c>
    </row>
    <row r="12" spans="2:15" ht="38.25" customHeight="1">
      <c r="B12" s="84"/>
      <c r="C12" s="85"/>
      <c r="D12" s="78" t="s">
        <v>27</v>
      </c>
      <c r="E12" s="65">
        <f>+E11+E10</f>
        <v>49241687000</v>
      </c>
      <c r="F12" s="65">
        <f>+F11+F10</f>
        <v>0</v>
      </c>
      <c r="G12" s="65">
        <f>+G11+G10</f>
        <v>0</v>
      </c>
      <c r="H12" s="65">
        <f>+H11+H10</f>
        <v>49241687000</v>
      </c>
      <c r="I12" s="65">
        <f>+I11+I10</f>
        <v>30767867942</v>
      </c>
      <c r="J12" s="66">
        <f>+I12/H12</f>
        <v>0.6248337499484938</v>
      </c>
      <c r="K12" s="65">
        <f>+K11+K10</f>
        <v>3787103316</v>
      </c>
      <c r="L12" s="65">
        <f>+L11+L10</f>
        <v>14686715742</v>
      </c>
      <c r="M12" s="139">
        <f>+M11+M10</f>
        <v>13465577134</v>
      </c>
      <c r="N12" s="66">
        <f>+M12/H12</f>
        <v>0.27345889132514895</v>
      </c>
      <c r="O12" s="139">
        <f>+O11+O10</f>
        <v>17302290808</v>
      </c>
    </row>
    <row r="13" spans="2:15" ht="27" customHeight="1">
      <c r="B13" s="103"/>
      <c r="C13" s="104"/>
      <c r="D13" s="105"/>
      <c r="E13" s="106"/>
      <c r="F13" s="106"/>
      <c r="G13" s="106"/>
      <c r="H13" s="106"/>
      <c r="I13" s="106"/>
      <c r="J13" s="107"/>
      <c r="K13" s="106"/>
      <c r="L13" s="106"/>
      <c r="M13" s="106"/>
      <c r="N13" s="107"/>
      <c r="O13" s="106"/>
    </row>
    <row r="14" spans="2:16" ht="27" customHeight="1">
      <c r="B14" s="97"/>
      <c r="C14" s="98"/>
      <c r="D14" s="99"/>
      <c r="E14" s="100"/>
      <c r="F14" s="100"/>
      <c r="G14" s="100"/>
      <c r="H14" s="100"/>
      <c r="I14" s="100"/>
      <c r="J14" s="100"/>
      <c r="K14" s="100"/>
      <c r="L14" s="100"/>
      <c r="M14" s="100"/>
      <c r="N14" s="100"/>
      <c r="O14" s="100"/>
      <c r="P14" s="100"/>
    </row>
    <row r="15" spans="2:15" ht="27" customHeight="1">
      <c r="B15" s="97"/>
      <c r="C15" s="98"/>
      <c r="D15" s="99"/>
      <c r="E15" s="100"/>
      <c r="F15" s="100"/>
      <c r="G15" s="100"/>
      <c r="H15" s="100"/>
      <c r="I15" s="100"/>
      <c r="J15" s="100"/>
      <c r="K15" s="100"/>
      <c r="L15" s="100"/>
      <c r="M15" s="100"/>
      <c r="N15" s="100"/>
      <c r="O15" s="100"/>
    </row>
    <row r="16" spans="2:15" ht="38.25" customHeight="1">
      <c r="B16" s="86" t="s">
        <v>64</v>
      </c>
      <c r="C16" s="87"/>
      <c r="D16" s="101" t="s">
        <v>64</v>
      </c>
      <c r="E16" s="71">
        <v>12328530000</v>
      </c>
      <c r="F16" s="71">
        <v>0</v>
      </c>
      <c r="G16" s="71">
        <v>0</v>
      </c>
      <c r="H16" s="71">
        <v>12328530000</v>
      </c>
      <c r="I16" s="71">
        <v>6569855789</v>
      </c>
      <c r="J16" s="102">
        <v>0.5328985523010448</v>
      </c>
      <c r="K16" s="71">
        <v>2548897415</v>
      </c>
      <c r="L16" s="71">
        <v>3209776796</v>
      </c>
      <c r="M16" s="71">
        <v>1149575996</v>
      </c>
      <c r="N16" s="102">
        <v>0.09324517975784623</v>
      </c>
      <c r="O16" s="71">
        <v>5420279793</v>
      </c>
    </row>
    <row r="17" spans="2:15" ht="38.25" customHeight="1">
      <c r="B17" s="88" t="s">
        <v>65</v>
      </c>
      <c r="C17" s="89"/>
      <c r="D17" s="72" t="s">
        <v>65</v>
      </c>
      <c r="E17" s="73">
        <v>85080455000</v>
      </c>
      <c r="F17" s="73">
        <v>0</v>
      </c>
      <c r="G17" s="73">
        <v>0</v>
      </c>
      <c r="H17" s="73">
        <v>85080455000</v>
      </c>
      <c r="I17" s="73">
        <v>25279805912</v>
      </c>
      <c r="J17" s="74">
        <v>0.29712824069875976</v>
      </c>
      <c r="K17" s="73">
        <v>5558449</v>
      </c>
      <c r="L17" s="73">
        <v>59795090639</v>
      </c>
      <c r="M17" s="73">
        <v>25231160579</v>
      </c>
      <c r="N17" s="74">
        <v>0.29655648384814115</v>
      </c>
      <c r="O17" s="73">
        <v>48645333</v>
      </c>
    </row>
    <row r="18" spans="2:15" ht="38.25" customHeight="1">
      <c r="B18" s="88" t="s">
        <v>66</v>
      </c>
      <c r="C18" s="89"/>
      <c r="D18" s="75" t="s">
        <v>66</v>
      </c>
      <c r="E18" s="76">
        <v>62534631000</v>
      </c>
      <c r="F18" s="76">
        <v>0</v>
      </c>
      <c r="G18" s="76">
        <v>0</v>
      </c>
      <c r="H18" s="76">
        <v>62534631000</v>
      </c>
      <c r="I18" s="76">
        <v>19857624325</v>
      </c>
      <c r="J18" s="77">
        <v>0.3175460382104118</v>
      </c>
      <c r="K18" s="76">
        <v>2792097</v>
      </c>
      <c r="L18" s="76">
        <v>42674214578</v>
      </c>
      <c r="M18" s="76">
        <v>19857624325</v>
      </c>
      <c r="N18" s="77">
        <v>0.3175460382104118</v>
      </c>
      <c r="O18" s="76">
        <v>0</v>
      </c>
    </row>
    <row r="19" spans="2:15" ht="38.25" customHeight="1">
      <c r="B19" s="88" t="s">
        <v>67</v>
      </c>
      <c r="C19" s="89"/>
      <c r="D19" s="75" t="s">
        <v>67</v>
      </c>
      <c r="E19" s="76">
        <v>562489000</v>
      </c>
      <c r="F19" s="76">
        <v>0</v>
      </c>
      <c r="G19" s="76">
        <v>0</v>
      </c>
      <c r="H19" s="76">
        <v>562489000</v>
      </c>
      <c r="I19" s="76">
        <v>180307000</v>
      </c>
      <c r="J19" s="77">
        <v>0.32055204635112866</v>
      </c>
      <c r="K19" s="76">
        <v>146000</v>
      </c>
      <c r="L19" s="76">
        <v>382036000</v>
      </c>
      <c r="M19" s="76">
        <v>143995000</v>
      </c>
      <c r="N19" s="77">
        <v>0.2559961172574041</v>
      </c>
      <c r="O19" s="76">
        <v>36312000</v>
      </c>
    </row>
    <row r="20" spans="2:15" ht="38.25" customHeight="1">
      <c r="B20" s="88" t="s">
        <v>68</v>
      </c>
      <c r="C20" s="89"/>
      <c r="D20" s="75" t="s">
        <v>68</v>
      </c>
      <c r="E20" s="76">
        <v>27192000</v>
      </c>
      <c r="F20" s="76">
        <v>0</v>
      </c>
      <c r="G20" s="76">
        <v>0</v>
      </c>
      <c r="H20" s="76">
        <v>27192000</v>
      </c>
      <c r="I20" s="76">
        <v>20000000</v>
      </c>
      <c r="J20" s="77">
        <v>0.7355104442483084</v>
      </c>
      <c r="K20" s="76">
        <v>0</v>
      </c>
      <c r="L20" s="76">
        <v>7192000</v>
      </c>
      <c r="M20" s="76">
        <v>7666667</v>
      </c>
      <c r="N20" s="77">
        <v>0.2819456825536923</v>
      </c>
      <c r="O20" s="76">
        <v>12333333</v>
      </c>
    </row>
    <row r="21" spans="2:15" ht="38.25" customHeight="1">
      <c r="B21" s="88" t="s">
        <v>69</v>
      </c>
      <c r="C21" s="89"/>
      <c r="D21" s="75" t="s">
        <v>602</v>
      </c>
      <c r="E21" s="76">
        <v>249391000</v>
      </c>
      <c r="F21" s="76">
        <v>0</v>
      </c>
      <c r="G21" s="76">
        <v>0</v>
      </c>
      <c r="H21" s="76">
        <v>249391000</v>
      </c>
      <c r="I21" s="76">
        <v>0</v>
      </c>
      <c r="J21" s="77">
        <v>0</v>
      </c>
      <c r="K21" s="76">
        <v>0</v>
      </c>
      <c r="L21" s="76">
        <v>249391000</v>
      </c>
      <c r="M21" s="76">
        <v>0</v>
      </c>
      <c r="N21" s="77">
        <v>0</v>
      </c>
      <c r="O21" s="76">
        <v>0</v>
      </c>
    </row>
    <row r="22" spans="2:15" ht="38.25" customHeight="1">
      <c r="B22" s="88" t="s">
        <v>69</v>
      </c>
      <c r="C22" s="89"/>
      <c r="D22" s="75" t="s">
        <v>69</v>
      </c>
      <c r="E22" s="76">
        <v>21706752000</v>
      </c>
      <c r="F22" s="76">
        <v>0</v>
      </c>
      <c r="G22" s="76">
        <v>0</v>
      </c>
      <c r="H22" s="76">
        <v>21706752000</v>
      </c>
      <c r="I22" s="76">
        <v>5221874587</v>
      </c>
      <c r="J22" s="77">
        <v>0.24056452973710668</v>
      </c>
      <c r="K22" s="76">
        <v>2620352</v>
      </c>
      <c r="L22" s="76">
        <v>16482257061</v>
      </c>
      <c r="M22" s="76">
        <v>5221874587</v>
      </c>
      <c r="N22" s="77">
        <v>0.24056452973710668</v>
      </c>
      <c r="O22" s="76">
        <v>0</v>
      </c>
    </row>
    <row r="23" spans="2:15" ht="38.25" customHeight="1">
      <c r="B23" s="88" t="s">
        <v>36</v>
      </c>
      <c r="C23" s="89"/>
      <c r="D23" s="75" t="s">
        <v>36</v>
      </c>
      <c r="E23" s="76">
        <v>0</v>
      </c>
      <c r="F23" s="76">
        <v>0</v>
      </c>
      <c r="G23" s="76">
        <v>0</v>
      </c>
      <c r="H23" s="76">
        <v>0</v>
      </c>
      <c r="I23" s="76">
        <v>0</v>
      </c>
      <c r="J23" s="77">
        <v>0</v>
      </c>
      <c r="K23" s="76">
        <v>0</v>
      </c>
      <c r="L23" s="76">
        <v>0</v>
      </c>
      <c r="M23" s="76">
        <v>0</v>
      </c>
      <c r="N23" s="77">
        <v>0</v>
      </c>
      <c r="O23" s="76">
        <v>0</v>
      </c>
    </row>
    <row r="24" spans="2:15" ht="38.25" customHeight="1">
      <c r="B24" s="88" t="s">
        <v>70</v>
      </c>
      <c r="C24" s="89"/>
      <c r="D24" s="78" t="s">
        <v>70</v>
      </c>
      <c r="E24" s="65">
        <v>97408985000</v>
      </c>
      <c r="F24" s="65">
        <v>0</v>
      </c>
      <c r="G24" s="65">
        <v>0</v>
      </c>
      <c r="H24" s="65">
        <v>97408985000</v>
      </c>
      <c r="I24" s="67">
        <v>31849661701</v>
      </c>
      <c r="J24" s="79">
        <v>0.32696841775940894</v>
      </c>
      <c r="K24" s="68">
        <v>2554455864</v>
      </c>
      <c r="L24" s="65">
        <v>63004867435</v>
      </c>
      <c r="M24" s="69">
        <v>26380736575</v>
      </c>
      <c r="N24" s="79">
        <v>0.27082446834858204</v>
      </c>
      <c r="O24" s="65">
        <v>5468925126</v>
      </c>
    </row>
    <row r="25" spans="2:15" ht="38.25" customHeight="1">
      <c r="B25" s="90"/>
      <c r="C25" s="91"/>
      <c r="D25" s="78" t="s">
        <v>24</v>
      </c>
      <c r="E25" s="65">
        <f>+E12+E24</f>
        <v>146650672000</v>
      </c>
      <c r="F25" s="65">
        <f>+F12+F24</f>
        <v>0</v>
      </c>
      <c r="G25" s="65">
        <f>+G12+G24</f>
        <v>0</v>
      </c>
      <c r="H25" s="65">
        <f>+H12+H24</f>
        <v>146650672000</v>
      </c>
      <c r="I25" s="67">
        <f>+I12+I24</f>
        <v>62617529643</v>
      </c>
      <c r="J25" s="66">
        <f>+I25/H25</f>
        <v>0.42698426668648337</v>
      </c>
      <c r="K25" s="68">
        <f>+K12+K24</f>
        <v>6341559180</v>
      </c>
      <c r="L25" s="65">
        <f>+L12+L24</f>
        <v>77691583177</v>
      </c>
      <c r="M25" s="140">
        <f>+M12+M24</f>
        <v>39846313709</v>
      </c>
      <c r="N25" s="66">
        <f>+M25/H25</f>
        <v>0.2717090427584266</v>
      </c>
      <c r="O25" s="139">
        <f>+O12+O24</f>
        <v>22771215934</v>
      </c>
    </row>
    <row r="26" spans="6:13" ht="22.5" customHeight="1">
      <c r="F26" s="110"/>
      <c r="H26" s="110"/>
      <c r="I26" s="111"/>
      <c r="M26" s="110"/>
    </row>
    <row r="27" spans="5:16" ht="22.5" customHeight="1">
      <c r="E27" s="110"/>
      <c r="F27" s="110"/>
      <c r="G27" s="110"/>
      <c r="H27" s="110"/>
      <c r="I27" s="110"/>
      <c r="J27" s="110"/>
      <c r="K27" s="110"/>
      <c r="L27" s="110"/>
      <c r="M27" s="110"/>
      <c r="N27" s="110"/>
      <c r="O27" s="110"/>
      <c r="P27" s="110"/>
    </row>
    <row r="28" spans="5:15" ht="22.5" customHeight="1">
      <c r="E28" s="110"/>
      <c r="F28" s="110"/>
      <c r="G28" s="110"/>
      <c r="H28" s="110"/>
      <c r="I28" s="110"/>
      <c r="J28" s="110"/>
      <c r="K28" s="110"/>
      <c r="L28" s="110"/>
      <c r="M28" s="110"/>
      <c r="N28" s="110"/>
      <c r="O28" s="110"/>
    </row>
  </sheetData>
  <sheetProtection/>
  <printOptions horizontalCentered="1" verticalCentered="1"/>
  <pageMargins left="0.5905511811023623" right="0.1968503937007874" top="0.1968503937007874" bottom="0.1968503937007874" header="0" footer="0"/>
  <pageSetup horizontalDpi="600" verticalDpi="600" orientation="landscape" paperSize="14" scale="60" r:id="rId1"/>
  <headerFooter>
    <oddHeader>&amp;L&amp;D&amp;R&amp;D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Yaira Milena Quintero Caucali</cp:lastModifiedBy>
  <cp:lastPrinted>2017-10-27T19:53:29Z</cp:lastPrinted>
  <dcterms:created xsi:type="dcterms:W3CDTF">2002-01-22T18:31:49Z</dcterms:created>
  <dcterms:modified xsi:type="dcterms:W3CDTF">2018-06-01T14:21:00Z</dcterms:modified>
  <cp:category/>
  <cp:version/>
  <cp:contentType/>
  <cp:contentStatus/>
</cp:coreProperties>
</file>